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8800" windowHeight="11100" tabRatio="968" activeTab="2"/>
  </bookViews>
  <sheets>
    <sheet name="2-1" sheetId="22" r:id="rId1"/>
    <sheet name="2-2" sheetId="23" r:id="rId2"/>
    <sheet name="2-3" sheetId="34" r:id="rId3"/>
    <sheet name="2-4" sheetId="26" r:id="rId4"/>
    <sheet name="2-5" sheetId="27" r:id="rId5"/>
    <sheet name="2-6" sheetId="28" r:id="rId6"/>
    <sheet name="2-7" sheetId="29" r:id="rId7"/>
    <sheet name="2-8" sheetId="31" r:id="rId8"/>
    <sheet name="2-9" sheetId="32" r:id="rId9"/>
    <sheet name="2-10、2-11" sheetId="35" r:id="rId10"/>
    <sheet name="2-12" sheetId="33" r:id="rId11"/>
  </sheets>
  <definedNames>
    <definedName name="_xlnm.Print_Area" localSheetId="0">'2-1'!$A$1:$L$31</definedName>
    <definedName name="_xlnm.Print_Area" localSheetId="9">'2-10、2-11'!$A$1:$H$41</definedName>
    <definedName name="_xlnm.Print_Area" localSheetId="10">'2-12'!$A$1:$I$28</definedName>
    <definedName name="_xlnm.Print_Area" localSheetId="1">'2-2'!$A$1:$J$19</definedName>
    <definedName name="_xlnm.Print_Area" localSheetId="2">'2-3'!$A$1:$M$12</definedName>
    <definedName name="_xlnm.Print_Area" localSheetId="3">'2-4'!$A$1:$E$18</definedName>
    <definedName name="_xlnm.Print_Area" localSheetId="4">'2-5'!$A$1:$J$35</definedName>
    <definedName name="_xlnm.Print_Area" localSheetId="5">'2-6'!$A$1:$M$38</definedName>
    <definedName name="_xlnm.Print_Area" localSheetId="6">'2-7'!$A$1:$K$35</definedName>
    <definedName name="_xlnm.Print_Area" localSheetId="7">'2-8'!$A$1:$F$45</definedName>
    <definedName name="_xlnm.Print_Area" localSheetId="8">'2-9'!$A$1:$D$17</definedName>
  </definedNames>
  <calcPr calcId="162913"/>
</workbook>
</file>

<file path=xl/calcChain.xml><?xml version="1.0" encoding="utf-8"?>
<calcChain xmlns="http://schemas.openxmlformats.org/spreadsheetml/2006/main">
  <c r="E6" i="26" l="1"/>
  <c r="D6" i="26"/>
  <c r="C6" i="26"/>
  <c r="B6" i="26"/>
  <c r="F5" i="31" l="1"/>
  <c r="M11" i="34" l="1"/>
  <c r="D11" i="34"/>
  <c r="E5" i="31"/>
  <c r="M10" i="34"/>
  <c r="D10" i="34"/>
  <c r="M9" i="34"/>
  <c r="D9" i="34"/>
  <c r="M8" i="34"/>
  <c r="D8" i="34"/>
  <c r="M7" i="34"/>
  <c r="D7" i="34"/>
  <c r="L27" i="22"/>
  <c r="L28" i="22"/>
  <c r="L29" i="22"/>
  <c r="J18" i="29"/>
  <c r="I18" i="29"/>
  <c r="H18" i="29"/>
  <c r="J13" i="29"/>
  <c r="I13" i="29"/>
  <c r="H13" i="29"/>
  <c r="J8" i="29"/>
  <c r="I8" i="29"/>
  <c r="H8" i="29"/>
  <c r="M35" i="28"/>
  <c r="K35" i="28"/>
  <c r="J35" i="28"/>
  <c r="I35" i="28"/>
  <c r="H35" i="28"/>
  <c r="F35" i="28"/>
  <c r="E35" i="28"/>
  <c r="D35" i="28"/>
  <c r="C35" i="28"/>
  <c r="B35" i="28"/>
  <c r="M34" i="28"/>
  <c r="K34" i="28"/>
  <c r="J34" i="28"/>
  <c r="I34" i="28"/>
  <c r="H34" i="28"/>
  <c r="F34" i="28"/>
  <c r="E34" i="28"/>
  <c r="D34" i="28"/>
  <c r="C34" i="28"/>
  <c r="B34" i="28"/>
  <c r="M33" i="28"/>
  <c r="K33" i="28"/>
  <c r="J33" i="28"/>
  <c r="I33" i="28"/>
  <c r="H33" i="28"/>
  <c r="F33" i="28"/>
  <c r="E33" i="28"/>
  <c r="D33" i="28"/>
  <c r="C33" i="28"/>
  <c r="B33" i="28"/>
  <c r="L12" i="28"/>
  <c r="K12" i="28"/>
  <c r="J12" i="28"/>
  <c r="I12" i="28"/>
  <c r="H12" i="28"/>
  <c r="F12" i="28"/>
  <c r="E12" i="28"/>
  <c r="D12" i="28"/>
  <c r="C12" i="28"/>
  <c r="B12" i="28"/>
  <c r="M11" i="28"/>
  <c r="M10" i="28"/>
  <c r="M9" i="28"/>
  <c r="M8" i="28"/>
  <c r="H34" i="27"/>
  <c r="B34" i="27"/>
  <c r="H32" i="27"/>
  <c r="B32" i="27"/>
  <c r="H30" i="27"/>
  <c r="B30" i="27"/>
  <c r="H29" i="27"/>
  <c r="B29" i="27"/>
  <c r="H28" i="27"/>
  <c r="B28" i="27"/>
  <c r="H27" i="27"/>
  <c r="B27" i="27"/>
  <c r="H26" i="27"/>
  <c r="B26" i="27"/>
  <c r="H24" i="27"/>
  <c r="B24" i="27"/>
  <c r="H23" i="27"/>
  <c r="B23" i="27"/>
  <c r="H22" i="27"/>
  <c r="B22" i="27"/>
  <c r="H21" i="27"/>
  <c r="B21" i="27"/>
  <c r="H20" i="27"/>
  <c r="B20" i="27"/>
  <c r="H18" i="27"/>
  <c r="B18" i="27"/>
  <c r="H17" i="27"/>
  <c r="B17" i="27"/>
  <c r="H16" i="27"/>
  <c r="B16" i="27"/>
  <c r="H15" i="27"/>
  <c r="B15" i="27"/>
  <c r="H14" i="27"/>
  <c r="B14" i="27"/>
  <c r="H12" i="27"/>
  <c r="B12" i="27"/>
  <c r="H11" i="27"/>
  <c r="B11" i="27"/>
  <c r="H10" i="27"/>
  <c r="B10" i="27"/>
  <c r="H9" i="27"/>
  <c r="B9" i="27"/>
  <c r="H8" i="27"/>
  <c r="J6" i="27"/>
  <c r="I6" i="27"/>
  <c r="F18" i="23"/>
  <c r="G18" i="23"/>
  <c r="C6" i="23"/>
  <c r="J29" i="22"/>
  <c r="H29" i="22"/>
  <c r="I29" i="22"/>
  <c r="C29" i="22"/>
  <c r="D29" i="22"/>
  <c r="J28" i="22"/>
  <c r="J27" i="22"/>
  <c r="E26" i="22"/>
  <c r="L26" i="22"/>
  <c r="C26" i="22"/>
  <c r="D26" i="22"/>
  <c r="E25" i="22"/>
  <c r="C25" i="22"/>
  <c r="D25" i="22"/>
  <c r="E24" i="22"/>
  <c r="C24" i="22"/>
  <c r="D24" i="22"/>
  <c r="E23" i="22"/>
  <c r="L23" i="22"/>
  <c r="C23" i="22"/>
  <c r="D23" i="22"/>
  <c r="E22" i="22"/>
  <c r="C22" i="22"/>
  <c r="D22" i="22"/>
  <c r="E21" i="22"/>
  <c r="C21" i="22"/>
  <c r="D21" i="22"/>
  <c r="E20" i="22"/>
  <c r="L20" i="22"/>
  <c r="C20" i="22"/>
  <c r="D20" i="22"/>
  <c r="E19" i="22"/>
  <c r="L19" i="22"/>
  <c r="C19" i="22"/>
  <c r="D19" i="22"/>
  <c r="E18" i="22"/>
  <c r="C18" i="22"/>
  <c r="D18" i="22"/>
  <c r="E17" i="22"/>
  <c r="L17" i="22"/>
  <c r="C17" i="22"/>
  <c r="D17" i="22"/>
  <c r="E16" i="22"/>
  <c r="L16" i="22"/>
  <c r="C16" i="22"/>
  <c r="D16" i="22"/>
  <c r="J15" i="22"/>
  <c r="H15" i="22"/>
  <c r="I15" i="22"/>
  <c r="C15" i="22"/>
  <c r="D15" i="22"/>
  <c r="J14" i="22"/>
  <c r="H14" i="22"/>
  <c r="I14" i="22"/>
  <c r="C14" i="22"/>
  <c r="D14" i="22"/>
  <c r="J13" i="22"/>
  <c r="H13" i="22"/>
  <c r="I13" i="22"/>
  <c r="C13" i="22"/>
  <c r="D13" i="22"/>
  <c r="J12" i="22"/>
  <c r="H12" i="22"/>
  <c r="I12" i="22"/>
  <c r="C12" i="22"/>
  <c r="D12" i="22"/>
  <c r="J11" i="22"/>
  <c r="H11" i="22"/>
  <c r="I11" i="22"/>
  <c r="C11" i="22"/>
  <c r="D11" i="22"/>
  <c r="J10" i="22"/>
  <c r="H10" i="22"/>
  <c r="I10" i="22"/>
  <c r="C10" i="22"/>
  <c r="D10" i="22"/>
  <c r="J9" i="22"/>
  <c r="J18" i="22"/>
  <c r="L18" i="22"/>
  <c r="J24" i="22"/>
  <c r="L24" i="22"/>
  <c r="J22" i="22"/>
  <c r="L22" i="22"/>
  <c r="J25" i="22"/>
  <c r="L25" i="22"/>
  <c r="J21" i="22"/>
  <c r="L21" i="22"/>
  <c r="H16" i="22"/>
  <c r="I16" i="22"/>
  <c r="J16" i="22"/>
  <c r="H6" i="29"/>
  <c r="K32" i="29"/>
  <c r="I6" i="29"/>
  <c r="J6" i="29"/>
  <c r="M12" i="28"/>
  <c r="H6" i="27"/>
  <c r="H18" i="22"/>
  <c r="I18" i="22"/>
  <c r="H21" i="22"/>
  <c r="I21" i="22"/>
  <c r="H24" i="22"/>
  <c r="I24" i="22"/>
  <c r="J19" i="22"/>
  <c r="H20" i="22"/>
  <c r="I20" i="22"/>
  <c r="H26" i="22"/>
  <c r="I26" i="22"/>
  <c r="H23" i="22"/>
  <c r="I23" i="22"/>
  <c r="J17" i="22"/>
  <c r="J23" i="22"/>
  <c r="J26" i="22"/>
  <c r="J20" i="22"/>
  <c r="H17" i="22"/>
  <c r="I17" i="22"/>
  <c r="H19" i="22"/>
  <c r="I19" i="22"/>
  <c r="H22" i="22"/>
  <c r="I22" i="22"/>
  <c r="H25" i="22"/>
  <c r="I25" i="22"/>
  <c r="K31" i="29"/>
  <c r="K19" i="29"/>
  <c r="K11" i="29"/>
  <c r="K8" i="29"/>
  <c r="K27" i="29"/>
  <c r="K26" i="29"/>
  <c r="K30" i="29"/>
  <c r="K18" i="29"/>
  <c r="K25" i="29"/>
  <c r="K16" i="29"/>
  <c r="K10" i="29"/>
  <c r="K15" i="29"/>
  <c r="K29" i="29"/>
  <c r="K9" i="29"/>
  <c r="K14" i="29"/>
  <c r="K22" i="29"/>
  <c r="K6" i="29"/>
  <c r="K34" i="29"/>
  <c r="K23" i="29"/>
  <c r="K24" i="29"/>
  <c r="K21" i="29"/>
  <c r="K13" i="29"/>
  <c r="K20" i="29"/>
  <c r="K28" i="29"/>
</calcChain>
</file>

<file path=xl/sharedStrings.xml><?xml version="1.0" encoding="utf-8"?>
<sst xmlns="http://schemas.openxmlformats.org/spreadsheetml/2006/main" count="458" uniqueCount="326">
  <si>
    <t>総数</t>
    <rPh sb="0" eb="2">
      <t>ソウスウ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</si>
  <si>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</si>
  <si>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</si>
  <si>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</si>
  <si>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</si>
  <si>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　　22年(2010)</t>
    <rPh sb="4" eb="5">
      <t>ネン</t>
    </rPh>
    <phoneticPr fontId="2"/>
  </si>
  <si>
    <t>資料：市民課</t>
    <phoneticPr fontId="2"/>
  </si>
  <si>
    <t>増減数</t>
    <phoneticPr fontId="4"/>
  </si>
  <si>
    <t>総数</t>
    <phoneticPr fontId="4"/>
  </si>
  <si>
    <t>男</t>
    <rPh sb="0" eb="1">
      <t>オトコ</t>
    </rPh>
    <phoneticPr fontId="4"/>
  </si>
  <si>
    <t xml:space="preserve"> </t>
    <phoneticPr fontId="2"/>
  </si>
  <si>
    <t xml:space="preserve"> </t>
  </si>
  <si>
    <t xml:space="preserve"> 　　…</t>
  </si>
  <si>
    <t>資料：国勢調査</t>
    <phoneticPr fontId="2"/>
  </si>
  <si>
    <t>面積</t>
    <rPh sb="0" eb="1">
      <t>メン</t>
    </rPh>
    <rPh sb="1" eb="2">
      <t>セキ</t>
    </rPh>
    <phoneticPr fontId="2"/>
  </si>
  <si>
    <t>増減数</t>
    <rPh sb="0" eb="2">
      <t>ゾウゲン</t>
    </rPh>
    <rPh sb="2" eb="3">
      <t>スウ</t>
    </rPh>
    <phoneticPr fontId="2"/>
  </si>
  <si>
    <t>昭和35年(1960)</t>
    <rPh sb="0" eb="2">
      <t>ショウワ</t>
    </rPh>
    <rPh sb="4" eb="5">
      <t>ネン</t>
    </rPh>
    <phoneticPr fontId="2"/>
  </si>
  <si>
    <t>-</t>
    <phoneticPr fontId="2"/>
  </si>
  <si>
    <t>平成 2年(1990)</t>
    <rPh sb="0" eb="2">
      <t>ヘイセイ</t>
    </rPh>
    <rPh sb="4" eb="5">
      <t>ネン</t>
    </rPh>
    <phoneticPr fontId="2"/>
  </si>
  <si>
    <t>増減数</t>
    <rPh sb="0" eb="2">
      <t>ゾウゲン</t>
    </rPh>
    <rPh sb="2" eb="3">
      <t>スウ</t>
    </rPh>
    <phoneticPr fontId="6"/>
  </si>
  <si>
    <t>計</t>
    <rPh sb="0" eb="1">
      <t>ケイ</t>
    </rPh>
    <phoneticPr fontId="6"/>
  </si>
  <si>
    <t>県内</t>
    <rPh sb="0" eb="2">
      <t>ケンナイ</t>
    </rPh>
    <phoneticPr fontId="6"/>
  </si>
  <si>
    <t>県外</t>
    <rPh sb="0" eb="2">
      <t>ケンガイ</t>
    </rPh>
    <phoneticPr fontId="6"/>
  </si>
  <si>
    <t>その他</t>
    <rPh sb="2" eb="3">
      <t>タ</t>
    </rPh>
    <phoneticPr fontId="6"/>
  </si>
  <si>
    <t>湯津上地区</t>
    <rPh sb="0" eb="3">
      <t>ユヅカミ</t>
    </rPh>
    <rPh sb="3" eb="5">
      <t>チク</t>
    </rPh>
    <phoneticPr fontId="4"/>
  </si>
  <si>
    <t>黒羽地区</t>
    <rPh sb="0" eb="2">
      <t>クロバネ</t>
    </rPh>
    <rPh sb="2" eb="4">
      <t>チク</t>
    </rPh>
    <phoneticPr fontId="4"/>
  </si>
  <si>
    <t>川西地区</t>
    <rPh sb="0" eb="2">
      <t>カワニシ</t>
    </rPh>
    <rPh sb="2" eb="4">
      <t>チク</t>
    </rPh>
    <phoneticPr fontId="4"/>
  </si>
  <si>
    <t>須賀川地区</t>
    <rPh sb="0" eb="3">
      <t>スカガワ</t>
    </rPh>
    <rPh sb="3" eb="5">
      <t>チク</t>
    </rPh>
    <phoneticPr fontId="4"/>
  </si>
  <si>
    <t>世帯数</t>
    <rPh sb="0" eb="1">
      <t>セイ</t>
    </rPh>
    <rPh sb="1" eb="2">
      <t>オビ</t>
    </rPh>
    <rPh sb="2" eb="3">
      <t>スウ</t>
    </rPh>
    <phoneticPr fontId="2"/>
  </si>
  <si>
    <t>男</t>
    <phoneticPr fontId="4"/>
  </si>
  <si>
    <t>女</t>
    <phoneticPr fontId="4"/>
  </si>
  <si>
    <t xml:space="preserve">総数 </t>
    <phoneticPr fontId="4"/>
  </si>
  <si>
    <t>5～9</t>
    <phoneticPr fontId="4"/>
  </si>
  <si>
    <t>10～14</t>
    <phoneticPr fontId="2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</si>
  <si>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</si>
  <si>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</si>
  <si>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</si>
  <si>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</si>
  <si>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</si>
  <si>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</si>
  <si>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</si>
  <si>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</si>
  <si>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</si>
  <si>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</si>
  <si>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</si>
  <si>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</si>
  <si>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</si>
  <si>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</si>
  <si>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</si>
  <si>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</si>
  <si>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</si>
  <si>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100歳以上</t>
    <phoneticPr fontId="4"/>
  </si>
  <si>
    <t>不詳</t>
    <phoneticPr fontId="4"/>
  </si>
  <si>
    <t>資料：国勢調査</t>
  </si>
  <si>
    <t>休業者</t>
    <rPh sb="0" eb="2">
      <t>キュウギョウ</t>
    </rPh>
    <rPh sb="2" eb="3">
      <t>シャ</t>
    </rPh>
    <phoneticPr fontId="2"/>
  </si>
  <si>
    <t>　15～19歳</t>
    <phoneticPr fontId="2"/>
  </si>
  <si>
    <t xml:space="preserve"> 20～24</t>
    <phoneticPr fontId="2"/>
  </si>
  <si>
    <t xml:space="preserve"> 25～29</t>
  </si>
  <si>
    <t xml:space="preserve"> 30～34</t>
  </si>
  <si>
    <t xml:space="preserve"> 35～39</t>
  </si>
  <si>
    <t xml:space="preserve"> 45～49</t>
  </si>
  <si>
    <t xml:space="preserve"> 50～54</t>
  </si>
  <si>
    <t xml:space="preserve"> 55～59</t>
  </si>
  <si>
    <t xml:space="preserve"> 60～64</t>
  </si>
  <si>
    <t xml:space="preserve"> 65～69</t>
  </si>
  <si>
    <t xml:space="preserve"> 70～74</t>
  </si>
  <si>
    <t xml:space="preserve"> 75～79</t>
  </si>
  <si>
    <t xml:space="preserve"> 80～84</t>
  </si>
  <si>
    <t xml:space="preserve"> 85歳以上</t>
  </si>
  <si>
    <t xml:space="preserve">  65歳以上</t>
    <rPh sb="4" eb="5">
      <t>サイ</t>
    </rPh>
    <rPh sb="5" eb="7">
      <t>イジョウ</t>
    </rPh>
    <phoneticPr fontId="4"/>
  </si>
  <si>
    <t>　65～74歳</t>
    <rPh sb="6" eb="7">
      <t>サイ</t>
    </rPh>
    <phoneticPr fontId="4"/>
  </si>
  <si>
    <t>　75歳以上</t>
    <rPh sb="3" eb="4">
      <t>サイ</t>
    </rPh>
    <rPh sb="4" eb="6">
      <t>イジョウ</t>
    </rPh>
    <phoneticPr fontId="4"/>
  </si>
  <si>
    <t>男</t>
  </si>
  <si>
    <t>女</t>
  </si>
  <si>
    <t>中国</t>
    <rPh sb="0" eb="2">
      <t>チュウゴク</t>
    </rPh>
    <phoneticPr fontId="2"/>
  </si>
  <si>
    <t>ブラジル</t>
    <phoneticPr fontId="2"/>
  </si>
  <si>
    <t>カナダ</t>
    <phoneticPr fontId="2"/>
  </si>
  <si>
    <t>タイ</t>
    <phoneticPr fontId="2"/>
  </si>
  <si>
    <t>ベトナム</t>
    <phoneticPr fontId="2"/>
  </si>
  <si>
    <t>ペルー</t>
    <phoneticPr fontId="2"/>
  </si>
  <si>
    <t>パキスタン</t>
    <phoneticPr fontId="2"/>
  </si>
  <si>
    <t>世帯数</t>
    <phoneticPr fontId="2"/>
  </si>
  <si>
    <t>世帯人員</t>
    <phoneticPr fontId="4"/>
  </si>
  <si>
    <t>自宅外の市内で従業・通学</t>
    <rPh sb="0" eb="3">
      <t>ジタクガイ</t>
    </rPh>
    <phoneticPr fontId="2"/>
  </si>
  <si>
    <t>県内他市町で従業・通学</t>
    <rPh sb="0" eb="2">
      <t>ケンナイ</t>
    </rPh>
    <rPh sb="2" eb="3">
      <t>ホカ</t>
    </rPh>
    <phoneticPr fontId="2"/>
  </si>
  <si>
    <t>他県で従業・通学</t>
    <rPh sb="0" eb="2">
      <t>タケン</t>
    </rPh>
    <phoneticPr fontId="2"/>
  </si>
  <si>
    <t>母子世帯</t>
    <rPh sb="0" eb="1">
      <t>ハハ</t>
    </rPh>
    <rPh sb="1" eb="2">
      <t>コ</t>
    </rPh>
    <phoneticPr fontId="2"/>
  </si>
  <si>
    <t>父子世帯</t>
    <rPh sb="0" eb="1">
      <t>チチ</t>
    </rPh>
    <rPh sb="1" eb="2">
      <t>コ</t>
    </rPh>
    <phoneticPr fontId="2"/>
  </si>
  <si>
    <t>単位：人</t>
    <rPh sb="0" eb="2">
      <t>タンイ</t>
    </rPh>
    <rPh sb="3" eb="4">
      <t>ニン</t>
    </rPh>
    <phoneticPr fontId="2"/>
  </si>
  <si>
    <t>核家族
世帯</t>
    <rPh sb="0" eb="3">
      <t>カクカゾク</t>
    </rPh>
    <rPh sb="4" eb="6">
      <t>セタイ</t>
    </rPh>
    <phoneticPr fontId="2"/>
  </si>
  <si>
    <t>　　27年(2015)</t>
    <rPh sb="4" eb="5">
      <t>ネン</t>
    </rPh>
    <phoneticPr fontId="2"/>
  </si>
  <si>
    <t>大正 9年(1920)</t>
  </si>
  <si>
    <t>昭和 5年(1930)</t>
  </si>
  <si>
    <t>平成 2年(1990)</t>
  </si>
  <si>
    <t>(各年10月1日現在)</t>
  </si>
  <si>
    <t>平成12年(2000)</t>
  </si>
  <si>
    <t>(再掲)</t>
    <rPh sb="1" eb="2">
      <t>サイ</t>
    </rPh>
    <rPh sb="2" eb="3">
      <t>ケイ</t>
    </rPh>
    <phoneticPr fontId="4"/>
  </si>
  <si>
    <t>平成12年(2000)</t>
    <rPh sb="0" eb="2">
      <t>ヘイセイ</t>
    </rPh>
    <rPh sb="4" eb="5">
      <t>ネン</t>
    </rPh>
    <phoneticPr fontId="2"/>
  </si>
  <si>
    <t>平成17年(2005)</t>
    <rPh sb="0" eb="2">
      <t>ヘイセイ</t>
    </rPh>
    <rPh sb="4" eb="5">
      <t>ネン</t>
    </rPh>
    <phoneticPr fontId="2"/>
  </si>
  <si>
    <t>総数(夜間人口)</t>
    <rPh sb="0" eb="2">
      <t>ソウスウ</t>
    </rPh>
    <phoneticPr fontId="2"/>
  </si>
  <si>
    <t>(再掲)</t>
    <rPh sb="1" eb="3">
      <t>サイケイ</t>
    </rPh>
    <phoneticPr fontId="2"/>
  </si>
  <si>
    <t xml:space="preserve"> 常住地による就業者数</t>
    <rPh sb="1" eb="2">
      <t>ツネ</t>
    </rPh>
    <rPh sb="2" eb="3">
      <t>ジュウ</t>
    </rPh>
    <rPh sb="3" eb="4">
      <t>チ</t>
    </rPh>
    <rPh sb="7" eb="10">
      <t>シュウギョウシャ</t>
    </rPh>
    <rPh sb="10" eb="11">
      <t>スウ</t>
    </rPh>
    <phoneticPr fontId="2"/>
  </si>
  <si>
    <t xml:space="preserve"> 40～44</t>
    <phoneticPr fontId="2"/>
  </si>
  <si>
    <t>…</t>
    <phoneticPr fontId="2"/>
  </si>
  <si>
    <t>令和 2年(2020)</t>
    <rPh sb="0" eb="2">
      <t>レイワ</t>
    </rPh>
    <rPh sb="4" eb="5">
      <t>ネン</t>
    </rPh>
    <phoneticPr fontId="4"/>
  </si>
  <si>
    <t>令和 2年(2020)</t>
    <rPh sb="0" eb="2">
      <t>レイワ</t>
    </rPh>
    <rPh sb="4" eb="5">
      <t>ネン</t>
    </rPh>
    <phoneticPr fontId="2"/>
  </si>
  <si>
    <t xml:space="preserve">
家事</t>
    <rPh sb="1" eb="3">
      <t>カジ</t>
    </rPh>
    <phoneticPr fontId="2"/>
  </si>
  <si>
    <t xml:space="preserve">
通学</t>
    <rPh sb="1" eb="3">
      <t>ツウガク</t>
    </rPh>
    <phoneticPr fontId="2"/>
  </si>
  <si>
    <t>(令和2年10月1日現在)</t>
    <rPh sb="1" eb="3">
      <t>レイワ</t>
    </rPh>
    <phoneticPr fontId="2"/>
  </si>
  <si>
    <t>(各年10月1日現在)</t>
    <phoneticPr fontId="2"/>
  </si>
  <si>
    <t xml:space="preserve">    主世帯</t>
    <phoneticPr fontId="4"/>
  </si>
  <si>
    <t xml:space="preserve">        持ち家</t>
    <phoneticPr fontId="4"/>
  </si>
  <si>
    <t xml:space="preserve">        公営・都市機構・公社の借家 </t>
    <rPh sb="11" eb="13">
      <t>トシ</t>
    </rPh>
    <rPh sb="13" eb="15">
      <t>キコウ</t>
    </rPh>
    <phoneticPr fontId="4"/>
  </si>
  <si>
    <t xml:space="preserve">        民営の借家</t>
    <phoneticPr fontId="4"/>
  </si>
  <si>
    <t xml:space="preserve">        給与住宅</t>
    <phoneticPr fontId="4"/>
  </si>
  <si>
    <t xml:space="preserve">    間借り</t>
    <phoneticPr fontId="4"/>
  </si>
  <si>
    <t>一般世帯 総数</t>
    <rPh sb="5" eb="7">
      <t>ソウスウ</t>
    </rPh>
    <phoneticPr fontId="4"/>
  </si>
  <si>
    <t>　住宅に住む一般世帯</t>
    <phoneticPr fontId="4"/>
  </si>
  <si>
    <t xml:space="preserve">　住宅以外に住む一般世帯　 </t>
    <phoneticPr fontId="4"/>
  </si>
  <si>
    <t>自宅で従業</t>
    <rPh sb="0" eb="2">
      <t>ジタク</t>
    </rPh>
    <rPh sb="3" eb="5">
      <t>ジュウギョウ</t>
    </rPh>
    <phoneticPr fontId="2"/>
  </si>
  <si>
    <t>従業も通学もしていない</t>
    <rPh sb="0" eb="2">
      <t>ジュウギョウ</t>
    </rPh>
    <rPh sb="3" eb="5">
      <t>ツウガク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</si>
  <si>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</si>
  <si>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平成22年(2010)</t>
    <phoneticPr fontId="4"/>
  </si>
  <si>
    <t>平成27年(2015)</t>
    <phoneticPr fontId="4"/>
  </si>
  <si>
    <t>令和2年(2020)</t>
    <rPh sb="0" eb="2">
      <t>レイワ</t>
    </rPh>
    <phoneticPr fontId="4"/>
  </si>
  <si>
    <t>１世帯当たり人員</t>
    <rPh sb="3" eb="4">
      <t>ア</t>
    </rPh>
    <phoneticPr fontId="4"/>
  </si>
  <si>
    <t>構成比(%)</t>
    <phoneticPr fontId="2"/>
  </si>
  <si>
    <t>年次</t>
    <rPh sb="0" eb="1">
      <t>ネン</t>
    </rPh>
    <rPh sb="1" eb="2">
      <t>ジ</t>
    </rPh>
    <phoneticPr fontId="2"/>
  </si>
  <si>
    <t xml:space="preserve">人口 </t>
    <phoneticPr fontId="2"/>
  </si>
  <si>
    <t xml:space="preserve">女  </t>
    <rPh sb="0" eb="1">
      <t>オンナ</t>
    </rPh>
    <phoneticPr fontId="4"/>
  </si>
  <si>
    <t>人口</t>
    <phoneticPr fontId="2"/>
  </si>
  <si>
    <t>総数</t>
    <rPh sb="0" eb="1">
      <t>フサ</t>
    </rPh>
    <rPh sb="1" eb="2">
      <t>カズ</t>
    </rPh>
    <phoneticPr fontId="2"/>
  </si>
  <si>
    <t>年次</t>
    <rPh sb="0" eb="1">
      <t>トシ</t>
    </rPh>
    <rPh sb="1" eb="2">
      <t>ツギ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</si>
  <si>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6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</si>
  <si>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6"/>
  </si>
  <si>
    <t>人口</t>
    <rPh sb="0" eb="1">
      <t>ジン</t>
    </rPh>
    <rPh sb="1" eb="2">
      <t>グチ</t>
    </rPh>
    <phoneticPr fontId="4"/>
  </si>
  <si>
    <t xml:space="preserve"> 0～4歳</t>
    <phoneticPr fontId="4"/>
  </si>
  <si>
    <t>総数
15歳
以上</t>
    <phoneticPr fontId="4"/>
  </si>
  <si>
    <t xml:space="preserve">労働力人口 </t>
    <phoneticPr fontId="4"/>
  </si>
  <si>
    <t xml:space="preserve">非労働力人口 </t>
    <phoneticPr fontId="4"/>
  </si>
  <si>
    <t xml:space="preserve">就業者 </t>
    <phoneticPr fontId="4"/>
  </si>
  <si>
    <t>総数</t>
    <phoneticPr fontId="2"/>
  </si>
  <si>
    <t>従業地・通学地による人口</t>
    <rPh sb="0" eb="3">
      <t>ジュウギョウチ</t>
    </rPh>
    <rPh sb="4" eb="7">
      <t>ツウガクチ</t>
    </rPh>
    <rPh sb="10" eb="12">
      <t>ジンコウ</t>
    </rPh>
    <phoneticPr fontId="2"/>
  </si>
  <si>
    <t>総数(昼間人口)</t>
    <rPh sb="0" eb="2">
      <t>ソウスウ</t>
    </rPh>
    <rPh sb="3" eb="4">
      <t>ヒル</t>
    </rPh>
    <phoneticPr fontId="2"/>
  </si>
  <si>
    <t>うち他県に常住</t>
    <rPh sb="2" eb="4">
      <t>タケン</t>
    </rPh>
    <rPh sb="5" eb="7">
      <t>ジョウジュウ</t>
    </rPh>
    <phoneticPr fontId="2"/>
  </si>
  <si>
    <t>うち県内他市町に常住</t>
    <rPh sb="2" eb="4">
      <t>ケンナイ</t>
    </rPh>
    <rPh sb="4" eb="5">
      <t>タ</t>
    </rPh>
    <rPh sb="5" eb="7">
      <t>シチョウ</t>
    </rPh>
    <rPh sb="8" eb="10">
      <t>ジョウジュウ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</si>
  <si>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</si>
  <si>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</si>
  <si>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項目</t>
    <phoneticPr fontId="2"/>
  </si>
  <si>
    <t>従業地・通学地による就業者数</t>
    <rPh sb="0" eb="3">
      <t>ジュウギョウチ</t>
    </rPh>
    <rPh sb="4" eb="7">
      <t>ツウガクチ</t>
    </rPh>
    <rPh sb="10" eb="14">
      <t>シュウギョウシャスウ</t>
    </rPh>
    <phoneticPr fontId="2"/>
  </si>
  <si>
    <t>うち他県で従業・通学</t>
    <rPh sb="8" eb="10">
      <t>ツウガク</t>
    </rPh>
    <phoneticPr fontId="2"/>
  </si>
  <si>
    <t>常住地による人口</t>
    <rPh sb="0" eb="1">
      <t>ツネ</t>
    </rPh>
    <rPh sb="1" eb="2">
      <t>ジュウ</t>
    </rPh>
    <rPh sb="2" eb="3">
      <t>チ</t>
    </rPh>
    <rPh sb="6" eb="7">
      <t>ヒト</t>
    </rPh>
    <rPh sb="7" eb="8">
      <t>クチ</t>
    </rPh>
    <phoneticPr fontId="2"/>
  </si>
  <si>
    <t>単位・人</t>
    <rPh sb="0" eb="2">
      <t>タンイ</t>
    </rPh>
    <rPh sb="3" eb="4">
      <t>ニン</t>
    </rPh>
    <phoneticPr fontId="2"/>
  </si>
  <si>
    <t>単独
世帯</t>
    <rPh sb="0" eb="1">
      <t>タン</t>
    </rPh>
    <rPh sb="1" eb="2">
      <t>ドク</t>
    </rPh>
    <phoneticPr fontId="2"/>
  </si>
  <si>
    <t>区分</t>
    <rPh sb="0" eb="1">
      <t>ク</t>
    </rPh>
    <rPh sb="1" eb="2">
      <t>ブン</t>
    </rPh>
    <phoneticPr fontId="2"/>
  </si>
  <si>
    <t>年次</t>
    <rPh sb="0" eb="1">
      <t>ネン</t>
    </rPh>
    <rPh sb="1" eb="2">
      <t>ツギ</t>
    </rPh>
    <phoneticPr fontId="6"/>
  </si>
  <si>
    <t>転入</t>
    <rPh sb="0" eb="1">
      <t>テン</t>
    </rPh>
    <rPh sb="1" eb="2">
      <t>ニュウ</t>
    </rPh>
    <phoneticPr fontId="6"/>
  </si>
  <si>
    <t>転出</t>
    <rPh sb="0" eb="1">
      <t>テン</t>
    </rPh>
    <rPh sb="1" eb="2">
      <t>デ</t>
    </rPh>
    <phoneticPr fontId="6"/>
  </si>
  <si>
    <t>死亡</t>
    <rPh sb="0" eb="1">
      <t>シ</t>
    </rPh>
    <rPh sb="1" eb="2">
      <t>ボウ</t>
    </rPh>
    <phoneticPr fontId="6"/>
  </si>
  <si>
    <t>出生</t>
    <rPh sb="0" eb="1">
      <t>デ</t>
    </rPh>
    <rPh sb="1" eb="2">
      <t>セイ</t>
    </rPh>
    <phoneticPr fontId="6"/>
  </si>
  <si>
    <t>大田原地区</t>
    <phoneticPr fontId="2"/>
  </si>
  <si>
    <t>総数</t>
    <phoneticPr fontId="2"/>
  </si>
  <si>
    <t>金田地区</t>
    <phoneticPr fontId="2"/>
  </si>
  <si>
    <t>親園地区</t>
    <phoneticPr fontId="2"/>
  </si>
  <si>
    <t>野崎地区</t>
    <phoneticPr fontId="2"/>
  </si>
  <si>
    <t>佐久山地区</t>
    <phoneticPr fontId="2"/>
  </si>
  <si>
    <t>両郷地区</t>
    <rPh sb="0" eb="1">
      <t>リョウ</t>
    </rPh>
    <rPh sb="1" eb="2">
      <t>ゴウ</t>
    </rPh>
    <rPh sb="2" eb="4">
      <t>チク</t>
    </rPh>
    <phoneticPr fontId="4"/>
  </si>
  <si>
    <t>地区別</t>
    <rPh sb="0" eb="1">
      <t>チ</t>
    </rPh>
    <rPh sb="1" eb="2">
      <t>ク</t>
    </rPh>
    <rPh sb="2" eb="3">
      <t>ベツ</t>
    </rPh>
    <phoneticPr fontId="2"/>
  </si>
  <si>
    <t>年齢</t>
    <phoneticPr fontId="4"/>
  </si>
  <si>
    <t>年齢(5歳階級)</t>
    <rPh sb="0" eb="1">
      <t>ネン</t>
    </rPh>
    <rPh sb="1" eb="2">
      <t>トシ</t>
    </rPh>
    <phoneticPr fontId="4"/>
  </si>
  <si>
    <t>総数</t>
    <rPh sb="0" eb="1">
      <t>ソウ</t>
    </rPh>
    <rPh sb="1" eb="2">
      <t>カズ</t>
    </rPh>
    <phoneticPr fontId="2"/>
  </si>
  <si>
    <t>通学のかたわら仕事</t>
    <rPh sb="0" eb="2">
      <t>ツウガク</t>
    </rPh>
    <rPh sb="7" eb="9">
      <t>シゴト</t>
    </rPh>
    <phoneticPr fontId="2"/>
  </si>
  <si>
    <t>完全失業者</t>
    <phoneticPr fontId="2"/>
  </si>
  <si>
    <t xml:space="preserve">産業分類 </t>
    <phoneticPr fontId="4"/>
  </si>
  <si>
    <t>国籍</t>
    <phoneticPr fontId="2"/>
  </si>
  <si>
    <t xml:space="preserve">区分 </t>
    <phoneticPr fontId="4"/>
  </si>
  <si>
    <t>(各年1月1日現在)</t>
    <rPh sb="1" eb="2">
      <t>カク</t>
    </rPh>
    <rPh sb="2" eb="3">
      <t>ネン</t>
    </rPh>
    <phoneticPr fontId="2"/>
  </si>
  <si>
    <t xml:space="preserve">1世帯当たり人員 </t>
    <phoneticPr fontId="4"/>
  </si>
  <si>
    <t>第1次産業</t>
    <phoneticPr fontId="4"/>
  </si>
  <si>
    <t xml:space="preserve">林業　 </t>
    <phoneticPr fontId="4"/>
  </si>
  <si>
    <t xml:space="preserve">農業　 </t>
    <phoneticPr fontId="4"/>
  </si>
  <si>
    <t xml:space="preserve">漁業　 </t>
    <phoneticPr fontId="4"/>
  </si>
  <si>
    <t>第2次産業</t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</si>
  <si>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</si>
  <si>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 xml:space="preserve">建設業　 </t>
    <phoneticPr fontId="4"/>
  </si>
  <si>
    <t xml:space="preserve">製造業　 </t>
    <phoneticPr fontId="4"/>
  </si>
  <si>
    <t>第3次産業</t>
    <phoneticPr fontId="4"/>
  </si>
  <si>
    <t xml:space="preserve">電気・ガス・熱供給・水道業 </t>
    <phoneticPr fontId="4"/>
  </si>
  <si>
    <t>情報通信業</t>
    <rPh sb="0" eb="2">
      <t>ジョウホウ</t>
    </rPh>
    <rPh sb="2" eb="5">
      <t>ツウシンギョウ</t>
    </rPh>
    <phoneticPr fontId="4"/>
  </si>
  <si>
    <t>運輸業・郵便業</t>
    <rPh sb="0" eb="3">
      <t>ウンユギョウ</t>
    </rPh>
    <rPh sb="4" eb="6">
      <t>ユウビン</t>
    </rPh>
    <rPh sb="6" eb="7">
      <t>ギョウ</t>
    </rPh>
    <phoneticPr fontId="4"/>
  </si>
  <si>
    <t>卸売・小売業</t>
    <rPh sb="0" eb="2">
      <t>オロシウ</t>
    </rPh>
    <rPh sb="3" eb="6">
      <t>コウリギョウ</t>
    </rPh>
    <phoneticPr fontId="4"/>
  </si>
  <si>
    <t>不動産業・物品賃貸業</t>
    <rPh sb="5" eb="7">
      <t>ブッピン</t>
    </rPh>
    <rPh sb="7" eb="10">
      <t>チンタイギョウ</t>
    </rPh>
    <phoneticPr fontId="4"/>
  </si>
  <si>
    <t xml:space="preserve">金融・保険業　 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</si>
  <si>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</si>
  <si>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宿泊業・飲食業</t>
    <rPh sb="0" eb="2">
      <t>シュクハク</t>
    </rPh>
    <rPh sb="2" eb="3">
      <t>ギョウ</t>
    </rPh>
    <rPh sb="4" eb="6">
      <t>インショク</t>
    </rPh>
    <rPh sb="6" eb="7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</si>
  <si>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</si>
  <si>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</si>
  <si>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</si>
  <si>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</si>
  <si>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4" eb="5">
      <t>ギョウ</t>
    </rPh>
    <rPh sb="6" eb="7">
      <t>ホカ</t>
    </rPh>
    <rPh sb="8" eb="10">
      <t>ブンルイ</t>
    </rPh>
    <phoneticPr fontId="4"/>
  </si>
  <si>
    <t>公務(他に分類されるものを除く）</t>
    <rPh sb="13" eb="14">
      <t>ノゾ</t>
    </rPh>
    <phoneticPr fontId="2"/>
  </si>
  <si>
    <t xml:space="preserve">分類不能の産業　 </t>
    <phoneticPr fontId="4"/>
  </si>
  <si>
    <t>単位：世帯、人、%</t>
    <rPh sb="0" eb="2">
      <t>タンイ</t>
    </rPh>
    <rPh sb="3" eb="5">
      <t>セタイ</t>
    </rPh>
    <rPh sb="6" eb="7">
      <t>ニン</t>
    </rPh>
    <phoneticPr fontId="2"/>
  </si>
  <si>
    <t>増減率</t>
    <phoneticPr fontId="2"/>
  </si>
  <si>
    <t>人口密度(1k㎡当たり)</t>
    <phoneticPr fontId="4"/>
  </si>
  <si>
    <t>単位：世帯、人、%、㎢</t>
    <rPh sb="0" eb="2">
      <t>タンイ</t>
    </rPh>
    <rPh sb="3" eb="5">
      <t>セタイ</t>
    </rPh>
    <rPh sb="6" eb="7">
      <t>ニン</t>
    </rPh>
    <phoneticPr fontId="2"/>
  </si>
  <si>
    <t>総人口に
占める割合</t>
    <rPh sb="0" eb="3">
      <t>ソウジンコウ</t>
    </rPh>
    <rPh sb="5" eb="6">
      <t>シ</t>
    </rPh>
    <phoneticPr fontId="2"/>
  </si>
  <si>
    <t>増減率</t>
    <rPh sb="0" eb="2">
      <t>ゾウゲン</t>
    </rPh>
    <rPh sb="2" eb="3">
      <t>リツ</t>
    </rPh>
    <phoneticPr fontId="2"/>
  </si>
  <si>
    <t>2-4　地区別世帯数及び人口</t>
    <rPh sb="4" eb="6">
      <t>チク</t>
    </rPh>
    <rPh sb="6" eb="7">
      <t>ベツ</t>
    </rPh>
    <rPh sb="10" eb="11">
      <t>オヨ</t>
    </rPh>
    <phoneticPr fontId="4"/>
  </si>
  <si>
    <t>2-6　労働力状態、年齢(5歳階級)別人口(15歳以上)</t>
    <rPh sb="4" eb="7">
      <t>ロウドウリョク</t>
    </rPh>
    <rPh sb="7" eb="9">
      <t>ジョウタイ</t>
    </rPh>
    <rPh sb="10" eb="12">
      <t>ネンレイ</t>
    </rPh>
    <rPh sb="14" eb="15">
      <t>サイ</t>
    </rPh>
    <rPh sb="15" eb="17">
      <t>カイキュウ</t>
    </rPh>
    <rPh sb="18" eb="19">
      <t>ベツ</t>
    </rPh>
    <rPh sb="19" eb="21">
      <t>ジンコウ</t>
    </rPh>
    <rPh sb="24" eb="25">
      <t>サイ</t>
    </rPh>
    <rPh sb="25" eb="27">
      <t>イジョウ</t>
    </rPh>
    <phoneticPr fontId="4"/>
  </si>
  <si>
    <t xml:space="preserve"> 　　…</t>
    <phoneticPr fontId="2"/>
  </si>
  <si>
    <t>面積
(K㎡)</t>
    <phoneticPr fontId="4"/>
  </si>
  <si>
    <t>世帯</t>
    <phoneticPr fontId="4"/>
  </si>
  <si>
    <t>2-9　住宅の所有の関係別一般世帯数</t>
    <phoneticPr fontId="2"/>
  </si>
  <si>
    <t>流出人口（再掲）</t>
    <rPh sb="0" eb="4">
      <t>リュウシュツジンコウ</t>
    </rPh>
    <rPh sb="5" eb="7">
      <t>サイケイ</t>
    </rPh>
    <phoneticPr fontId="2"/>
  </si>
  <si>
    <t>流入人口（再掲）</t>
    <rPh sb="0" eb="2">
      <t>リュウニュウ</t>
    </rPh>
    <rPh sb="2" eb="4">
      <t>ジンコウ</t>
    </rPh>
    <rPh sb="5" eb="7">
      <t>サイケイ</t>
    </rPh>
    <phoneticPr fontId="2"/>
  </si>
  <si>
    <t>2-10  常住地または従業地・通学地による人口</t>
    <rPh sb="6" eb="8">
      <t>ジョウジュウ</t>
    </rPh>
    <rPh sb="8" eb="9">
      <t>チ</t>
    </rPh>
    <rPh sb="12" eb="14">
      <t>ジュウギョウ</t>
    </rPh>
    <rPh sb="14" eb="15">
      <t>チ</t>
    </rPh>
    <rPh sb="16" eb="18">
      <t>ツウガク</t>
    </rPh>
    <rPh sb="18" eb="19">
      <t>チ</t>
    </rPh>
    <rPh sb="22" eb="24">
      <t>ジンコウ</t>
    </rPh>
    <phoneticPr fontId="2"/>
  </si>
  <si>
    <t>親族のみの世帯</t>
    <rPh sb="0" eb="1">
      <t>オヤ</t>
    </rPh>
    <rPh sb="1" eb="2">
      <t>ヤカラ</t>
    </rPh>
    <rPh sb="5" eb="6">
      <t>ヨ</t>
    </rPh>
    <rPh sb="6" eb="7">
      <t>オビ</t>
    </rPh>
    <phoneticPr fontId="2"/>
  </si>
  <si>
    <t>核家族以外の世帯</t>
    <rPh sb="0" eb="5">
      <t>カクカゾクイガイ</t>
    </rPh>
    <phoneticPr fontId="2"/>
  </si>
  <si>
    <t>非親族を含む
世帯</t>
    <rPh sb="0" eb="1">
      <t>ヒ</t>
    </rPh>
    <rPh sb="1" eb="3">
      <t>シンゾク</t>
    </rPh>
    <rPh sb="4" eb="5">
      <t>フク</t>
    </rPh>
    <phoneticPr fontId="2"/>
  </si>
  <si>
    <t>*平成17年国勢調査までは、「親族のみの世帯」及び 「非親族を含む世帯」は「親族世帯」及び「非親族世帯」。</t>
    <rPh sb="1" eb="3">
      <t>ヘイセイ</t>
    </rPh>
    <rPh sb="5" eb="6">
      <t>ネン</t>
    </rPh>
    <rPh sb="6" eb="8">
      <t>コクセイ</t>
    </rPh>
    <rPh sb="8" eb="10">
      <t>チョウサ</t>
    </rPh>
    <rPh sb="15" eb="17">
      <t>シンゾク</t>
    </rPh>
    <phoneticPr fontId="2"/>
  </si>
  <si>
    <t>2-11  常住地または従業地・通学地による就業者数</t>
    <rPh sb="6" eb="8">
      <t>ジョウジュウ</t>
    </rPh>
    <rPh sb="8" eb="9">
      <t>チ</t>
    </rPh>
    <rPh sb="12" eb="14">
      <t>ジュウギョウ</t>
    </rPh>
    <rPh sb="14" eb="15">
      <t>チ</t>
    </rPh>
    <rPh sb="16" eb="18">
      <t>ツウガク</t>
    </rPh>
    <rPh sb="18" eb="19">
      <t>チ</t>
    </rPh>
    <rPh sb="22" eb="26">
      <t>シュウギョウシャスウ</t>
    </rPh>
    <phoneticPr fontId="2"/>
  </si>
  <si>
    <t>うち自宅外の市内で
従業・通学</t>
    <rPh sb="13" eb="15">
      <t>ツウガク</t>
    </rPh>
    <phoneticPr fontId="2"/>
  </si>
  <si>
    <t>うち県内
他市町で
従業・通学</t>
    <rPh sb="13" eb="15">
      <t>ツウガク</t>
    </rPh>
    <phoneticPr fontId="2"/>
  </si>
  <si>
    <t>資料：栃木県毎月人口調査</t>
    <rPh sb="3" eb="6">
      <t>トチギケン</t>
    </rPh>
    <phoneticPr fontId="2"/>
  </si>
  <si>
    <t>アフガニスタン</t>
    <phoneticPr fontId="2"/>
  </si>
  <si>
    <t>アルゼンチン</t>
    <phoneticPr fontId="2"/>
  </si>
  <si>
    <t>オーストラリア</t>
    <phoneticPr fontId="2"/>
  </si>
  <si>
    <t>ミャンマー</t>
    <phoneticPr fontId="2"/>
  </si>
  <si>
    <t>カンボジア</t>
    <phoneticPr fontId="2"/>
  </si>
  <si>
    <t>カメルーン</t>
    <phoneticPr fontId="2"/>
  </si>
  <si>
    <t>スリランカ</t>
    <phoneticPr fontId="2"/>
  </si>
  <si>
    <t>コロンビア</t>
    <phoneticPr fontId="2"/>
  </si>
  <si>
    <t>フランス</t>
    <phoneticPr fontId="2"/>
  </si>
  <si>
    <t>インド</t>
    <phoneticPr fontId="2"/>
  </si>
  <si>
    <t>インドネシア</t>
    <phoneticPr fontId="2"/>
  </si>
  <si>
    <t>朝鮮</t>
    <rPh sb="0" eb="2">
      <t>チョウセン</t>
    </rPh>
    <phoneticPr fontId="2"/>
  </si>
  <si>
    <t>韓国</t>
    <rPh sb="0" eb="2">
      <t>カンコク</t>
    </rPh>
    <phoneticPr fontId="2"/>
  </si>
  <si>
    <t>ラオス</t>
    <phoneticPr fontId="2"/>
  </si>
  <si>
    <t>マレーシア</t>
    <phoneticPr fontId="2"/>
  </si>
  <si>
    <t>モンゴル</t>
    <phoneticPr fontId="2"/>
  </si>
  <si>
    <t>ネパール</t>
    <phoneticPr fontId="2"/>
  </si>
  <si>
    <t>ポーランド</t>
    <phoneticPr fontId="2"/>
  </si>
  <si>
    <t>イラン</t>
    <phoneticPr fontId="2"/>
  </si>
  <si>
    <t>メキシコ</t>
    <phoneticPr fontId="2"/>
  </si>
  <si>
    <t>フィリピン</t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</si>
  <si>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</si>
  <si>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</si>
  <si>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バングラデシュ</t>
    <phoneticPr fontId="2"/>
  </si>
  <si>
    <t>ドイツ</t>
    <phoneticPr fontId="2"/>
  </si>
  <si>
    <t>台湾</t>
    <rPh sb="0" eb="2">
      <t>タイワン</t>
    </rPh>
    <phoneticPr fontId="2"/>
  </si>
  <si>
    <t>総数</t>
    <rPh sb="0" eb="2">
      <t>ソウスウ</t>
    </rPh>
    <phoneticPr fontId="2"/>
  </si>
  <si>
    <t>令和3年
（2021）</t>
    <rPh sb="0" eb="2">
      <t>レイワ</t>
    </rPh>
    <rPh sb="3" eb="4">
      <t>ネン</t>
    </rPh>
    <rPh sb="4" eb="5">
      <t>ヘイネン</t>
    </rPh>
    <phoneticPr fontId="2"/>
  </si>
  <si>
    <t>令和4年
（2022）</t>
    <rPh sb="0" eb="2">
      <t>レイワ</t>
    </rPh>
    <rPh sb="3" eb="4">
      <t>ネン</t>
    </rPh>
    <rPh sb="4" eb="5">
      <t>ヘイネン</t>
    </rPh>
    <phoneticPr fontId="2"/>
  </si>
  <si>
    <t>令和5年
（2023）</t>
    <rPh sb="0" eb="2">
      <t>レイワ</t>
    </rPh>
    <rPh sb="3" eb="4">
      <t>ネン</t>
    </rPh>
    <rPh sb="4" eb="5">
      <t>ヘイネン</t>
    </rPh>
    <phoneticPr fontId="2"/>
  </si>
  <si>
    <t>2-1　世帯数及び人口</t>
    <rPh sb="7" eb="8">
      <t>オヨ</t>
    </rPh>
    <phoneticPr fontId="4"/>
  </si>
  <si>
    <t>2-2　人口集中地区の世帯数及び人口</t>
    <rPh sb="4" eb="6">
      <t>ジンコウ</t>
    </rPh>
    <rPh sb="6" eb="8">
      <t>シュウチュウ</t>
    </rPh>
    <rPh sb="8" eb="10">
      <t>チク</t>
    </rPh>
    <rPh sb="14" eb="15">
      <t>オヨ</t>
    </rPh>
    <phoneticPr fontId="2"/>
  </si>
  <si>
    <t>2-3　人口動態</t>
    <rPh sb="4" eb="6">
      <t>ジンコウ</t>
    </rPh>
    <rPh sb="6" eb="8">
      <t>ドウタイ</t>
    </rPh>
    <phoneticPr fontId="6"/>
  </si>
  <si>
    <t>2-5　年齢(5歳階級)別、男女別人口</t>
    <rPh sb="4" eb="6">
      <t>ネンレイ</t>
    </rPh>
    <rPh sb="8" eb="9">
      <t>サイ</t>
    </rPh>
    <rPh sb="9" eb="11">
      <t>カイキュウ</t>
    </rPh>
    <rPh sb="12" eb="13">
      <t>ベツ</t>
    </rPh>
    <rPh sb="14" eb="16">
      <t>ダンジョ</t>
    </rPh>
    <rPh sb="16" eb="17">
      <t>ベツ</t>
    </rPh>
    <rPh sb="17" eb="19">
      <t>ジンコウ</t>
    </rPh>
    <phoneticPr fontId="4"/>
  </si>
  <si>
    <t>2-7　産業(大分類)別就業者数(15歳以上)</t>
    <rPh sb="4" eb="6">
      <t>サンギョウ</t>
    </rPh>
    <rPh sb="7" eb="10">
      <t>ダイブンルイ</t>
    </rPh>
    <rPh sb="11" eb="12">
      <t>ベツ</t>
    </rPh>
    <rPh sb="12" eb="15">
      <t>シュウギョウシャ</t>
    </rPh>
    <rPh sb="15" eb="16">
      <t>スウ</t>
    </rPh>
    <rPh sb="19" eb="20">
      <t>サイ</t>
    </rPh>
    <rPh sb="20" eb="22">
      <t>イジョウ</t>
    </rPh>
    <phoneticPr fontId="4"/>
  </si>
  <si>
    <t>2-8　外国人登録人口</t>
    <rPh sb="4" eb="6">
      <t>ガイコク</t>
    </rPh>
    <rPh sb="6" eb="7">
      <t>ジン</t>
    </rPh>
    <rPh sb="7" eb="9">
      <t>トウロク</t>
    </rPh>
    <rPh sb="9" eb="11">
      <t>ジンコウ</t>
    </rPh>
    <phoneticPr fontId="2"/>
  </si>
  <si>
    <t>2-12　世帯の家族類型(3区分)別一般世帯数</t>
    <rPh sb="5" eb="7">
      <t>セタイ</t>
    </rPh>
    <rPh sb="8" eb="10">
      <t>カゾク</t>
    </rPh>
    <rPh sb="10" eb="12">
      <t>ルイケイ</t>
    </rPh>
    <rPh sb="14" eb="16">
      <t>クブン</t>
    </rPh>
    <rPh sb="17" eb="18">
      <t>ベツ</t>
    </rPh>
    <rPh sb="18" eb="20">
      <t>イッパン</t>
    </rPh>
    <rPh sb="20" eb="23">
      <t>セタイスウ</t>
    </rPh>
    <phoneticPr fontId="2"/>
  </si>
  <si>
    <t>スウェーデン</t>
    <phoneticPr fontId="2"/>
  </si>
  <si>
    <t>ボリビア</t>
    <phoneticPr fontId="2"/>
  </si>
  <si>
    <t>パラグアイ</t>
    <phoneticPr fontId="2"/>
  </si>
  <si>
    <t>14年(1925)</t>
    <phoneticPr fontId="2"/>
  </si>
  <si>
    <t>10年(1935)</t>
    <phoneticPr fontId="2"/>
  </si>
  <si>
    <t>15年(1940)</t>
    <phoneticPr fontId="2"/>
  </si>
  <si>
    <t>22年(1947)</t>
    <phoneticPr fontId="2"/>
  </si>
  <si>
    <t>25年(1950)</t>
    <phoneticPr fontId="2"/>
  </si>
  <si>
    <t>30年(1955)</t>
    <phoneticPr fontId="2"/>
  </si>
  <si>
    <t>35年(1960)</t>
    <phoneticPr fontId="2"/>
  </si>
  <si>
    <t>40年(1965)</t>
    <phoneticPr fontId="2"/>
  </si>
  <si>
    <t>45年(1970)</t>
    <phoneticPr fontId="2"/>
  </si>
  <si>
    <t>50年(1975)</t>
    <phoneticPr fontId="2"/>
  </si>
  <si>
    <t>55年(1980)</t>
    <phoneticPr fontId="2"/>
  </si>
  <si>
    <t>60年(1985)</t>
    <phoneticPr fontId="2"/>
  </si>
  <si>
    <t>7年(1995)</t>
    <phoneticPr fontId="2"/>
  </si>
  <si>
    <t>12年(2000)</t>
    <rPh sb="2" eb="3">
      <t>ネン</t>
    </rPh>
    <phoneticPr fontId="4"/>
  </si>
  <si>
    <t>17年(2005)</t>
    <rPh sb="2" eb="3">
      <t>ネン</t>
    </rPh>
    <phoneticPr fontId="4"/>
  </si>
  <si>
    <t>22年(2010)</t>
    <rPh sb="2" eb="3">
      <t>ネン</t>
    </rPh>
    <phoneticPr fontId="4"/>
  </si>
  <si>
    <t>27年(2015)</t>
    <rPh sb="2" eb="3">
      <t>ネン</t>
    </rPh>
    <phoneticPr fontId="4"/>
  </si>
  <si>
    <t>40年(1965)</t>
    <rPh sb="2" eb="3">
      <t>ネン</t>
    </rPh>
    <phoneticPr fontId="2"/>
  </si>
  <si>
    <t>45年(1970)</t>
    <rPh sb="2" eb="3">
      <t>ネン</t>
    </rPh>
    <phoneticPr fontId="2"/>
  </si>
  <si>
    <t>50年(1975)</t>
    <rPh sb="2" eb="3">
      <t>ネン</t>
    </rPh>
    <phoneticPr fontId="2"/>
  </si>
  <si>
    <t>55年(1980)</t>
    <rPh sb="2" eb="3">
      <t>ネン</t>
    </rPh>
    <phoneticPr fontId="2"/>
  </si>
  <si>
    <t>60年(1985)</t>
    <rPh sb="2" eb="3">
      <t>ネン</t>
    </rPh>
    <phoneticPr fontId="2"/>
  </si>
  <si>
    <t>7年(1995)</t>
    <rPh sb="1" eb="2">
      <t>ネン</t>
    </rPh>
    <phoneticPr fontId="2"/>
  </si>
  <si>
    <t>12年(2000)</t>
    <rPh sb="2" eb="3">
      <t>ネン</t>
    </rPh>
    <phoneticPr fontId="2"/>
  </si>
  <si>
    <t>17年(2005)</t>
    <rPh sb="2" eb="3">
      <t>ネン</t>
    </rPh>
    <phoneticPr fontId="2"/>
  </si>
  <si>
    <t>22年(2010)</t>
    <rPh sb="2" eb="3">
      <t>ネン</t>
    </rPh>
    <phoneticPr fontId="2"/>
  </si>
  <si>
    <t>27年(2015)</t>
    <rPh sb="2" eb="3">
      <t>ネン</t>
    </rPh>
    <phoneticPr fontId="2"/>
  </si>
  <si>
    <t>4年(2022)</t>
    <rPh sb="1" eb="2">
      <t>ネン</t>
    </rPh>
    <phoneticPr fontId="2"/>
  </si>
  <si>
    <t>17年(2005)</t>
    <phoneticPr fontId="2"/>
  </si>
  <si>
    <t>*平成12年以前は、平成17年10月1日現在の市の境域に基づいて組み替えた数値を示す。</t>
    <rPh sb="1" eb="3">
      <t>ヘイセイ</t>
    </rPh>
    <rPh sb="5" eb="6">
      <t>ネン</t>
    </rPh>
    <rPh sb="6" eb="8">
      <t>イゼン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rPh sb="23" eb="24">
      <t>シ</t>
    </rPh>
    <rPh sb="25" eb="27">
      <t>キョウイキ</t>
    </rPh>
    <rPh sb="28" eb="29">
      <t>モト</t>
    </rPh>
    <rPh sb="32" eb="33">
      <t>ク</t>
    </rPh>
    <rPh sb="34" eb="35">
      <t>カ</t>
    </rPh>
    <rPh sb="37" eb="39">
      <t>スウチ</t>
    </rPh>
    <rPh sb="40" eb="41">
      <t>シメ</t>
    </rPh>
    <phoneticPr fontId="4"/>
  </si>
  <si>
    <t>*住民基本台帳に登録されている人口及び世帯数（外国人を含む）を地区別に集計したもの。</t>
    <rPh sb="1" eb="7">
      <t>ジュウミンキホンダイチョウ</t>
    </rPh>
    <rPh sb="8" eb="10">
      <t>トウロク</t>
    </rPh>
    <rPh sb="15" eb="17">
      <t>ジンコウ</t>
    </rPh>
    <rPh sb="17" eb="18">
      <t>オヨ</t>
    </rPh>
    <rPh sb="19" eb="22">
      <t>セタイスウ</t>
    </rPh>
    <rPh sb="23" eb="26">
      <t>ガイコクジン</t>
    </rPh>
    <rPh sb="27" eb="28">
      <t>フク</t>
    </rPh>
    <rPh sb="31" eb="34">
      <t>チクベツ</t>
    </rPh>
    <rPh sb="35" eb="37">
      <t>シュウケイ</t>
    </rPh>
    <phoneticPr fontId="2"/>
  </si>
  <si>
    <t>*総数15歳以上には「不詳」を含む。</t>
    <rPh sb="1" eb="3">
      <t>ソウスウ</t>
    </rPh>
    <rPh sb="5" eb="8">
      <t>サイイジョウ</t>
    </rPh>
    <phoneticPr fontId="4"/>
  </si>
  <si>
    <t>*平成12年は、平成17年10月1日現在の市の境域に基づいて組み替えた数値を示す。</t>
    <phoneticPr fontId="2"/>
  </si>
  <si>
    <t>*総数(夜間人口）には「不詳」を含む。</t>
    <rPh sb="1" eb="3">
      <t>ソウスウ</t>
    </rPh>
    <rPh sb="4" eb="8">
      <t>ヤカンジンコウ</t>
    </rPh>
    <phoneticPr fontId="2"/>
  </si>
  <si>
    <t>*平成12年は、平成17年10月1日現在の市の境域に基づいて組み替えた数値を示す。</t>
    <rPh sb="1" eb="3">
      <t>ヘイセイ</t>
    </rPh>
    <rPh sb="5" eb="6">
      <t>ネン</t>
    </rPh>
    <rPh sb="8" eb="10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2">
      <t>シ</t>
    </rPh>
    <rPh sb="23" eb="25">
      <t>キョウイキ</t>
    </rPh>
    <rPh sb="26" eb="27">
      <t>モト</t>
    </rPh>
    <rPh sb="30" eb="31">
      <t>ク</t>
    </rPh>
    <rPh sb="32" eb="33">
      <t>カ</t>
    </rPh>
    <rPh sb="35" eb="37">
      <t>スウチ</t>
    </rPh>
    <rPh sb="38" eb="39">
      <t>シメ</t>
    </rPh>
    <phoneticPr fontId="2"/>
  </si>
  <si>
    <t>*総数には「不詳」を含む。</t>
    <rPh sb="1" eb="3">
      <t>ソウスウ</t>
    </rPh>
    <phoneticPr fontId="2"/>
  </si>
  <si>
    <t>資料：市民課</t>
    <rPh sb="3" eb="6">
      <t>シミンカ</t>
    </rPh>
    <phoneticPr fontId="2"/>
  </si>
  <si>
    <t>(各年10月1日現在)</t>
    <rPh sb="1" eb="2">
      <t>カク</t>
    </rPh>
    <rPh sb="2" eb="3">
      <t>ネン</t>
    </rPh>
    <rPh sb="5" eb="6">
      <t>ガツ</t>
    </rPh>
    <rPh sb="7" eb="10">
      <t>ニチゲンザイ</t>
    </rPh>
    <phoneticPr fontId="2"/>
  </si>
  <si>
    <t>(各年10月1日現在)</t>
    <rPh sb="1" eb="2">
      <t>カク</t>
    </rPh>
    <rPh sb="2" eb="10">
      <t>ネン10ガツ1ヒゲンザイ</t>
    </rPh>
    <phoneticPr fontId="2"/>
  </si>
  <si>
    <t>　　17年(2005)</t>
    <rPh sb="4" eb="5">
      <t>ネン</t>
    </rPh>
    <phoneticPr fontId="2"/>
  </si>
  <si>
    <t>　6歳未満世帯員のいる一般世帯</t>
    <rPh sb="2" eb="3">
      <t>サイ</t>
    </rPh>
    <rPh sb="3" eb="5">
      <t>ミマン</t>
    </rPh>
    <rPh sb="5" eb="7">
      <t>セタイ</t>
    </rPh>
    <rPh sb="7" eb="8">
      <t>イン</t>
    </rPh>
    <rPh sb="11" eb="13">
      <t>イッパン</t>
    </rPh>
    <rPh sb="13" eb="15">
      <t>セタイ</t>
    </rPh>
    <phoneticPr fontId="2"/>
  </si>
  <si>
    <t>　　世帯数</t>
    <rPh sb="2" eb="4">
      <t>セタイ</t>
    </rPh>
    <rPh sb="4" eb="5">
      <t>スウ</t>
    </rPh>
    <phoneticPr fontId="2"/>
  </si>
  <si>
    <t>　　世帯人員</t>
    <rPh sb="2" eb="4">
      <t>セタイ</t>
    </rPh>
    <rPh sb="4" eb="6">
      <t>ジンイン</t>
    </rPh>
    <phoneticPr fontId="2"/>
  </si>
  <si>
    <t>　18歳未満世帯員のいる一般世帯</t>
    <rPh sb="3" eb="4">
      <t>サイ</t>
    </rPh>
    <rPh sb="4" eb="6">
      <t>ミマン</t>
    </rPh>
    <rPh sb="6" eb="8">
      <t>セタイ</t>
    </rPh>
    <rPh sb="8" eb="9">
      <t>イン</t>
    </rPh>
    <rPh sb="12" eb="14">
      <t>イッパン</t>
    </rPh>
    <rPh sb="14" eb="16">
      <t>セタイ</t>
    </rPh>
    <phoneticPr fontId="2"/>
  </si>
  <si>
    <t>(再掲)</t>
    <rPh sb="1" eb="2">
      <t>サイ</t>
    </rPh>
    <rPh sb="2" eb="3">
      <t>ケイ</t>
    </rPh>
    <phoneticPr fontId="2"/>
  </si>
  <si>
    <t>　　一般世帯数</t>
    <rPh sb="2" eb="4">
      <t>イッパン</t>
    </rPh>
    <rPh sb="4" eb="6">
      <t>セタイ</t>
    </rPh>
    <rPh sb="6" eb="7">
      <t>スウ</t>
    </rPh>
    <phoneticPr fontId="2"/>
  </si>
  <si>
    <t>　　一般世帯人員</t>
    <rPh sb="2" eb="4">
      <t>イッパン</t>
    </rPh>
    <rPh sb="4" eb="6">
      <t>セタイ</t>
    </rPh>
    <rPh sb="6" eb="8">
      <t>ジンイン</t>
    </rPh>
    <phoneticPr fontId="2"/>
  </si>
  <si>
    <t>令和6年
（2024）</t>
    <rPh sb="0" eb="2">
      <t>レイワ</t>
    </rPh>
    <rPh sb="3" eb="4">
      <t>ネン</t>
    </rPh>
    <rPh sb="4" eb="5">
      <t>ヘイネン</t>
    </rPh>
    <phoneticPr fontId="2"/>
  </si>
  <si>
    <t>6年(2024)</t>
    <rPh sb="1" eb="2">
      <t>ネン</t>
    </rPh>
    <phoneticPr fontId="2"/>
  </si>
  <si>
    <t>5年(2023)</t>
    <rPh sb="1" eb="2">
      <t>ネン</t>
    </rPh>
    <phoneticPr fontId="2"/>
  </si>
  <si>
    <t>スイス</t>
    <phoneticPr fontId="2"/>
  </si>
  <si>
    <t>主に
仕事</t>
    <rPh sb="0" eb="1">
      <t>オモ</t>
    </rPh>
    <rPh sb="3" eb="5">
      <t>シゴト</t>
    </rPh>
    <phoneticPr fontId="2"/>
  </si>
  <si>
    <t>家事のほか
仕事</t>
    <rPh sb="0" eb="2">
      <t>カジ</t>
    </rPh>
    <rPh sb="6" eb="8">
      <t>シゴト</t>
    </rPh>
    <phoneticPr fontId="2"/>
  </si>
  <si>
    <t>2　人口</t>
    <rPh sb="2" eb="4">
      <t>ジンコウ</t>
    </rPh>
    <phoneticPr fontId="2"/>
  </si>
  <si>
    <t>人口密度
(1k㎡当たり)</t>
    <phoneticPr fontId="2"/>
  </si>
  <si>
    <t>7年(2025)</t>
    <rPh sb="1" eb="2">
      <t>ネン</t>
    </rPh>
    <phoneticPr fontId="2"/>
  </si>
  <si>
    <t>(令和7年1月1日現在)</t>
    <rPh sb="1" eb="3">
      <t>レイワ</t>
    </rPh>
    <rPh sb="4" eb="5">
      <t>ネン</t>
    </rPh>
    <rPh sb="6" eb="7">
      <t>ガツ</t>
    </rPh>
    <phoneticPr fontId="2"/>
  </si>
  <si>
    <t>令和7年
（2025）</t>
    <rPh sb="0" eb="2">
      <t>レイワ</t>
    </rPh>
    <rPh sb="3" eb="4">
      <t>ネン</t>
    </rPh>
    <rPh sb="4" eb="5">
      <t>ヘイネン</t>
    </rPh>
    <phoneticPr fontId="2"/>
  </si>
  <si>
    <t>国籍・地域未設定</t>
    <rPh sb="3" eb="5">
      <t>チイキ</t>
    </rPh>
    <rPh sb="5" eb="8">
      <t>ミセッテイ</t>
    </rPh>
    <phoneticPr fontId="2"/>
  </si>
  <si>
    <t>南アフリカ共和国</t>
    <rPh sb="0" eb="1">
      <t>ミナミ</t>
    </rPh>
    <rPh sb="5" eb="8">
      <t>キョウワコク</t>
    </rPh>
    <phoneticPr fontId="22"/>
  </si>
  <si>
    <t>令和3年(2021)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</si>
</sst>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_ "/>
    <numFmt numFmtId="178" formatCode="#,##0;&quot;△ &quot;#,##0"/>
    <numFmt numFmtId="179" formatCode="#,##0.0;&quot;△ &quot;#,##0.0"/>
    <numFmt numFmtId="180" formatCode="0.0;[Red]0.0"/>
    <numFmt numFmtId="181" formatCode="0;[Red]0"/>
    <numFmt numFmtId="182" formatCode="#,##0;[Red]#,##0"/>
    <numFmt numFmtId="183" formatCode="0.00;[Red]0.00"/>
    <numFmt numFmtId="184" formatCode="0.0"/>
    <numFmt numFmtId="185" formatCode="#,##0.0;[Red]#,##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7"/>
      <name val="BIZ UDゴシック"/>
      <family val="3"/>
      <charset val="128"/>
    </font>
    <font>
      <sz val="6"/>
      <name val="BIZ UD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>
      <alignment vertical="center"/>
    </xf>
  </cellStyleXfs>
  <cellXfs count="375">
    <xf numFmtId="0" fontId="0" fillId="0" borderId="0" xfId="0"/>
    <xf numFmtId="182" fontId="13" fillId="0" borderId="1" xfId="4" applyNumberFormat="1" applyFont="1" applyFill="1" applyBorder="1" applyAlignment="1">
      <alignment vertical="center"/>
    </xf>
    <xf numFmtId="182" fontId="13" fillId="0" borderId="0" xfId="4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>
      <alignment vertical="center"/>
    </xf>
    <xf numFmtId="0" fontId="13" fillId="0" borderId="12" xfId="4" applyNumberFormat="1" applyFont="1" applyFill="1" applyBorder="1" applyAlignment="1">
      <alignment vertical="center"/>
    </xf>
    <xf numFmtId="0" fontId="13" fillId="0" borderId="4" xfId="4" applyNumberFormat="1" applyFont="1" applyFill="1" applyBorder="1" applyAlignment="1">
      <alignment vertical="center"/>
    </xf>
    <xf numFmtId="0" fontId="13" fillId="0" borderId="10" xfId="4" applyNumberFormat="1" applyFont="1" applyFill="1" applyBorder="1" applyAlignment="1">
      <alignment vertical="center"/>
    </xf>
    <xf numFmtId="182" fontId="13" fillId="0" borderId="3" xfId="4" applyNumberFormat="1" applyFont="1" applyFill="1" applyBorder="1" applyAlignment="1">
      <alignment vertical="center"/>
    </xf>
    <xf numFmtId="182" fontId="13" fillId="0" borderId="4" xfId="4" applyNumberFormat="1" applyFont="1" applyFill="1" applyBorder="1" applyAlignment="1">
      <alignment vertical="center"/>
    </xf>
    <xf numFmtId="182" fontId="13" fillId="0" borderId="16" xfId="4" applyNumberFormat="1" applyFont="1" applyFill="1" applyBorder="1" applyAlignment="1">
      <alignment vertical="center"/>
    </xf>
    <xf numFmtId="182" fontId="13" fillId="0" borderId="15" xfId="4" applyNumberFormat="1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4" fillId="0" borderId="0" xfId="4" applyNumberFormat="1" applyFont="1" applyFill="1" applyAlignment="1">
      <alignment vertical="center"/>
    </xf>
    <xf numFmtId="0" fontId="12" fillId="0" borderId="0" xfId="4" applyNumberFormat="1" applyFont="1" applyFill="1" applyBorder="1" applyAlignment="1">
      <alignment vertical="center"/>
    </xf>
    <xf numFmtId="0" fontId="13" fillId="0" borderId="0" xfId="13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>
      <alignment vertical="center" justifyLastLine="1"/>
    </xf>
    <xf numFmtId="0" fontId="13" fillId="0" borderId="18" xfId="4" applyNumberFormat="1" applyFont="1" applyFill="1" applyBorder="1" applyAlignment="1">
      <alignment vertical="center"/>
    </xf>
    <xf numFmtId="0" fontId="13" fillId="0" borderId="0" xfId="13" applyFont="1" applyFill="1" applyAlignment="1">
      <alignment vertical="center"/>
    </xf>
    <xf numFmtId="0" fontId="11" fillId="0" borderId="0" xfId="13" applyFont="1" applyFill="1" applyAlignment="1">
      <alignment vertical="center"/>
    </xf>
    <xf numFmtId="0" fontId="15" fillId="0" borderId="0" xfId="11" applyFont="1" applyFill="1" applyBorder="1" applyAlignment="1">
      <alignment vertical="center"/>
    </xf>
    <xf numFmtId="0" fontId="15" fillId="0" borderId="4" xfId="11" applyFont="1" applyFill="1" applyBorder="1" applyAlignment="1">
      <alignment horizontal="right" vertical="center"/>
    </xf>
    <xf numFmtId="0" fontId="13" fillId="0" borderId="4" xfId="13" applyFont="1" applyFill="1" applyBorder="1" applyAlignment="1">
      <alignment horizontal="right" vertical="center"/>
    </xf>
    <xf numFmtId="0" fontId="12" fillId="0" borderId="0" xfId="11" applyFont="1" applyFill="1" applyBorder="1" applyAlignment="1">
      <alignment vertical="center"/>
    </xf>
    <xf numFmtId="0" fontId="12" fillId="0" borderId="0" xfId="4" applyNumberFormat="1" applyFont="1" applyFill="1" applyAlignment="1">
      <alignment vertical="center"/>
    </xf>
    <xf numFmtId="0" fontId="13" fillId="0" borderId="0" xfId="4" applyNumberFormat="1" applyFont="1" applyFill="1" applyAlignment="1">
      <alignment vertical="center"/>
    </xf>
    <xf numFmtId="0" fontId="13" fillId="0" borderId="0" xfId="4" applyNumberFormat="1" applyFont="1" applyFill="1" applyBorder="1" applyAlignment="1">
      <alignment vertical="center" shrinkToFit="1"/>
    </xf>
    <xf numFmtId="183" fontId="13" fillId="0" borderId="1" xfId="4" applyNumberFormat="1" applyFont="1" applyFill="1" applyBorder="1" applyAlignment="1">
      <alignment vertical="center"/>
    </xf>
    <xf numFmtId="183" fontId="13" fillId="0" borderId="3" xfId="4" applyNumberFormat="1" applyFont="1" applyFill="1" applyBorder="1" applyAlignment="1">
      <alignment vertical="center"/>
    </xf>
    <xf numFmtId="0" fontId="13" fillId="0" borderId="0" xfId="13" applyFont="1" applyFill="1" applyAlignment="1">
      <alignment horizontal="right" vertical="center"/>
    </xf>
    <xf numFmtId="0" fontId="14" fillId="0" borderId="0" xfId="14" applyFont="1" applyFill="1" applyAlignment="1">
      <alignment vertical="center" textRotation="255"/>
    </xf>
    <xf numFmtId="0" fontId="13" fillId="0" borderId="0" xfId="14" applyFont="1" applyFill="1" applyBorder="1" applyAlignment="1">
      <alignment vertical="center" wrapText="1" justifyLastLine="1"/>
    </xf>
    <xf numFmtId="0" fontId="13" fillId="0" borderId="17" xfId="14" applyFont="1" applyFill="1" applyBorder="1" applyAlignment="1">
      <alignment vertical="center" wrapText="1" justifyLastLine="1"/>
    </xf>
    <xf numFmtId="0" fontId="10" fillId="0" borderId="0" xfId="4" applyFont="1" applyFill="1" applyAlignment="1">
      <alignment vertical="center"/>
    </xf>
    <xf numFmtId="0" fontId="10" fillId="0" borderId="0" xfId="4" applyNumberFormat="1" applyFont="1" applyFill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vertical="center"/>
    </xf>
    <xf numFmtId="0" fontId="15" fillId="0" borderId="0" xfId="4" applyNumberFormat="1" applyFont="1" applyFill="1" applyBorder="1" applyAlignment="1">
      <alignment vertical="center" shrinkToFit="1"/>
    </xf>
    <xf numFmtId="0" fontId="13" fillId="0" borderId="0" xfId="13" applyFont="1" applyFill="1" applyBorder="1" applyAlignment="1">
      <alignment vertical="center"/>
    </xf>
    <xf numFmtId="0" fontId="15" fillId="0" borderId="0" xfId="4" applyNumberFormat="1" applyFont="1" applyFill="1" applyBorder="1" applyAlignment="1">
      <alignment horizontal="right" vertical="center" shrinkToFit="1"/>
    </xf>
    <xf numFmtId="0" fontId="10" fillId="0" borderId="6" xfId="4" applyFont="1" applyFill="1" applyBorder="1" applyAlignment="1">
      <alignment vertical="center"/>
    </xf>
    <xf numFmtId="0" fontId="11" fillId="0" borderId="0" xfId="13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1" fillId="0" borderId="0" xfId="10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0" fontId="12" fillId="0" borderId="4" xfId="10" applyFont="1" applyFill="1" applyBorder="1" applyAlignment="1">
      <alignment vertical="center"/>
    </xf>
    <xf numFmtId="0" fontId="10" fillId="0" borderId="4" xfId="10" applyFont="1" applyFill="1" applyBorder="1" applyAlignment="1">
      <alignment vertical="center"/>
    </xf>
    <xf numFmtId="0" fontId="11" fillId="0" borderId="4" xfId="13" applyFont="1" applyFill="1" applyBorder="1" applyAlignment="1">
      <alignment vertical="center"/>
    </xf>
    <xf numFmtId="0" fontId="14" fillId="0" borderId="0" xfId="11" applyFont="1" applyFill="1" applyAlignment="1">
      <alignment vertical="center"/>
    </xf>
    <xf numFmtId="0" fontId="12" fillId="0" borderId="0" xfId="11" applyFont="1" applyFill="1" applyAlignment="1">
      <alignment vertical="center"/>
    </xf>
    <xf numFmtId="0" fontId="12" fillId="0" borderId="4" xfId="11" applyFont="1" applyFill="1" applyBorder="1" applyAlignment="1">
      <alignment vertical="center"/>
    </xf>
    <xf numFmtId="0" fontId="17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horizontal="left" vertical="center"/>
    </xf>
    <xf numFmtId="0" fontId="16" fillId="0" borderId="0" xfId="4" applyNumberFormat="1" applyFont="1" applyFill="1" applyAlignment="1">
      <alignment vertical="center"/>
    </xf>
    <xf numFmtId="0" fontId="14" fillId="0" borderId="0" xfId="12" applyFont="1" applyFill="1" applyAlignment="1">
      <alignment vertical="center"/>
    </xf>
    <xf numFmtId="0" fontId="12" fillId="0" borderId="0" xfId="12" applyFont="1" applyFill="1" applyAlignment="1">
      <alignment vertical="center"/>
    </xf>
    <xf numFmtId="182" fontId="13" fillId="0" borderId="0" xfId="13" applyNumberFormat="1" applyFont="1" applyFill="1" applyBorder="1" applyAlignment="1">
      <alignment vertical="center"/>
    </xf>
    <xf numFmtId="0" fontId="14" fillId="0" borderId="0" xfId="14" applyFont="1" applyFill="1" applyAlignment="1">
      <alignment vertical="center"/>
    </xf>
    <xf numFmtId="0" fontId="18" fillId="0" borderId="0" xfId="14" applyFont="1" applyFill="1" applyBorder="1" applyAlignment="1">
      <alignment vertical="center"/>
    </xf>
    <xf numFmtId="0" fontId="10" fillId="0" borderId="0" xfId="14" applyFont="1" applyFill="1" applyBorder="1" applyAlignment="1">
      <alignment vertical="center"/>
    </xf>
    <xf numFmtId="0" fontId="18" fillId="0" borderId="4" xfId="14" applyFont="1" applyFill="1" applyBorder="1" applyAlignment="1">
      <alignment vertical="center"/>
    </xf>
    <xf numFmtId="182" fontId="13" fillId="0" borderId="1" xfId="14" applyNumberFormat="1" applyFont="1" applyFill="1" applyBorder="1" applyAlignment="1">
      <alignment vertical="center"/>
    </xf>
    <xf numFmtId="182" fontId="13" fillId="0" borderId="3" xfId="14" applyNumberFormat="1" applyFont="1" applyFill="1" applyBorder="1" applyAlignment="1">
      <alignment vertical="center"/>
    </xf>
    <xf numFmtId="0" fontId="14" fillId="0" borderId="0" xfId="15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2" fillId="0" borderId="0" xfId="15" applyFont="1" applyFill="1" applyAlignment="1">
      <alignment vertical="center"/>
    </xf>
    <xf numFmtId="0" fontId="13" fillId="0" borderId="4" xfId="15" applyFont="1" applyFill="1" applyBorder="1" applyAlignment="1">
      <alignment vertical="center"/>
    </xf>
    <xf numFmtId="0" fontId="13" fillId="0" borderId="0" xfId="10" applyFont="1" applyFill="1" applyBorder="1" applyAlignment="1">
      <alignment horizontal="right" vertical="center"/>
    </xf>
    <xf numFmtId="182" fontId="13" fillId="0" borderId="15" xfId="10" applyNumberFormat="1" applyFont="1" applyFill="1" applyBorder="1" applyAlignment="1">
      <alignment horizontal="right" vertical="center"/>
    </xf>
    <xf numFmtId="176" fontId="13" fillId="0" borderId="15" xfId="10" applyNumberFormat="1" applyFont="1" applyFill="1" applyBorder="1" applyAlignment="1">
      <alignment horizontal="right" vertical="center"/>
    </xf>
    <xf numFmtId="177" fontId="13" fillId="0" borderId="15" xfId="10" applyNumberFormat="1" applyFont="1" applyFill="1" applyBorder="1" applyAlignment="1">
      <alignment horizontal="right" vertical="center"/>
    </xf>
    <xf numFmtId="180" fontId="13" fillId="0" borderId="15" xfId="10" applyNumberFormat="1" applyFont="1" applyFill="1" applyBorder="1" applyAlignment="1">
      <alignment horizontal="right" vertical="center"/>
    </xf>
    <xf numFmtId="0" fontId="13" fillId="0" borderId="15" xfId="10" applyFont="1" applyFill="1" applyBorder="1" applyAlignment="1">
      <alignment horizontal="right" vertical="center"/>
    </xf>
    <xf numFmtId="182" fontId="13" fillId="0" borderId="1" xfId="10" applyNumberFormat="1" applyFont="1" applyFill="1" applyBorder="1" applyAlignment="1">
      <alignment horizontal="right" vertical="center"/>
    </xf>
    <xf numFmtId="178" fontId="13" fillId="0" borderId="1" xfId="10" applyNumberFormat="1" applyFont="1" applyFill="1" applyBorder="1" applyAlignment="1">
      <alignment horizontal="right" vertical="center"/>
    </xf>
    <xf numFmtId="179" fontId="13" fillId="0" borderId="1" xfId="10" applyNumberFormat="1" applyFont="1" applyFill="1" applyBorder="1" applyAlignment="1">
      <alignment horizontal="right" vertical="center"/>
    </xf>
    <xf numFmtId="180" fontId="13" fillId="0" borderId="1" xfId="10" applyNumberFormat="1" applyFont="1" applyFill="1" applyBorder="1" applyAlignment="1">
      <alignment horizontal="right" vertical="center"/>
    </xf>
    <xf numFmtId="0" fontId="13" fillId="0" borderId="1" xfId="10" applyFont="1" applyFill="1" applyBorder="1" applyAlignment="1">
      <alignment horizontal="right" vertical="center"/>
    </xf>
    <xf numFmtId="181" fontId="13" fillId="0" borderId="1" xfId="10" applyNumberFormat="1" applyFont="1" applyFill="1" applyBorder="1" applyAlignment="1">
      <alignment horizontal="right" vertical="center"/>
    </xf>
    <xf numFmtId="184" fontId="13" fillId="0" borderId="1" xfId="10" applyNumberFormat="1" applyFont="1" applyFill="1" applyBorder="1" applyAlignment="1">
      <alignment horizontal="right" vertical="center"/>
    </xf>
    <xf numFmtId="182" fontId="13" fillId="0" borderId="3" xfId="10" applyNumberFormat="1" applyFont="1" applyFill="1" applyBorder="1" applyAlignment="1">
      <alignment horizontal="right" vertical="center"/>
    </xf>
    <xf numFmtId="178" fontId="13" fillId="0" borderId="3" xfId="10" applyNumberFormat="1" applyFont="1" applyFill="1" applyBorder="1" applyAlignment="1">
      <alignment horizontal="right" vertical="center"/>
    </xf>
    <xf numFmtId="179" fontId="13" fillId="0" borderId="3" xfId="10" applyNumberFormat="1" applyFont="1" applyFill="1" applyBorder="1" applyAlignment="1">
      <alignment horizontal="right" vertical="center"/>
    </xf>
    <xf numFmtId="180" fontId="13" fillId="0" borderId="3" xfId="10" applyNumberFormat="1" applyFont="1" applyFill="1" applyBorder="1" applyAlignment="1">
      <alignment horizontal="right" vertical="center"/>
    </xf>
    <xf numFmtId="184" fontId="13" fillId="0" borderId="3" xfId="10" applyNumberFormat="1" applyFont="1" applyFill="1" applyBorder="1" applyAlignment="1">
      <alignment horizontal="right" vertical="center"/>
    </xf>
    <xf numFmtId="0" fontId="13" fillId="0" borderId="20" xfId="10" applyFont="1" applyFill="1" applyBorder="1" applyAlignment="1">
      <alignment horizontal="center" vertical="center"/>
    </xf>
    <xf numFmtId="0" fontId="13" fillId="0" borderId="20" xfId="4" applyNumberFormat="1" applyFont="1" applyFill="1" applyBorder="1" applyAlignment="1">
      <alignment horizontal="center" vertical="center" justifyLastLine="1"/>
    </xf>
    <xf numFmtId="0" fontId="13" fillId="0" borderId="20" xfId="4" applyNumberFormat="1" applyFont="1" applyFill="1" applyBorder="1" applyAlignment="1">
      <alignment horizontal="center" vertical="center" wrapText="1" justifyLastLine="1"/>
    </xf>
    <xf numFmtId="0" fontId="13" fillId="0" borderId="0" xfId="4" applyNumberFormat="1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>
      <alignment horizontal="center" vertical="center" justifyLastLine="1"/>
    </xf>
    <xf numFmtId="0" fontId="13" fillId="0" borderId="16" xfId="4" applyNumberFormat="1" applyFont="1" applyFill="1" applyBorder="1" applyAlignment="1">
      <alignment horizontal="center" vertical="center" justifyLastLine="1"/>
    </xf>
    <xf numFmtId="0" fontId="13" fillId="0" borderId="8" xfId="4" applyNumberFormat="1" applyFont="1" applyFill="1" applyBorder="1" applyAlignment="1">
      <alignment horizontal="center" vertical="center" justifyLastLine="1"/>
    </xf>
    <xf numFmtId="182" fontId="13" fillId="0" borderId="26" xfId="4" applyNumberFormat="1" applyFont="1" applyFill="1" applyBorder="1" applyAlignment="1">
      <alignment vertical="center"/>
    </xf>
    <xf numFmtId="182" fontId="13" fillId="0" borderId="24" xfId="4" applyNumberFormat="1" applyFont="1" applyFill="1" applyBorder="1" applyAlignment="1">
      <alignment horizontal="right" vertical="center"/>
    </xf>
    <xf numFmtId="182" fontId="13" fillId="0" borderId="24" xfId="4" applyNumberFormat="1" applyFont="1" applyFill="1" applyBorder="1" applyAlignment="1">
      <alignment vertical="center"/>
    </xf>
    <xf numFmtId="182" fontId="13" fillId="0" borderId="7" xfId="4" applyNumberFormat="1" applyFont="1" applyFill="1" applyBorder="1" applyAlignment="1">
      <alignment vertical="center"/>
    </xf>
    <xf numFmtId="3" fontId="13" fillId="0" borderId="1" xfId="4" applyNumberFormat="1" applyFont="1" applyFill="1" applyBorder="1" applyAlignment="1">
      <alignment horizontal="right" vertical="center"/>
    </xf>
    <xf numFmtId="0" fontId="13" fillId="0" borderId="1" xfId="4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3" fontId="13" fillId="0" borderId="15" xfId="4" applyNumberFormat="1" applyFont="1" applyFill="1" applyBorder="1" applyAlignment="1">
      <alignment horizontal="right" vertical="center"/>
    </xf>
    <xf numFmtId="180" fontId="13" fillId="0" borderId="26" xfId="4" applyNumberFormat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180" fontId="13" fillId="0" borderId="15" xfId="4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80" fontId="13" fillId="0" borderId="24" xfId="4" applyNumberFormat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right" vertical="center"/>
    </xf>
    <xf numFmtId="180" fontId="13" fillId="0" borderId="1" xfId="4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" fontId="13" fillId="0" borderId="12" xfId="4" applyNumberFormat="1" applyFont="1" applyFill="1" applyBorder="1" applyAlignment="1">
      <alignment horizontal="right" vertical="center"/>
    </xf>
    <xf numFmtId="3" fontId="13" fillId="0" borderId="0" xfId="4" applyNumberFormat="1" applyFont="1" applyFill="1" applyBorder="1" applyAlignment="1">
      <alignment horizontal="right" vertical="center"/>
    </xf>
    <xf numFmtId="0" fontId="13" fillId="0" borderId="12" xfId="4" applyFont="1" applyFill="1" applyBorder="1" applyAlignment="1">
      <alignment horizontal="right" vertical="center"/>
    </xf>
    <xf numFmtId="3" fontId="13" fillId="0" borderId="3" xfId="4" applyNumberFormat="1" applyFont="1" applyFill="1" applyBorder="1" applyAlignment="1">
      <alignment horizontal="right" vertical="center"/>
    </xf>
    <xf numFmtId="0" fontId="13" fillId="0" borderId="3" xfId="4" applyFont="1" applyFill="1" applyBorder="1" applyAlignment="1">
      <alignment horizontal="right" vertical="center"/>
    </xf>
    <xf numFmtId="180" fontId="13" fillId="0" borderId="7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3" fillId="0" borderId="4" xfId="4" applyNumberFormat="1" applyFont="1" applyFill="1" applyBorder="1" applyAlignment="1">
      <alignment horizontal="right" vertical="center"/>
    </xf>
    <xf numFmtId="180" fontId="13" fillId="0" borderId="3" xfId="4" applyNumberFormat="1" applyFont="1" applyFill="1" applyBorder="1" applyAlignment="1">
      <alignment horizontal="right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182" fontId="13" fillId="0" borderId="24" xfId="14" applyNumberFormat="1" applyFont="1" applyFill="1" applyBorder="1" applyAlignment="1">
      <alignment vertical="center"/>
    </xf>
    <xf numFmtId="0" fontId="13" fillId="0" borderId="19" xfId="14" applyFont="1" applyFill="1" applyBorder="1" applyAlignment="1">
      <alignment vertical="center" wrapText="1"/>
    </xf>
    <xf numFmtId="0" fontId="13" fillId="0" borderId="9" xfId="14" applyFont="1" applyFill="1" applyBorder="1" applyAlignment="1">
      <alignment vertical="center" wrapText="1" justifyLastLine="1"/>
    </xf>
    <xf numFmtId="0" fontId="10" fillId="0" borderId="0" xfId="13" applyFont="1" applyFill="1" applyAlignment="1">
      <alignment horizontal="left" vertical="center"/>
    </xf>
    <xf numFmtId="182" fontId="10" fillId="0" borderId="0" xfId="15" applyNumberFormat="1" applyFont="1" applyFill="1" applyBorder="1" applyAlignment="1">
      <alignment vertical="center"/>
    </xf>
    <xf numFmtId="0" fontId="10" fillId="0" borderId="0" xfId="13" applyFont="1" applyFill="1" applyAlignment="1">
      <alignment vertical="center"/>
    </xf>
    <xf numFmtId="0" fontId="10" fillId="0" borderId="6" xfId="13" applyFont="1" applyFill="1" applyBorder="1" applyAlignment="1">
      <alignment vertical="center"/>
    </xf>
    <xf numFmtId="0" fontId="10" fillId="0" borderId="0" xfId="13" applyFont="1" applyFill="1" applyBorder="1" applyAlignment="1">
      <alignment vertical="center"/>
    </xf>
    <xf numFmtId="0" fontId="10" fillId="0" borderId="0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left" vertical="center"/>
    </xf>
    <xf numFmtId="0" fontId="10" fillId="0" borderId="0" xfId="11" applyFont="1" applyFill="1" applyAlignment="1">
      <alignment vertical="center"/>
    </xf>
    <xf numFmtId="0" fontId="10" fillId="0" borderId="0" xfId="1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12" applyFont="1" applyFill="1" applyAlignment="1">
      <alignment vertical="center"/>
    </xf>
    <xf numFmtId="182" fontId="10" fillId="0" borderId="0" xfId="14" applyNumberFormat="1" applyFont="1" applyFill="1" applyBorder="1" applyAlignment="1">
      <alignment vertical="center"/>
    </xf>
    <xf numFmtId="0" fontId="13" fillId="0" borderId="23" xfId="4" applyNumberFormat="1" applyFont="1" applyFill="1" applyBorder="1" applyAlignment="1">
      <alignment horizontal="center" vertical="center" justifyLastLine="1"/>
    </xf>
    <xf numFmtId="0" fontId="15" fillId="0" borderId="0" xfId="13" applyFont="1" applyFill="1" applyAlignment="1">
      <alignment vertical="center"/>
    </xf>
    <xf numFmtId="0" fontId="10" fillId="0" borderId="13" xfId="11" applyFont="1" applyFill="1" applyBorder="1" applyAlignment="1">
      <alignment vertical="center"/>
    </xf>
    <xf numFmtId="0" fontId="10" fillId="0" borderId="8" xfId="11" applyFont="1" applyFill="1" applyBorder="1" applyAlignment="1">
      <alignment horizontal="center" vertical="center"/>
    </xf>
    <xf numFmtId="178" fontId="10" fillId="0" borderId="1" xfId="11" applyNumberFormat="1" applyFont="1" applyFill="1" applyBorder="1" applyAlignment="1">
      <alignment vertical="center"/>
    </xf>
    <xf numFmtId="182" fontId="10" fillId="0" borderId="1" xfId="11" applyNumberFormat="1" applyFont="1" applyFill="1" applyBorder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5" fillId="0" borderId="8" xfId="4" applyFont="1" applyFill="1" applyBorder="1" applyAlignment="1">
      <alignment horizontal="center" vertical="center" shrinkToFit="1"/>
    </xf>
    <xf numFmtId="0" fontId="15" fillId="0" borderId="20" xfId="4" applyFont="1" applyFill="1" applyBorder="1" applyAlignment="1">
      <alignment horizontal="center" vertical="center" shrinkToFit="1"/>
    </xf>
    <xf numFmtId="38" fontId="13" fillId="0" borderId="26" xfId="1" applyFont="1" applyFill="1" applyBorder="1" applyAlignment="1">
      <alignment horizontal="right" vertical="center"/>
    </xf>
    <xf numFmtId="0" fontId="13" fillId="0" borderId="24" xfId="4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" fontId="13" fillId="0" borderId="24" xfId="4" applyNumberFormat="1" applyFont="1" applyFill="1" applyBorder="1" applyAlignment="1">
      <alignment horizontal="right" vertical="center"/>
    </xf>
    <xf numFmtId="182" fontId="13" fillId="0" borderId="1" xfId="15" applyNumberFormat="1" applyFont="1" applyFill="1" applyBorder="1" applyAlignment="1">
      <alignment horizontal="right" vertical="center"/>
    </xf>
    <xf numFmtId="182" fontId="13" fillId="0" borderId="3" xfId="15" applyNumberFormat="1" applyFont="1" applyFill="1" applyBorder="1" applyAlignment="1">
      <alignment horizontal="right" vertical="center"/>
    </xf>
    <xf numFmtId="0" fontId="13" fillId="0" borderId="12" xfId="10" applyFont="1" applyFill="1" applyBorder="1" applyAlignment="1">
      <alignment horizontal="right" vertical="center"/>
    </xf>
    <xf numFmtId="0" fontId="13" fillId="0" borderId="10" xfId="10" applyFont="1" applyFill="1" applyBorder="1" applyAlignment="1">
      <alignment horizontal="right" vertical="center"/>
    </xf>
    <xf numFmtId="0" fontId="13" fillId="0" borderId="16" xfId="4" applyNumberFormat="1" applyFont="1" applyFill="1" applyBorder="1" applyAlignment="1">
      <alignment vertical="center"/>
    </xf>
    <xf numFmtId="0" fontId="11" fillId="0" borderId="16" xfId="13" applyFont="1" applyFill="1" applyBorder="1" applyAlignment="1">
      <alignment vertical="center"/>
    </xf>
    <xf numFmtId="0" fontId="10" fillId="0" borderId="6" xfId="13" applyFont="1" applyFill="1" applyBorder="1" applyAlignment="1">
      <alignment horizontal="left" vertical="center"/>
    </xf>
    <xf numFmtId="182" fontId="10" fillId="0" borderId="15" xfId="4" applyNumberFormat="1" applyFont="1" applyFill="1" applyBorder="1" applyAlignment="1">
      <alignment vertical="center"/>
    </xf>
    <xf numFmtId="176" fontId="10" fillId="0" borderId="15" xfId="4" applyNumberFormat="1" applyFont="1" applyFill="1" applyBorder="1" applyAlignment="1">
      <alignment vertical="center"/>
    </xf>
    <xf numFmtId="177" fontId="10" fillId="0" borderId="15" xfId="4" applyNumberFormat="1" applyFont="1" applyFill="1" applyBorder="1" applyAlignment="1">
      <alignment vertical="center"/>
    </xf>
    <xf numFmtId="185" fontId="10" fillId="0" borderId="1" xfId="4" applyNumberFormat="1" applyFont="1" applyFill="1" applyBorder="1" applyAlignment="1">
      <alignment vertical="center"/>
    </xf>
    <xf numFmtId="183" fontId="10" fillId="0" borderId="15" xfId="4" applyNumberFormat="1" applyFont="1" applyFill="1" applyBorder="1" applyAlignment="1">
      <alignment vertical="center"/>
    </xf>
    <xf numFmtId="182" fontId="10" fillId="0" borderId="1" xfId="4" applyNumberFormat="1" applyFont="1" applyFill="1" applyBorder="1" applyAlignment="1">
      <alignment vertical="center"/>
    </xf>
    <xf numFmtId="178" fontId="10" fillId="0" borderId="1" xfId="4" applyNumberFormat="1" applyFont="1" applyFill="1" applyBorder="1" applyAlignment="1">
      <alignment vertical="center"/>
    </xf>
    <xf numFmtId="179" fontId="10" fillId="0" borderId="1" xfId="4" applyNumberFormat="1" applyFont="1" applyFill="1" applyBorder="1" applyAlignment="1">
      <alignment vertical="center"/>
    </xf>
    <xf numFmtId="183" fontId="10" fillId="0" borderId="1" xfId="4" applyNumberFormat="1" applyFont="1" applyFill="1" applyBorder="1" applyAlignment="1">
      <alignment vertical="center"/>
    </xf>
    <xf numFmtId="178" fontId="10" fillId="0" borderId="1" xfId="1" applyNumberFormat="1" applyFont="1" applyFill="1" applyBorder="1" applyAlignment="1">
      <alignment vertical="center"/>
    </xf>
    <xf numFmtId="182" fontId="10" fillId="0" borderId="3" xfId="4" applyNumberFormat="1" applyFont="1" applyFill="1" applyBorder="1" applyAlignment="1">
      <alignment vertical="center"/>
    </xf>
    <xf numFmtId="179" fontId="10" fillId="0" borderId="3" xfId="4" applyNumberFormat="1" applyFont="1" applyFill="1" applyBorder="1" applyAlignment="1">
      <alignment vertical="center"/>
    </xf>
    <xf numFmtId="178" fontId="10" fillId="0" borderId="3" xfId="4" applyNumberFormat="1" applyFont="1" applyFill="1" applyBorder="1" applyAlignment="1">
      <alignment vertical="center"/>
    </xf>
    <xf numFmtId="183" fontId="10" fillId="0" borderId="3" xfId="4" applyNumberFormat="1" applyFont="1" applyFill="1" applyBorder="1" applyAlignment="1">
      <alignment vertical="center"/>
    </xf>
    <xf numFmtId="183" fontId="10" fillId="0" borderId="1" xfId="4" applyNumberFormat="1" applyFont="1" applyFill="1" applyBorder="1" applyAlignment="1">
      <alignment horizontal="right" vertical="center"/>
    </xf>
    <xf numFmtId="182" fontId="13" fillId="0" borderId="7" xfId="14" applyNumberFormat="1" applyFont="1" applyFill="1" applyBorder="1" applyAlignment="1">
      <alignment vertical="center"/>
    </xf>
    <xf numFmtId="0" fontId="13" fillId="0" borderId="18" xfId="10" applyFont="1" applyFill="1" applyBorder="1" applyAlignment="1">
      <alignment horizontal="right" vertical="center"/>
    </xf>
    <xf numFmtId="3" fontId="13" fillId="0" borderId="15" xfId="14" applyNumberFormat="1" applyFont="1" applyFill="1" applyBorder="1" applyAlignment="1">
      <alignment horizontal="right" vertical="center" wrapText="1" justifyLastLine="1"/>
    </xf>
    <xf numFmtId="3" fontId="13" fillId="0" borderId="15" xfId="14" applyNumberFormat="1" applyFont="1" applyFill="1" applyBorder="1" applyAlignment="1">
      <alignment horizontal="right" vertical="center" wrapText="1"/>
    </xf>
    <xf numFmtId="3" fontId="13" fillId="0" borderId="26" xfId="14" applyNumberFormat="1" applyFont="1" applyFill="1" applyBorder="1" applyAlignment="1">
      <alignment horizontal="right" vertical="center" wrapText="1" justifyLastLine="1"/>
    </xf>
    <xf numFmtId="3" fontId="13" fillId="0" borderId="1" xfId="14" applyNumberFormat="1" applyFont="1" applyFill="1" applyBorder="1" applyAlignment="1">
      <alignment horizontal="right" vertical="center" wrapText="1"/>
    </xf>
    <xf numFmtId="0" fontId="13" fillId="0" borderId="1" xfId="14" applyNumberFormat="1" applyFont="1" applyFill="1" applyBorder="1" applyAlignment="1">
      <alignment horizontal="right" vertical="center" wrapText="1" justifyLastLine="1"/>
    </xf>
    <xf numFmtId="3" fontId="13" fillId="0" borderId="1" xfId="14" applyNumberFormat="1" applyFont="1" applyFill="1" applyBorder="1" applyAlignment="1">
      <alignment horizontal="right" vertical="center" justifyLastLine="1"/>
    </xf>
    <xf numFmtId="3" fontId="13" fillId="0" borderId="1" xfId="14" applyNumberFormat="1" applyFont="1" applyFill="1" applyBorder="1" applyAlignment="1">
      <alignment horizontal="right" vertical="center" wrapText="1" justifyLastLine="1"/>
    </xf>
    <xf numFmtId="3" fontId="13" fillId="0" borderId="24" xfId="14" applyNumberFormat="1" applyFont="1" applyFill="1" applyBorder="1" applyAlignment="1">
      <alignment horizontal="right" vertical="center" wrapText="1" justifyLastLine="1"/>
    </xf>
    <xf numFmtId="0" fontId="13" fillId="0" borderId="1" xfId="14" applyNumberFormat="1" applyFont="1" applyFill="1" applyBorder="1" applyAlignment="1">
      <alignment horizontal="right" vertical="center" wrapText="1"/>
    </xf>
    <xf numFmtId="3" fontId="13" fillId="0" borderId="1" xfId="14" applyNumberFormat="1" applyFont="1" applyFill="1" applyBorder="1" applyAlignment="1">
      <alignment vertical="center" wrapText="1"/>
    </xf>
    <xf numFmtId="182" fontId="13" fillId="0" borderId="1" xfId="13" applyNumberFormat="1" applyFont="1" applyFill="1" applyBorder="1" applyAlignment="1">
      <alignment horizontal="right" vertical="center" wrapText="1"/>
    </xf>
    <xf numFmtId="182" fontId="13" fillId="0" borderId="15" xfId="13" applyNumberFormat="1" applyFont="1" applyFill="1" applyBorder="1" applyAlignment="1">
      <alignment horizontal="right" vertical="center" wrapText="1"/>
    </xf>
    <xf numFmtId="182" fontId="13" fillId="0" borderId="1" xfId="13" applyNumberFormat="1" applyFont="1" applyFill="1" applyBorder="1" applyAlignment="1">
      <alignment horizontal="right" vertical="center"/>
    </xf>
    <xf numFmtId="182" fontId="13" fillId="0" borderId="3" xfId="13" applyNumberFormat="1" applyFont="1" applyFill="1" applyBorder="1" applyAlignment="1">
      <alignment horizontal="right" vertical="center"/>
    </xf>
    <xf numFmtId="0" fontId="13" fillId="0" borderId="15" xfId="14" applyNumberFormat="1" applyFont="1" applyFill="1" applyBorder="1" applyAlignment="1">
      <alignment horizontal="right" vertical="center" wrapText="1"/>
    </xf>
    <xf numFmtId="0" fontId="13" fillId="0" borderId="1" xfId="14" applyNumberFormat="1" applyFont="1" applyFill="1" applyBorder="1" applyAlignment="1">
      <alignment vertical="center" wrapText="1"/>
    </xf>
    <xf numFmtId="182" fontId="10" fillId="0" borderId="1" xfId="4" applyNumberFormat="1" applyFont="1" applyFill="1" applyBorder="1" applyAlignment="1">
      <alignment horizontal="right" vertical="center"/>
    </xf>
    <xf numFmtId="0" fontId="10" fillId="0" borderId="1" xfId="4" applyNumberFormat="1" applyFont="1" applyFill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right" vertical="center"/>
    </xf>
    <xf numFmtId="182" fontId="10" fillId="0" borderId="3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3" fillId="0" borderId="18" xfId="4" applyNumberFormat="1" applyFont="1" applyFill="1" applyBorder="1" applyAlignment="1">
      <alignment horizontal="left" vertical="center"/>
    </xf>
    <xf numFmtId="0" fontId="13" fillId="0" borderId="12" xfId="4" applyNumberFormat="1" applyFont="1" applyFill="1" applyBorder="1" applyAlignment="1">
      <alignment horizontal="left" vertical="center"/>
    </xf>
    <xf numFmtId="0" fontId="13" fillId="0" borderId="10" xfId="4" applyNumberFormat="1" applyFont="1" applyFill="1" applyBorder="1" applyAlignment="1">
      <alignment horizontal="left" vertical="center"/>
    </xf>
    <xf numFmtId="0" fontId="13" fillId="0" borderId="9" xfId="4" applyNumberFormat="1" applyFont="1" applyFill="1" applyBorder="1" applyAlignment="1">
      <alignment horizontal="left" vertical="center"/>
    </xf>
    <xf numFmtId="182" fontId="10" fillId="0" borderId="24" xfId="11" applyNumberFormat="1" applyFont="1" applyFill="1" applyBorder="1" applyAlignment="1">
      <alignment vertical="center"/>
    </xf>
    <xf numFmtId="0" fontId="13" fillId="0" borderId="0" xfId="12" applyFont="1" applyFill="1" applyBorder="1" applyAlignment="1">
      <alignment horizontal="left" vertical="center"/>
    </xf>
    <xf numFmtId="0" fontId="13" fillId="0" borderId="22" xfId="12" applyFont="1" applyFill="1" applyBorder="1" applyAlignment="1">
      <alignment horizontal="center" vertical="center"/>
    </xf>
    <xf numFmtId="0" fontId="13" fillId="0" borderId="9" xfId="12" applyFont="1" applyFill="1" applyBorder="1" applyAlignment="1">
      <alignment horizontal="left" vertical="center"/>
    </xf>
    <xf numFmtId="0" fontId="13" fillId="0" borderId="2" xfId="12" applyFont="1" applyFill="1" applyBorder="1" applyAlignment="1">
      <alignment horizontal="center" vertical="center" wrapText="1"/>
    </xf>
    <xf numFmtId="182" fontId="13" fillId="0" borderId="1" xfId="12" applyNumberFormat="1" applyFont="1" applyFill="1" applyBorder="1" applyAlignment="1">
      <alignment horizontal="right" vertical="center"/>
    </xf>
    <xf numFmtId="182" fontId="13" fillId="0" borderId="15" xfId="12" applyNumberFormat="1" applyFont="1" applyFill="1" applyBorder="1" applyAlignment="1">
      <alignment horizontal="right" vertical="center" shrinkToFit="1"/>
    </xf>
    <xf numFmtId="182" fontId="13" fillId="0" borderId="1" xfId="12" applyNumberFormat="1" applyFont="1" applyFill="1" applyBorder="1" applyAlignment="1">
      <alignment horizontal="right" vertical="center" shrinkToFit="1"/>
    </xf>
    <xf numFmtId="182" fontId="13" fillId="0" borderId="24" xfId="12" applyNumberFormat="1" applyFont="1" applyFill="1" applyBorder="1" applyAlignment="1">
      <alignment horizontal="right" vertical="center"/>
    </xf>
    <xf numFmtId="182" fontId="13" fillId="0" borderId="0" xfId="12" applyNumberFormat="1" applyFont="1" applyFill="1" applyBorder="1" applyAlignment="1">
      <alignment horizontal="right" vertical="center"/>
    </xf>
    <xf numFmtId="0" fontId="13" fillId="0" borderId="18" xfId="12" applyFont="1" applyFill="1" applyBorder="1" applyAlignment="1">
      <alignment horizontal="left" vertical="center"/>
    </xf>
    <xf numFmtId="0" fontId="13" fillId="0" borderId="12" xfId="12" applyFont="1" applyFill="1" applyBorder="1" applyAlignment="1">
      <alignment horizontal="left" vertical="center"/>
    </xf>
    <xf numFmtId="0" fontId="13" fillId="0" borderId="12" xfId="12" applyFont="1" applyFill="1" applyBorder="1" applyAlignment="1">
      <alignment horizontal="left" vertical="center" shrinkToFit="1"/>
    </xf>
    <xf numFmtId="0" fontId="13" fillId="0" borderId="0" xfId="14" applyFont="1" applyFill="1" applyBorder="1" applyAlignment="1">
      <alignment horizontal="right" vertical="center"/>
    </xf>
    <xf numFmtId="0" fontId="13" fillId="0" borderId="4" xfId="14" applyFont="1" applyFill="1" applyBorder="1" applyAlignment="1">
      <alignment horizontal="right" vertical="center"/>
    </xf>
    <xf numFmtId="0" fontId="13" fillId="0" borderId="0" xfId="15" applyFont="1" applyFill="1" applyBorder="1" applyAlignment="1">
      <alignment horizontal="left" vertical="center"/>
    </xf>
    <xf numFmtId="0" fontId="13" fillId="0" borderId="12" xfId="15" applyFont="1" applyFill="1" applyBorder="1" applyAlignment="1">
      <alignment horizontal="left" vertical="center"/>
    </xf>
    <xf numFmtId="0" fontId="15" fillId="0" borderId="0" xfId="15" applyFont="1" applyFill="1" applyBorder="1" applyAlignment="1">
      <alignment vertical="center"/>
    </xf>
    <xf numFmtId="0" fontId="10" fillId="0" borderId="20" xfId="1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 justifyLastLine="1"/>
    </xf>
    <xf numFmtId="0" fontId="13" fillId="0" borderId="2" xfId="4" applyNumberFormat="1" applyFont="1" applyFill="1" applyBorder="1" applyAlignment="1">
      <alignment horizontal="center" vertical="center" justifyLastLine="1"/>
    </xf>
    <xf numFmtId="0" fontId="13" fillId="0" borderId="17" xfId="4" applyNumberFormat="1" applyFont="1" applyFill="1" applyBorder="1" applyAlignment="1">
      <alignment horizontal="center" vertical="center" justifyLastLine="1"/>
    </xf>
    <xf numFmtId="0" fontId="1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82" fontId="10" fillId="0" borderId="3" xfId="11" applyNumberFormat="1" applyFont="1" applyFill="1" applyBorder="1" applyAlignment="1">
      <alignment vertical="center"/>
    </xf>
    <xf numFmtId="178" fontId="10" fillId="0" borderId="3" xfId="11" applyNumberFormat="1" applyFont="1" applyFill="1" applyBorder="1" applyAlignment="1">
      <alignment vertical="center"/>
    </xf>
    <xf numFmtId="182" fontId="13" fillId="0" borderId="20" xfId="4" applyNumberFormat="1" applyFont="1" applyFill="1" applyBorder="1" applyAlignment="1">
      <alignment vertical="center"/>
    </xf>
    <xf numFmtId="0" fontId="13" fillId="0" borderId="4" xfId="12" applyFont="1" applyFill="1" applyBorder="1" applyAlignment="1">
      <alignment horizontal="left" vertical="center"/>
    </xf>
    <xf numFmtId="182" fontId="13" fillId="0" borderId="3" xfId="12" applyNumberFormat="1" applyFont="1" applyFill="1" applyBorder="1" applyAlignment="1">
      <alignment horizontal="right" vertical="center"/>
    </xf>
    <xf numFmtId="0" fontId="15" fillId="0" borderId="23" xfId="4" applyNumberFormat="1" applyFont="1" applyFill="1" applyBorder="1" applyAlignment="1">
      <alignment horizontal="center" vertical="center" wrapText="1"/>
    </xf>
    <xf numFmtId="0" fontId="15" fillId="0" borderId="24" xfId="4" applyNumberFormat="1" applyFont="1" applyFill="1" applyBorder="1" applyAlignment="1">
      <alignment horizontal="center" vertical="center" wrapText="1"/>
    </xf>
    <xf numFmtId="0" fontId="15" fillId="0" borderId="25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 justifyLastLine="1"/>
    </xf>
    <xf numFmtId="0" fontId="10" fillId="0" borderId="1" xfId="4" applyNumberFormat="1" applyFont="1" applyFill="1" applyBorder="1" applyAlignment="1">
      <alignment horizontal="center" vertical="center" wrapText="1" justifyLastLine="1"/>
    </xf>
    <xf numFmtId="0" fontId="10" fillId="0" borderId="5" xfId="4" applyNumberFormat="1" applyFont="1" applyFill="1" applyBorder="1" applyAlignment="1">
      <alignment horizontal="center" vertical="center" wrapText="1" justifyLastLine="1"/>
    </xf>
    <xf numFmtId="0" fontId="13" fillId="0" borderId="23" xfId="4" applyNumberFormat="1" applyFont="1" applyFill="1" applyBorder="1" applyAlignment="1">
      <alignment horizontal="center" vertical="center" wrapText="1" justifyLastLine="1"/>
    </xf>
    <xf numFmtId="0" fontId="13" fillId="0" borderId="24" xfId="4" applyNumberFormat="1" applyFont="1" applyFill="1" applyBorder="1" applyAlignment="1">
      <alignment horizontal="center" vertical="center" justifyLastLine="1"/>
    </xf>
    <xf numFmtId="0" fontId="13" fillId="0" borderId="25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wrapText="1"/>
    </xf>
    <xf numFmtId="0" fontId="10" fillId="0" borderId="25" xfId="4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0" fillId="0" borderId="15" xfId="4" applyNumberFormat="1" applyFont="1" applyFill="1" applyBorder="1" applyAlignment="1">
      <alignment horizontal="center" vertical="center" wrapText="1" justifyLastLine="1"/>
    </xf>
    <xf numFmtId="0" fontId="10" fillId="0" borderId="11" xfId="4" applyNumberFormat="1" applyFont="1" applyFill="1" applyBorder="1" applyAlignment="1">
      <alignment horizontal="center" vertical="center" justifyLastLine="1"/>
    </xf>
    <xf numFmtId="0" fontId="10" fillId="0" borderId="12" xfId="4" applyNumberFormat="1" applyFont="1" applyFill="1" applyBorder="1" applyAlignment="1">
      <alignment horizontal="center" vertical="center" justifyLastLine="1"/>
    </xf>
    <xf numFmtId="0" fontId="10" fillId="0" borderId="21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wrapText="1" justifyLastLine="1"/>
    </xf>
    <xf numFmtId="0" fontId="10" fillId="0" borderId="25" xfId="4" applyNumberFormat="1" applyFont="1" applyFill="1" applyBorder="1" applyAlignment="1">
      <alignment horizontal="center" vertical="center" wrapText="1" justifyLastLine="1"/>
    </xf>
    <xf numFmtId="0" fontId="10" fillId="0" borderId="26" xfId="4" applyNumberFormat="1" applyFont="1" applyFill="1" applyBorder="1" applyAlignment="1">
      <alignment horizontal="center" vertical="center"/>
    </xf>
    <xf numFmtId="0" fontId="10" fillId="0" borderId="25" xfId="4" applyNumberFormat="1" applyFont="1" applyFill="1" applyBorder="1" applyAlignment="1">
      <alignment horizontal="center" vertical="center"/>
    </xf>
    <xf numFmtId="0" fontId="10" fillId="0" borderId="14" xfId="4" applyNumberFormat="1" applyFont="1" applyFill="1" applyBorder="1" applyAlignment="1">
      <alignment horizontal="center" vertical="center" justifyLastLine="1"/>
    </xf>
    <xf numFmtId="0" fontId="10" fillId="0" borderId="6" xfId="4" applyNumberFormat="1" applyFont="1" applyFill="1" applyBorder="1" applyAlignment="1">
      <alignment horizontal="center" vertical="center" justifyLastLine="1"/>
    </xf>
    <xf numFmtId="0" fontId="10" fillId="0" borderId="2" xfId="4" applyNumberFormat="1" applyFont="1" applyFill="1" applyBorder="1" applyAlignment="1">
      <alignment horizontal="center" vertical="center" justifyLastLine="1"/>
    </xf>
    <xf numFmtId="0" fontId="10" fillId="0" borderId="13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justifyLastLine="1"/>
    </xf>
    <xf numFmtId="0" fontId="10" fillId="0" borderId="25" xfId="4" applyNumberFormat="1" applyFont="1" applyFill="1" applyBorder="1" applyAlignment="1">
      <alignment horizontal="center" vertical="center" justifyLastLine="1"/>
    </xf>
    <xf numFmtId="0" fontId="15" fillId="0" borderId="14" xfId="10" applyFont="1" applyFill="1" applyBorder="1" applyAlignment="1">
      <alignment horizontal="center" vertical="center" wrapText="1"/>
    </xf>
    <xf numFmtId="0" fontId="15" fillId="0" borderId="5" xfId="10" applyFont="1" applyFill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/>
    </xf>
    <xf numFmtId="0" fontId="13" fillId="0" borderId="13" xfId="10" applyFont="1" applyFill="1" applyBorder="1" applyAlignment="1">
      <alignment horizontal="center" vertical="center"/>
    </xf>
    <xf numFmtId="0" fontId="13" fillId="0" borderId="22" xfId="10" applyFont="1" applyFill="1" applyBorder="1" applyAlignment="1">
      <alignment horizontal="center" vertical="center"/>
    </xf>
    <xf numFmtId="0" fontId="13" fillId="0" borderId="11" xfId="10" applyFont="1" applyFill="1" applyBorder="1" applyAlignment="1">
      <alignment horizontal="center" vertical="center"/>
    </xf>
    <xf numFmtId="0" fontId="13" fillId="0" borderId="21" xfId="10" applyFont="1" applyFill="1" applyBorder="1" applyAlignment="1">
      <alignment horizontal="center" vertical="center"/>
    </xf>
    <xf numFmtId="0" fontId="13" fillId="0" borderId="23" xfId="10" applyFont="1" applyFill="1" applyBorder="1" applyAlignment="1">
      <alignment horizontal="center" vertical="center"/>
    </xf>
    <xf numFmtId="0" fontId="13" fillId="0" borderId="25" xfId="10" applyFont="1" applyFill="1" applyBorder="1" applyAlignment="1">
      <alignment horizontal="center" vertical="center"/>
    </xf>
    <xf numFmtId="0" fontId="21" fillId="0" borderId="23" xfId="10" applyFont="1" applyFill="1" applyBorder="1" applyAlignment="1">
      <alignment horizontal="center" vertical="center" wrapText="1"/>
    </xf>
    <xf numFmtId="0" fontId="21" fillId="0" borderId="25" xfId="10" applyFont="1" applyFill="1" applyBorder="1" applyAlignment="1">
      <alignment horizontal="center" vertical="center" wrapText="1"/>
    </xf>
    <xf numFmtId="0" fontId="10" fillId="0" borderId="11" xfId="11" applyFont="1" applyFill="1" applyBorder="1" applyAlignment="1">
      <alignment horizontal="center" vertical="center"/>
    </xf>
    <xf numFmtId="0" fontId="10" fillId="0" borderId="12" xfId="11" applyFont="1" applyFill="1" applyBorder="1" applyAlignment="1">
      <alignment horizontal="center" vertical="center"/>
    </xf>
    <xf numFmtId="0" fontId="10" fillId="0" borderId="21" xfId="11" applyFont="1" applyFill="1" applyBorder="1" applyAlignment="1">
      <alignment horizontal="center" vertical="center"/>
    </xf>
    <xf numFmtId="0" fontId="10" fillId="0" borderId="26" xfId="11" applyFont="1" applyFill="1" applyBorder="1" applyAlignment="1">
      <alignment horizontal="center" vertical="center"/>
    </xf>
    <xf numFmtId="0" fontId="10" fillId="0" borderId="25" xfId="11" applyFont="1" applyFill="1" applyBorder="1" applyAlignment="1">
      <alignment horizontal="center" vertical="center"/>
    </xf>
    <xf numFmtId="0" fontId="10" fillId="0" borderId="15" xfId="11" applyFont="1" applyFill="1" applyBorder="1" applyAlignment="1">
      <alignment horizontal="center" vertical="center"/>
    </xf>
    <xf numFmtId="0" fontId="10" fillId="0" borderId="5" xfId="11" applyFont="1" applyFill="1" applyBorder="1" applyAlignment="1">
      <alignment horizontal="center" vertical="center"/>
    </xf>
    <xf numFmtId="0" fontId="10" fillId="0" borderId="2" xfId="11" applyFont="1" applyFill="1" applyBorder="1" applyAlignment="1">
      <alignment horizontal="center" vertical="center"/>
    </xf>
    <xf numFmtId="0" fontId="10" fillId="0" borderId="13" xfId="11" applyFont="1" applyFill="1" applyBorder="1" applyAlignment="1">
      <alignment horizontal="center" vertical="center"/>
    </xf>
    <xf numFmtId="0" fontId="10" fillId="0" borderId="22" xfId="11" applyFont="1" applyFill="1" applyBorder="1" applyAlignment="1">
      <alignment horizontal="center" vertical="center"/>
    </xf>
    <xf numFmtId="0" fontId="10" fillId="0" borderId="20" xfId="11" applyFont="1" applyFill="1" applyBorder="1" applyAlignment="1">
      <alignment horizontal="center" vertical="center"/>
    </xf>
    <xf numFmtId="0" fontId="10" fillId="0" borderId="19" xfId="11" applyFont="1" applyFill="1" applyBorder="1" applyAlignment="1">
      <alignment horizontal="center" vertical="center"/>
    </xf>
    <xf numFmtId="0" fontId="10" fillId="0" borderId="9" xfId="1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/>
    </xf>
    <xf numFmtId="0" fontId="13" fillId="0" borderId="21" xfId="4" applyNumberFormat="1" applyFont="1" applyFill="1" applyBorder="1" applyAlignment="1">
      <alignment horizontal="center" vertical="center"/>
    </xf>
    <xf numFmtId="0" fontId="13" fillId="0" borderId="23" xfId="4" applyNumberFormat="1" applyFont="1" applyFill="1" applyBorder="1" applyAlignment="1">
      <alignment horizontal="center" vertical="center"/>
    </xf>
    <xf numFmtId="0" fontId="13" fillId="0" borderId="25" xfId="4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horizontal="center" vertical="center"/>
    </xf>
    <xf numFmtId="0" fontId="13" fillId="0" borderId="13" xfId="4" applyNumberFormat="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 justifyLastLine="1"/>
    </xf>
    <xf numFmtId="0" fontId="13" fillId="0" borderId="21" xfId="4" applyNumberFormat="1" applyFont="1" applyFill="1" applyBorder="1" applyAlignment="1">
      <alignment horizontal="center" vertical="center" justifyLastLine="1"/>
    </xf>
    <xf numFmtId="0" fontId="13" fillId="0" borderId="2" xfId="4" applyNumberFormat="1" applyFont="1" applyFill="1" applyBorder="1" applyAlignment="1">
      <alignment horizontal="center" vertical="center" justifyLastLine="1"/>
    </xf>
    <xf numFmtId="0" fontId="13" fillId="0" borderId="13" xfId="4" applyNumberFormat="1" applyFont="1" applyFill="1" applyBorder="1" applyAlignment="1">
      <alignment horizontal="center" vertical="center" justifyLastLine="1"/>
    </xf>
    <xf numFmtId="0" fontId="13" fillId="0" borderId="22" xfId="4" applyNumberFormat="1" applyFont="1" applyFill="1" applyBorder="1" applyAlignment="1">
      <alignment horizontal="center" vertical="center" justifyLastLine="1"/>
    </xf>
    <xf numFmtId="0" fontId="10" fillId="0" borderId="6" xfId="4" applyFont="1" applyFill="1" applyBorder="1" applyAlignment="1">
      <alignment horizontal="center" vertical="center" justifyLastLine="1"/>
    </xf>
    <xf numFmtId="0" fontId="10" fillId="0" borderId="0" xfId="4" applyFont="1" applyFill="1" applyBorder="1" applyAlignment="1">
      <alignment horizontal="center" vertical="center" justifyLastLine="1"/>
    </xf>
    <xf numFmtId="0" fontId="10" fillId="0" borderId="17" xfId="4" applyFont="1" applyFill="1" applyBorder="1" applyAlignment="1">
      <alignment horizontal="center" vertical="center" justifyLastLine="1"/>
    </xf>
    <xf numFmtId="0" fontId="10" fillId="0" borderId="23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justifyLastLine="1"/>
    </xf>
    <xf numFmtId="0" fontId="10" fillId="0" borderId="26" xfId="13" applyFont="1" applyFill="1" applyBorder="1" applyAlignment="1">
      <alignment horizontal="center" vertical="center"/>
    </xf>
    <xf numFmtId="0" fontId="10" fillId="0" borderId="24" xfId="13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horizontal="center" vertical="center"/>
    </xf>
    <xf numFmtId="0" fontId="10" fillId="0" borderId="15" xfId="13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/>
    </xf>
    <xf numFmtId="0" fontId="10" fillId="0" borderId="5" xfId="13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 wrapText="1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/>
    </xf>
    <xf numFmtId="0" fontId="10" fillId="0" borderId="19" xfId="4" applyNumberFormat="1" applyFont="1" applyFill="1" applyBorder="1" applyAlignment="1">
      <alignment horizontal="center" vertical="center"/>
    </xf>
    <xf numFmtId="0" fontId="10" fillId="0" borderId="9" xfId="4" applyNumberFormat="1" applyFont="1" applyFill="1" applyBorder="1" applyAlignment="1">
      <alignment horizontal="center" vertical="center"/>
    </xf>
    <xf numFmtId="0" fontId="15" fillId="0" borderId="26" xfId="4" applyNumberFormat="1" applyFont="1" applyFill="1" applyBorder="1" applyAlignment="1">
      <alignment horizontal="center" vertical="center" wrapText="1" justifyLastLine="1"/>
    </xf>
    <xf numFmtId="0" fontId="15" fillId="0" borderId="25" xfId="4" applyNumberFormat="1" applyFont="1" applyFill="1" applyBorder="1" applyAlignment="1">
      <alignment horizontal="center" vertical="center" wrapText="1" justifyLastLine="1"/>
    </xf>
    <xf numFmtId="0" fontId="15" fillId="0" borderId="15" xfId="4" applyNumberFormat="1" applyFont="1" applyFill="1" applyBorder="1" applyAlignment="1">
      <alignment horizontal="center" vertical="center" wrapText="1" justifyLastLine="1"/>
    </xf>
    <xf numFmtId="0" fontId="15" fillId="0" borderId="5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6" xfId="4" applyNumberFormat="1" applyFont="1" applyFill="1" applyBorder="1" applyAlignment="1">
      <alignment horizontal="center" vertical="center" justifyLastLine="1"/>
    </xf>
    <xf numFmtId="0" fontId="13" fillId="0" borderId="17" xfId="4" applyNumberFormat="1" applyFont="1" applyFill="1" applyBorder="1" applyAlignment="1">
      <alignment horizontal="center" vertical="center" justifyLastLine="1"/>
    </xf>
    <xf numFmtId="0" fontId="13" fillId="0" borderId="6" xfId="14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horizontal="center" vertical="center"/>
    </xf>
    <xf numFmtId="0" fontId="13" fillId="0" borderId="2" xfId="14" applyFont="1" applyFill="1" applyBorder="1" applyAlignment="1">
      <alignment horizontal="center" vertical="center"/>
    </xf>
    <xf numFmtId="0" fontId="13" fillId="0" borderId="13" xfId="14" applyFont="1" applyFill="1" applyBorder="1" applyAlignment="1">
      <alignment horizontal="center" vertical="center"/>
    </xf>
    <xf numFmtId="0" fontId="13" fillId="0" borderId="22" xfId="14" applyFont="1" applyFill="1" applyBorder="1" applyAlignment="1">
      <alignment horizontal="center" vertical="center"/>
    </xf>
    <xf numFmtId="0" fontId="13" fillId="0" borderId="14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3" fillId="0" borderId="5" xfId="13" applyFont="1" applyFill="1" applyBorder="1" applyAlignment="1">
      <alignment horizontal="center" vertical="center" wrapText="1"/>
    </xf>
    <xf numFmtId="0" fontId="13" fillId="0" borderId="15" xfId="14" applyFont="1" applyFill="1" applyBorder="1" applyAlignment="1">
      <alignment horizontal="center" vertical="center" wrapText="1" justifyLastLine="1"/>
    </xf>
    <xf numFmtId="0" fontId="13" fillId="0" borderId="1" xfId="14" applyFont="1" applyFill="1" applyBorder="1" applyAlignment="1">
      <alignment horizontal="center" vertical="center" wrapText="1" justifyLastLine="1"/>
    </xf>
    <xf numFmtId="0" fontId="13" fillId="0" borderId="5" xfId="14" applyFont="1" applyFill="1" applyBorder="1" applyAlignment="1">
      <alignment horizontal="center" vertical="center" wrapText="1" justifyLastLine="1"/>
    </xf>
    <xf numFmtId="0" fontId="13" fillId="0" borderId="26" xfId="14" applyFont="1" applyFill="1" applyBorder="1" applyAlignment="1">
      <alignment horizontal="center" vertical="center" wrapText="1"/>
    </xf>
    <xf numFmtId="0" fontId="13" fillId="0" borderId="25" xfId="14" applyFont="1" applyFill="1" applyBorder="1" applyAlignment="1">
      <alignment horizontal="center" vertical="center" wrapText="1"/>
    </xf>
    <xf numFmtId="0" fontId="13" fillId="0" borderId="26" xfId="14" applyFont="1" applyFill="1" applyBorder="1" applyAlignment="1">
      <alignment horizontal="center" vertical="center" wrapText="1" justifyLastLine="1"/>
    </xf>
    <xf numFmtId="0" fontId="13" fillId="0" borderId="25" xfId="14" applyFont="1" applyFill="1" applyBorder="1" applyAlignment="1">
      <alignment horizontal="center" vertical="center" wrapText="1" justifyLastLine="1"/>
    </xf>
    <xf numFmtId="0" fontId="13" fillId="0" borderId="24" xfId="14" applyFont="1" applyFill="1" applyBorder="1" applyAlignment="1">
      <alignment horizontal="center" vertical="center" wrapText="1" justifyLastLine="1"/>
    </xf>
    <xf numFmtId="0" fontId="10" fillId="0" borderId="24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3" fillId="0" borderId="11" xfId="14" applyFont="1" applyFill="1" applyBorder="1" applyAlignment="1">
      <alignment horizontal="center" vertical="center"/>
    </xf>
    <xf numFmtId="0" fontId="13" fillId="0" borderId="12" xfId="14" applyFont="1" applyFill="1" applyBorder="1" applyAlignment="1">
      <alignment horizontal="center" vertical="center"/>
    </xf>
    <xf numFmtId="0" fontId="13" fillId="0" borderId="21" xfId="14" applyFont="1" applyFill="1" applyBorder="1" applyAlignment="1">
      <alignment horizontal="center" vertical="center"/>
    </xf>
    <xf numFmtId="0" fontId="13" fillId="0" borderId="15" xfId="14" applyFont="1" applyFill="1" applyBorder="1" applyAlignment="1">
      <alignment horizontal="center" vertical="center" wrapText="1"/>
    </xf>
    <xf numFmtId="0" fontId="13" fillId="0" borderId="5" xfId="14" applyFont="1" applyFill="1" applyBorder="1" applyAlignment="1">
      <alignment horizontal="center" vertical="center" wrapText="1"/>
    </xf>
    <xf numFmtId="0" fontId="13" fillId="0" borderId="1" xfId="14" applyFont="1" applyFill="1" applyBorder="1" applyAlignment="1">
      <alignment horizontal="center" vertical="center" wrapText="1"/>
    </xf>
    <xf numFmtId="0" fontId="13" fillId="0" borderId="5" xfId="14" applyFont="1" applyFill="1" applyBorder="1" applyAlignment="1">
      <alignment horizontal="center" vertical="center"/>
    </xf>
    <xf numFmtId="0" fontId="13" fillId="0" borderId="17" xfId="14" applyFont="1" applyFill="1" applyBorder="1" applyAlignment="1">
      <alignment horizontal="center" vertical="center"/>
    </xf>
    <xf numFmtId="0" fontId="15" fillId="0" borderId="26" xfId="14" applyFont="1" applyFill="1" applyBorder="1" applyAlignment="1">
      <alignment horizontal="center" vertical="center" wrapText="1" justifyLastLine="1"/>
    </xf>
    <xf numFmtId="0" fontId="15" fillId="0" borderId="25" xfId="14" applyFont="1" applyFill="1" applyBorder="1" applyAlignment="1">
      <alignment horizontal="center" vertical="center" wrapText="1" justifyLastLine="1"/>
    </xf>
    <xf numFmtId="0" fontId="13" fillId="0" borderId="1" xfId="14" applyFont="1" applyFill="1" applyBorder="1" applyAlignment="1">
      <alignment horizontal="center" vertical="center" justifyLastLine="1"/>
    </xf>
    <xf numFmtId="0" fontId="13" fillId="0" borderId="5" xfId="14" applyFont="1" applyFill="1" applyBorder="1" applyAlignment="1">
      <alignment horizontal="center" vertical="center" justifyLastLine="1"/>
    </xf>
    <xf numFmtId="0" fontId="13" fillId="0" borderId="15" xfId="15" applyFont="1" applyFill="1" applyBorder="1" applyAlignment="1">
      <alignment horizontal="center" vertical="center"/>
    </xf>
    <xf numFmtId="0" fontId="13" fillId="0" borderId="5" xfId="15" applyFont="1" applyFill="1" applyBorder="1" applyAlignment="1">
      <alignment horizontal="center" vertical="center"/>
    </xf>
    <xf numFmtId="0" fontId="13" fillId="0" borderId="2" xfId="15" applyFont="1" applyFill="1" applyBorder="1" applyAlignment="1">
      <alignment horizontal="center" vertical="center"/>
    </xf>
    <xf numFmtId="0" fontId="13" fillId="0" borderId="13" xfId="15" applyFont="1" applyFill="1" applyBorder="1" applyAlignment="1">
      <alignment horizontal="center" vertical="center"/>
    </xf>
    <xf numFmtId="0" fontId="13" fillId="0" borderId="22" xfId="15" applyFont="1" applyFill="1" applyBorder="1" applyAlignment="1">
      <alignment horizontal="center" vertical="center"/>
    </xf>
    <xf numFmtId="0" fontId="13" fillId="0" borderId="11" xfId="15" applyFont="1" applyFill="1" applyBorder="1" applyAlignment="1">
      <alignment horizontal="center" vertical="center" justifyLastLine="1"/>
    </xf>
    <xf numFmtId="0" fontId="13" fillId="0" borderId="12" xfId="15" applyFont="1" applyFill="1" applyBorder="1" applyAlignment="1">
      <alignment horizontal="center" vertical="center" justifyLastLine="1"/>
    </xf>
    <xf numFmtId="0" fontId="13" fillId="0" borderId="21" xfId="15" applyFont="1" applyFill="1" applyBorder="1" applyAlignment="1">
      <alignment horizontal="center" vertical="center" justifyLastLine="1"/>
    </xf>
    <xf numFmtId="0" fontId="13" fillId="0" borderId="23" xfId="15" applyFont="1" applyFill="1" applyBorder="1" applyAlignment="1">
      <alignment horizontal="center" vertical="center" justifyLastLine="1"/>
    </xf>
    <xf numFmtId="0" fontId="13" fillId="0" borderId="24" xfId="15" applyFont="1" applyFill="1" applyBorder="1" applyAlignment="1">
      <alignment horizontal="center" vertical="center" justifyLastLine="1"/>
    </xf>
    <xf numFmtId="0" fontId="13" fillId="0" borderId="25" xfId="15" applyFont="1" applyFill="1" applyBorder="1" applyAlignment="1">
      <alignment horizontal="center" vertical="center" justifyLastLine="1"/>
    </xf>
    <xf numFmtId="0" fontId="13" fillId="0" borderId="26" xfId="15" applyFont="1" applyFill="1" applyBorder="1" applyAlignment="1">
      <alignment horizontal="center" vertical="center" justifyLastLine="1"/>
    </xf>
    <xf numFmtId="0" fontId="13" fillId="0" borderId="26" xfId="15" applyFont="1" applyFill="1" applyBorder="1" applyAlignment="1">
      <alignment horizontal="center" vertical="center" wrapText="1"/>
    </xf>
    <xf numFmtId="0" fontId="13" fillId="0" borderId="25" xfId="15" applyFont="1" applyFill="1" applyBorder="1" applyAlignment="1">
      <alignment horizontal="center" vertical="center" wrapText="1"/>
    </xf>
    <xf numFmtId="0" fontId="10" fillId="0" borderId="26" xfId="15" applyFont="1" applyFill="1" applyBorder="1" applyAlignment="1">
      <alignment horizontal="center" vertical="center" wrapText="1"/>
    </xf>
    <xf numFmtId="0" fontId="10" fillId="0" borderId="25" xfId="15" applyFont="1" applyFill="1" applyBorder="1" applyAlignment="1">
      <alignment horizontal="center" vertical="center" wrapText="1"/>
    </xf>
    <xf numFmtId="0" fontId="13" fillId="0" borderId="23" xfId="15" applyFont="1" applyFill="1" applyBorder="1" applyAlignment="1">
      <alignment horizontal="center" vertical="center" wrapText="1"/>
    </xf>
    <xf numFmtId="0" fontId="13" fillId="0" borderId="24" xfId="15" applyFont="1" applyFill="1" applyBorder="1" applyAlignment="1">
      <alignment horizontal="center" vertical="center" wrapText="1"/>
    </xf>
    <xf numFmtId="0" fontId="13" fillId="0" borderId="26" xfId="15" applyFont="1" applyFill="1" applyBorder="1" applyAlignment="1">
      <alignment horizontal="center" vertical="center"/>
    </xf>
    <xf numFmtId="0" fontId="13" fillId="0" borderId="25" xfId="15" applyFont="1" applyFill="1" applyBorder="1" applyAlignment="1">
      <alignment horizontal="center" vertical="center"/>
    </xf>
    <xf numFmtId="0" fontId="13" fillId="0" borderId="18" xfId="4" applyNumberFormat="1" applyFont="1" applyFill="1" applyBorder="1" applyAlignment="1">
      <alignment horizontal="right" vertical="center"/>
    </xf>
    <xf numFmtId="0" fontId="13" fillId="0" borderId="12" xfId="4" applyNumberFormat="1" applyFont="1" applyFill="1" applyBorder="1" applyAlignment="1">
      <alignment horizontal="right" vertical="center"/>
    </xf>
    <xf numFmtId="0" fontId="13" fillId="0" borderId="10" xfId="4" applyNumberFormat="1" applyFont="1" applyFill="1" applyBorder="1" applyAlignment="1">
      <alignment horizontal="right" vertical="center"/>
    </xf>
  </cellXfs>
  <cellStyles count="1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8"/>
    <cellStyle name="標準 4" xfId="9"/>
    <cellStyle name="標準 5" xfId="16"/>
    <cellStyle name="標準 6" xfId="17"/>
    <cellStyle name="標準_16人口集中地区の人口及び世帯数の推移" xfId="10"/>
    <cellStyle name="標準_17人口動態の推移" xfId="11"/>
    <cellStyle name="標準_21～28人口" xfId="12"/>
    <cellStyle name="標準_221～229行政" xfId="13"/>
    <cellStyle name="標準_27常住地または従業地・通学地による年齢" xfId="14"/>
    <cellStyle name="標準_28世帯の家族類型（３区分）" xfId="15"/>
  </cellStyles>
  <dxfs count="0"/>
  <tableStyles count="0" defaultTableStyle="TableStyleMedium9" defaultPivotStyle="PivotStyleLight16"/>
  <colors>
    <mruColors>
      <color rgb="FF00823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地区別人口の推移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大田原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42-4A8E-9FD9-4AAF05C2016B}"/>
            </c:ext>
          </c:extLst>
        </c:ser>
        <c:ser>
          <c:idx val="3"/>
          <c:order val="1"/>
          <c:tx>
            <c:v>金田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42-4A8E-9FD9-4AAF05C2016B}"/>
            </c:ext>
          </c:extLst>
        </c:ser>
        <c:ser>
          <c:idx val="5"/>
          <c:order val="2"/>
          <c:tx>
            <c:v>親園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42-4A8E-9FD9-4AAF05C2016B}"/>
            </c:ext>
          </c:extLst>
        </c:ser>
        <c:ser>
          <c:idx val="7"/>
          <c:order val="3"/>
          <c:tx>
            <c:v>野崎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42-4A8E-9FD9-4AAF05C2016B}"/>
            </c:ext>
          </c:extLst>
        </c:ser>
        <c:ser>
          <c:idx val="9"/>
          <c:order val="4"/>
          <c:tx>
            <c:v>佐久山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542-4A8E-9FD9-4AAF05C2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4848"/>
        <c:axId val="38749312"/>
      </c:lineChart>
      <c:catAx>
        <c:axId val="3873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4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4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4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" zoomScaleNormal="100" zoomScaleSheetLayoutView="100" zoomScalePageLayoutView="85" workbookViewId="0">
      <selection activeCell="N12" sqref="N12"/>
    </sheetView>
  </sheetViews>
  <sheetFormatPr defaultColWidth="9" defaultRowHeight="13.5"/>
  <cols>
    <col min="1" max="1" width="12.75" style="19" customWidth="1"/>
    <col min="2" max="2" width="7.25" style="19" customWidth="1"/>
    <col min="3" max="3" width="7.75" style="19" customWidth="1"/>
    <col min="4" max="4" width="6.625" style="19" customWidth="1"/>
    <col min="5" max="7" width="7.25" style="19" customWidth="1"/>
    <col min="8" max="8" width="7.75" style="19" customWidth="1"/>
    <col min="9" max="9" width="6.625" style="19" customWidth="1"/>
    <col min="10" max="10" width="5" style="19" customWidth="1"/>
    <col min="11" max="12" width="6.75" style="19" customWidth="1"/>
    <col min="13" max="16384" width="9" style="19"/>
  </cols>
  <sheetData>
    <row r="1" spans="1:19" s="224" customFormat="1" ht="24" customHeight="1">
      <c r="A1" s="242" t="s">
        <v>318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9" s="224" customFormat="1" ht="1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9" ht="18" customHeight="1">
      <c r="A3" s="13" t="s">
        <v>255</v>
      </c>
      <c r="B3" s="33"/>
      <c r="C3" s="34"/>
    </row>
    <row r="4" spans="1:19" ht="15" customHeight="1">
      <c r="A4" s="14"/>
      <c r="B4" s="35"/>
      <c r="C4" s="37"/>
      <c r="L4" s="15" t="s">
        <v>94</v>
      </c>
    </row>
    <row r="5" spans="1:19" ht="15" customHeight="1" thickBot="1">
      <c r="A5" s="14"/>
      <c r="B5" s="35"/>
      <c r="C5" s="39"/>
      <c r="L5" s="15" t="s">
        <v>202</v>
      </c>
    </row>
    <row r="6" spans="1:19" ht="15" customHeight="1">
      <c r="A6" s="244" t="s">
        <v>127</v>
      </c>
      <c r="B6" s="251" t="s">
        <v>212</v>
      </c>
      <c r="C6" s="252"/>
      <c r="D6" s="244"/>
      <c r="E6" s="253" t="s">
        <v>128</v>
      </c>
      <c r="F6" s="254"/>
      <c r="G6" s="254"/>
      <c r="H6" s="254"/>
      <c r="I6" s="254"/>
      <c r="J6" s="231" t="s">
        <v>125</v>
      </c>
      <c r="K6" s="237" t="s">
        <v>211</v>
      </c>
      <c r="L6" s="234" t="s">
        <v>204</v>
      </c>
    </row>
    <row r="7" spans="1:19" ht="15" customHeight="1">
      <c r="A7" s="245"/>
      <c r="B7" s="240" t="s">
        <v>8</v>
      </c>
      <c r="C7" s="249" t="s">
        <v>7</v>
      </c>
      <c r="D7" s="240" t="s">
        <v>203</v>
      </c>
      <c r="E7" s="240" t="s">
        <v>8</v>
      </c>
      <c r="F7" s="240" t="s">
        <v>9</v>
      </c>
      <c r="G7" s="247" t="s">
        <v>129</v>
      </c>
      <c r="H7" s="255" t="s">
        <v>7</v>
      </c>
      <c r="I7" s="243" t="s">
        <v>203</v>
      </c>
      <c r="J7" s="232"/>
      <c r="K7" s="238"/>
      <c r="L7" s="235"/>
    </row>
    <row r="8" spans="1:19" ht="15" customHeight="1">
      <c r="A8" s="246"/>
      <c r="B8" s="241"/>
      <c r="C8" s="250"/>
      <c r="D8" s="241"/>
      <c r="E8" s="241"/>
      <c r="F8" s="241"/>
      <c r="G8" s="248"/>
      <c r="H8" s="256"/>
      <c r="I8" s="236"/>
      <c r="J8" s="233"/>
      <c r="K8" s="239"/>
      <c r="L8" s="236"/>
    </row>
    <row r="9" spans="1:19" ht="15" customHeight="1">
      <c r="A9" s="372" t="s">
        <v>91</v>
      </c>
      <c r="B9" s="158">
        <v>9692</v>
      </c>
      <c r="C9" s="159" t="s">
        <v>10</v>
      </c>
      <c r="D9" s="160" t="s">
        <v>11</v>
      </c>
      <c r="E9" s="158">
        <v>52657</v>
      </c>
      <c r="F9" s="158">
        <v>25693</v>
      </c>
      <c r="G9" s="158">
        <v>26964</v>
      </c>
      <c r="H9" s="159" t="s">
        <v>11</v>
      </c>
      <c r="I9" s="160" t="s">
        <v>11</v>
      </c>
      <c r="J9" s="161">
        <f t="shared" ref="J9:J14" si="0">E9/B9</f>
        <v>5.4330375567478333</v>
      </c>
      <c r="K9" s="162" t="s">
        <v>11</v>
      </c>
      <c r="L9" s="162"/>
    </row>
    <row r="10" spans="1:19" ht="15" customHeight="1">
      <c r="A10" s="373" t="s">
        <v>265</v>
      </c>
      <c r="B10" s="163">
        <v>10028</v>
      </c>
      <c r="C10" s="164">
        <f t="shared" ref="C10:C26" si="1">B10-B9</f>
        <v>336</v>
      </c>
      <c r="D10" s="165">
        <f t="shared" ref="D10:D26" si="2">C10/B9*100</f>
        <v>3.4667767230705735</v>
      </c>
      <c r="E10" s="163">
        <v>54311</v>
      </c>
      <c r="F10" s="163">
        <v>26493</v>
      </c>
      <c r="G10" s="163">
        <v>27818</v>
      </c>
      <c r="H10" s="164">
        <f t="shared" ref="H10:H26" si="3">E10-E9</f>
        <v>1654</v>
      </c>
      <c r="I10" s="165">
        <f t="shared" ref="I10:I26" si="4">H10/E9*100</f>
        <v>3.1410828569800784</v>
      </c>
      <c r="J10" s="165">
        <f t="shared" si="0"/>
        <v>5.4159353809333863</v>
      </c>
      <c r="K10" s="166" t="s">
        <v>210</v>
      </c>
      <c r="L10" s="172" t="s">
        <v>12</v>
      </c>
    </row>
    <row r="11" spans="1:19" ht="15" customHeight="1">
      <c r="A11" s="373" t="s">
        <v>92</v>
      </c>
      <c r="B11" s="163">
        <v>10127</v>
      </c>
      <c r="C11" s="164">
        <f t="shared" si="1"/>
        <v>99</v>
      </c>
      <c r="D11" s="165">
        <f t="shared" si="2"/>
        <v>0.98723573992820102</v>
      </c>
      <c r="E11" s="163">
        <v>57184</v>
      </c>
      <c r="F11" s="163">
        <v>27967</v>
      </c>
      <c r="G11" s="163">
        <v>29217</v>
      </c>
      <c r="H11" s="164">
        <f t="shared" si="3"/>
        <v>2873</v>
      </c>
      <c r="I11" s="165">
        <f t="shared" si="4"/>
        <v>5.2899044392480343</v>
      </c>
      <c r="J11" s="165">
        <f t="shared" si="0"/>
        <v>5.6466870741581907</v>
      </c>
      <c r="K11" s="166" t="s">
        <v>12</v>
      </c>
      <c r="L11" s="172" t="s">
        <v>12</v>
      </c>
    </row>
    <row r="12" spans="1:19" ht="15" customHeight="1">
      <c r="A12" s="373" t="s">
        <v>266</v>
      </c>
      <c r="B12" s="163">
        <v>10526</v>
      </c>
      <c r="C12" s="164">
        <f t="shared" si="1"/>
        <v>399</v>
      </c>
      <c r="D12" s="165">
        <f t="shared" si="2"/>
        <v>3.9399624765478425</v>
      </c>
      <c r="E12" s="163">
        <v>60018</v>
      </c>
      <c r="F12" s="163">
        <v>29408</v>
      </c>
      <c r="G12" s="163">
        <v>30610</v>
      </c>
      <c r="H12" s="164">
        <f t="shared" si="3"/>
        <v>2834</v>
      </c>
      <c r="I12" s="165">
        <f t="shared" si="4"/>
        <v>4.955931729155008</v>
      </c>
      <c r="J12" s="165">
        <f t="shared" si="0"/>
        <v>5.7018810564316933</v>
      </c>
      <c r="K12" s="166" t="s">
        <v>12</v>
      </c>
      <c r="L12" s="172" t="s">
        <v>12</v>
      </c>
    </row>
    <row r="13" spans="1:19" ht="15" customHeight="1">
      <c r="A13" s="373" t="s">
        <v>267</v>
      </c>
      <c r="B13" s="163">
        <v>10391</v>
      </c>
      <c r="C13" s="164">
        <f t="shared" si="1"/>
        <v>-135</v>
      </c>
      <c r="D13" s="165">
        <f t="shared" si="2"/>
        <v>-1.2825384761542846</v>
      </c>
      <c r="E13" s="163">
        <v>60116</v>
      </c>
      <c r="F13" s="163">
        <v>29317</v>
      </c>
      <c r="G13" s="163">
        <v>30799</v>
      </c>
      <c r="H13" s="164">
        <f t="shared" si="3"/>
        <v>98</v>
      </c>
      <c r="I13" s="165">
        <f t="shared" si="4"/>
        <v>0.16328434802892466</v>
      </c>
      <c r="J13" s="165">
        <f t="shared" si="0"/>
        <v>5.7853912039264745</v>
      </c>
      <c r="K13" s="166" t="s">
        <v>12</v>
      </c>
      <c r="L13" s="172" t="s">
        <v>12</v>
      </c>
    </row>
    <row r="14" spans="1:19" ht="15" customHeight="1">
      <c r="A14" s="373" t="s">
        <v>268</v>
      </c>
      <c r="B14" s="163">
        <v>13992</v>
      </c>
      <c r="C14" s="164">
        <f t="shared" si="1"/>
        <v>3601</v>
      </c>
      <c r="D14" s="165">
        <f t="shared" si="2"/>
        <v>34.654989895101529</v>
      </c>
      <c r="E14" s="163">
        <v>79095</v>
      </c>
      <c r="F14" s="163">
        <v>37714</v>
      </c>
      <c r="G14" s="163">
        <v>41381</v>
      </c>
      <c r="H14" s="164">
        <f t="shared" si="3"/>
        <v>18979</v>
      </c>
      <c r="I14" s="165">
        <f t="shared" si="4"/>
        <v>31.570630115110788</v>
      </c>
      <c r="J14" s="165">
        <f t="shared" si="0"/>
        <v>5.6528730703259003</v>
      </c>
      <c r="K14" s="166" t="s">
        <v>12</v>
      </c>
      <c r="L14" s="172" t="s">
        <v>12</v>
      </c>
      <c r="S14" s="41"/>
    </row>
    <row r="15" spans="1:19" ht="15" customHeight="1">
      <c r="A15" s="373" t="s">
        <v>269</v>
      </c>
      <c r="B15" s="163">
        <v>13755</v>
      </c>
      <c r="C15" s="164">
        <f t="shared" si="1"/>
        <v>-237</v>
      </c>
      <c r="D15" s="165">
        <f t="shared" si="2"/>
        <v>-1.6938250428816466</v>
      </c>
      <c r="E15" s="163">
        <v>79034</v>
      </c>
      <c r="F15" s="163">
        <v>38107</v>
      </c>
      <c r="G15" s="163">
        <v>40927</v>
      </c>
      <c r="H15" s="164">
        <f t="shared" si="3"/>
        <v>-61</v>
      </c>
      <c r="I15" s="165">
        <f t="shared" si="4"/>
        <v>-7.7122447689487325E-2</v>
      </c>
      <c r="J15" s="165">
        <f t="shared" ref="J15:J29" si="5">E15/B15</f>
        <v>5.7458378771355871</v>
      </c>
      <c r="K15" s="166" t="s">
        <v>12</v>
      </c>
      <c r="L15" s="172" t="s">
        <v>12</v>
      </c>
      <c r="S15" s="41"/>
    </row>
    <row r="16" spans="1:19" ht="15" customHeight="1">
      <c r="A16" s="373" t="s">
        <v>270</v>
      </c>
      <c r="B16" s="163">
        <v>13200</v>
      </c>
      <c r="C16" s="164">
        <f t="shared" si="1"/>
        <v>-555</v>
      </c>
      <c r="D16" s="165">
        <f t="shared" si="2"/>
        <v>-4.0348964013086155</v>
      </c>
      <c r="E16" s="163">
        <f t="shared" ref="E16:E26" si="6">F16+G16</f>
        <v>74783</v>
      </c>
      <c r="F16" s="163">
        <v>35798</v>
      </c>
      <c r="G16" s="163">
        <v>38985</v>
      </c>
      <c r="H16" s="164">
        <f t="shared" si="3"/>
        <v>-4251</v>
      </c>
      <c r="I16" s="165">
        <f t="shared" si="4"/>
        <v>-5.3786977756408634</v>
      </c>
      <c r="J16" s="165">
        <f t="shared" si="5"/>
        <v>5.6653787878787876</v>
      </c>
      <c r="K16" s="166">
        <v>354.59</v>
      </c>
      <c r="L16" s="166">
        <f>E16/K16</f>
        <v>210.89991257508674</v>
      </c>
    </row>
    <row r="17" spans="1:12" ht="15" customHeight="1">
      <c r="A17" s="373" t="s">
        <v>271</v>
      </c>
      <c r="B17" s="163">
        <v>13580</v>
      </c>
      <c r="C17" s="164">
        <f t="shared" si="1"/>
        <v>380</v>
      </c>
      <c r="D17" s="165">
        <f t="shared" si="2"/>
        <v>2.8787878787878789</v>
      </c>
      <c r="E17" s="163">
        <f t="shared" si="6"/>
        <v>71806</v>
      </c>
      <c r="F17" s="163">
        <v>34276</v>
      </c>
      <c r="G17" s="163">
        <v>37530</v>
      </c>
      <c r="H17" s="164">
        <f t="shared" si="3"/>
        <v>-2977</v>
      </c>
      <c r="I17" s="165">
        <f t="shared" si="4"/>
        <v>-3.9808512629875774</v>
      </c>
      <c r="J17" s="165">
        <f t="shared" si="5"/>
        <v>5.2876288659793813</v>
      </c>
      <c r="K17" s="166">
        <v>354.59</v>
      </c>
      <c r="L17" s="166">
        <f>E17/K17</f>
        <v>202.50430074170168</v>
      </c>
    </row>
    <row r="18" spans="1:12" ht="15" customHeight="1">
      <c r="A18" s="373" t="s">
        <v>272</v>
      </c>
      <c r="B18" s="163">
        <v>13968</v>
      </c>
      <c r="C18" s="164">
        <f t="shared" si="1"/>
        <v>388</v>
      </c>
      <c r="D18" s="165">
        <f t="shared" si="2"/>
        <v>2.8571428571428572</v>
      </c>
      <c r="E18" s="163">
        <f t="shared" si="6"/>
        <v>67830</v>
      </c>
      <c r="F18" s="163">
        <v>32462</v>
      </c>
      <c r="G18" s="163">
        <v>35368</v>
      </c>
      <c r="H18" s="164">
        <f t="shared" si="3"/>
        <v>-3976</v>
      </c>
      <c r="I18" s="165">
        <f t="shared" si="4"/>
        <v>-5.5371417430298306</v>
      </c>
      <c r="J18" s="165">
        <f t="shared" si="5"/>
        <v>4.8560996563573884</v>
      </c>
      <c r="K18" s="166">
        <v>354.52</v>
      </c>
      <c r="L18" s="166">
        <f t="shared" ref="L18:L29" si="7">E18/K18</f>
        <v>191.32912106510213</v>
      </c>
    </row>
    <row r="19" spans="1:12" ht="15" customHeight="1">
      <c r="A19" s="373" t="s">
        <v>273</v>
      </c>
      <c r="B19" s="163">
        <v>14470</v>
      </c>
      <c r="C19" s="164">
        <f t="shared" si="1"/>
        <v>502</v>
      </c>
      <c r="D19" s="165">
        <f t="shared" si="2"/>
        <v>3.5939289805269183</v>
      </c>
      <c r="E19" s="163">
        <f t="shared" si="6"/>
        <v>65232</v>
      </c>
      <c r="F19" s="163">
        <v>31398</v>
      </c>
      <c r="G19" s="163">
        <v>33834</v>
      </c>
      <c r="H19" s="164">
        <f t="shared" si="3"/>
        <v>-2598</v>
      </c>
      <c r="I19" s="165">
        <f t="shared" si="4"/>
        <v>-3.8301636444051304</v>
      </c>
      <c r="J19" s="165">
        <f t="shared" si="5"/>
        <v>4.5080856945404282</v>
      </c>
      <c r="K19" s="166">
        <v>354.52</v>
      </c>
      <c r="L19" s="166">
        <f t="shared" si="7"/>
        <v>184.00090262890669</v>
      </c>
    </row>
    <row r="20" spans="1:12" ht="15" customHeight="1">
      <c r="A20" s="373" t="s">
        <v>274</v>
      </c>
      <c r="B20" s="163">
        <v>15667</v>
      </c>
      <c r="C20" s="164">
        <f t="shared" si="1"/>
        <v>1197</v>
      </c>
      <c r="D20" s="165">
        <f t="shared" si="2"/>
        <v>8.2722874913614373</v>
      </c>
      <c r="E20" s="163">
        <f t="shared" si="6"/>
        <v>67312</v>
      </c>
      <c r="F20" s="163">
        <v>33284</v>
      </c>
      <c r="G20" s="163">
        <v>34028</v>
      </c>
      <c r="H20" s="164">
        <f t="shared" si="3"/>
        <v>2080</v>
      </c>
      <c r="I20" s="165">
        <f t="shared" si="4"/>
        <v>3.1886190826588177</v>
      </c>
      <c r="J20" s="165">
        <f t="shared" si="5"/>
        <v>4.2964192251228699</v>
      </c>
      <c r="K20" s="166">
        <v>354.52</v>
      </c>
      <c r="L20" s="166">
        <f t="shared" si="7"/>
        <v>189.8679905223965</v>
      </c>
    </row>
    <row r="21" spans="1:12" ht="15" customHeight="1">
      <c r="A21" s="373" t="s">
        <v>275</v>
      </c>
      <c r="B21" s="163">
        <v>17370</v>
      </c>
      <c r="C21" s="164">
        <f t="shared" si="1"/>
        <v>1703</v>
      </c>
      <c r="D21" s="165">
        <f t="shared" si="2"/>
        <v>10.869981489755537</v>
      </c>
      <c r="E21" s="163">
        <f t="shared" si="6"/>
        <v>71276</v>
      </c>
      <c r="F21" s="163">
        <v>35683</v>
      </c>
      <c r="G21" s="163">
        <v>35593</v>
      </c>
      <c r="H21" s="164">
        <f t="shared" si="3"/>
        <v>3964</v>
      </c>
      <c r="I21" s="165">
        <f t="shared" si="4"/>
        <v>5.8889945329213216</v>
      </c>
      <c r="J21" s="165">
        <f t="shared" si="5"/>
        <v>4.1033966609096142</v>
      </c>
      <c r="K21" s="166">
        <v>354.52</v>
      </c>
      <c r="L21" s="166">
        <f t="shared" si="7"/>
        <v>201.04930610402801</v>
      </c>
    </row>
    <row r="22" spans="1:12" ht="15" customHeight="1">
      <c r="A22" s="373" t="s">
        <v>276</v>
      </c>
      <c r="B22" s="163">
        <v>18342</v>
      </c>
      <c r="C22" s="164">
        <f t="shared" si="1"/>
        <v>972</v>
      </c>
      <c r="D22" s="165">
        <f t="shared" si="2"/>
        <v>5.5958549222797931</v>
      </c>
      <c r="E22" s="163">
        <f t="shared" si="6"/>
        <v>74033</v>
      </c>
      <c r="F22" s="163">
        <v>37244</v>
      </c>
      <c r="G22" s="163">
        <v>36789</v>
      </c>
      <c r="H22" s="164">
        <f t="shared" si="3"/>
        <v>2757</v>
      </c>
      <c r="I22" s="165">
        <f t="shared" si="4"/>
        <v>3.8680621808182276</v>
      </c>
      <c r="J22" s="165">
        <f t="shared" si="5"/>
        <v>4.0362555882673643</v>
      </c>
      <c r="K22" s="166">
        <v>354.52</v>
      </c>
      <c r="L22" s="166">
        <f t="shared" si="7"/>
        <v>208.82601827823538</v>
      </c>
    </row>
    <row r="23" spans="1:12" ht="15" customHeight="1">
      <c r="A23" s="373" t="s">
        <v>93</v>
      </c>
      <c r="B23" s="163">
        <v>19894</v>
      </c>
      <c r="C23" s="164">
        <f t="shared" si="1"/>
        <v>1552</v>
      </c>
      <c r="D23" s="165">
        <f t="shared" si="2"/>
        <v>8.4614545851052227</v>
      </c>
      <c r="E23" s="163">
        <f t="shared" si="6"/>
        <v>76406</v>
      </c>
      <c r="F23" s="163">
        <v>38437</v>
      </c>
      <c r="G23" s="163">
        <v>37969</v>
      </c>
      <c r="H23" s="164">
        <f t="shared" si="3"/>
        <v>2373</v>
      </c>
      <c r="I23" s="165">
        <f t="shared" si="4"/>
        <v>3.2053273540178027</v>
      </c>
      <c r="J23" s="165">
        <f t="shared" si="5"/>
        <v>3.8406554740122649</v>
      </c>
      <c r="K23" s="166">
        <v>354.26</v>
      </c>
      <c r="L23" s="166">
        <f t="shared" si="7"/>
        <v>215.67775080449388</v>
      </c>
    </row>
    <row r="24" spans="1:12" ht="15" customHeight="1">
      <c r="A24" s="373" t="s">
        <v>277</v>
      </c>
      <c r="B24" s="163">
        <v>21376</v>
      </c>
      <c r="C24" s="164">
        <f t="shared" si="1"/>
        <v>1482</v>
      </c>
      <c r="D24" s="165">
        <f t="shared" si="2"/>
        <v>7.4494822559565703</v>
      </c>
      <c r="E24" s="163">
        <f t="shared" si="6"/>
        <v>77063</v>
      </c>
      <c r="F24" s="163">
        <v>38884</v>
      </c>
      <c r="G24" s="163">
        <v>38179</v>
      </c>
      <c r="H24" s="164">
        <f t="shared" si="3"/>
        <v>657</v>
      </c>
      <c r="I24" s="165">
        <f t="shared" si="4"/>
        <v>0.85988011412716281</v>
      </c>
      <c r="J24" s="165">
        <f t="shared" si="5"/>
        <v>3.6051178892215567</v>
      </c>
      <c r="K24" s="166">
        <v>354.12</v>
      </c>
      <c r="L24" s="166">
        <f t="shared" si="7"/>
        <v>217.61832147294703</v>
      </c>
    </row>
    <row r="25" spans="1:12" ht="15" customHeight="1">
      <c r="A25" s="373" t="s">
        <v>278</v>
      </c>
      <c r="B25" s="163">
        <v>25044</v>
      </c>
      <c r="C25" s="164">
        <f t="shared" si="1"/>
        <v>3668</v>
      </c>
      <c r="D25" s="165">
        <f t="shared" si="2"/>
        <v>17.15943113772455</v>
      </c>
      <c r="E25" s="163">
        <f t="shared" si="6"/>
        <v>78993</v>
      </c>
      <c r="F25" s="163">
        <v>39627</v>
      </c>
      <c r="G25" s="163">
        <v>39366</v>
      </c>
      <c r="H25" s="164">
        <f t="shared" si="3"/>
        <v>1930</v>
      </c>
      <c r="I25" s="165">
        <f t="shared" si="4"/>
        <v>2.5044444156080088</v>
      </c>
      <c r="J25" s="165">
        <f t="shared" si="5"/>
        <v>3.1541686631528512</v>
      </c>
      <c r="K25" s="166">
        <v>354.12</v>
      </c>
      <c r="L25" s="166">
        <f t="shared" si="7"/>
        <v>223.06845137241612</v>
      </c>
    </row>
    <row r="26" spans="1:12" ht="15" customHeight="1">
      <c r="A26" s="373" t="s">
        <v>279</v>
      </c>
      <c r="B26" s="163">
        <v>26617</v>
      </c>
      <c r="C26" s="164">
        <f t="shared" si="1"/>
        <v>1573</v>
      </c>
      <c r="D26" s="165">
        <f t="shared" si="2"/>
        <v>6.2809455358568922</v>
      </c>
      <c r="E26" s="163">
        <f t="shared" si="6"/>
        <v>79023</v>
      </c>
      <c r="F26" s="163">
        <v>40094</v>
      </c>
      <c r="G26" s="163">
        <v>38929</v>
      </c>
      <c r="H26" s="164">
        <f t="shared" si="3"/>
        <v>30</v>
      </c>
      <c r="I26" s="165">
        <f t="shared" si="4"/>
        <v>3.7978048687858416E-2</v>
      </c>
      <c r="J26" s="165">
        <f t="shared" si="5"/>
        <v>2.9688920614644774</v>
      </c>
      <c r="K26" s="166">
        <v>354.12</v>
      </c>
      <c r="L26" s="166">
        <f t="shared" si="7"/>
        <v>223.1531684174856</v>
      </c>
    </row>
    <row r="27" spans="1:12" ht="15" customHeight="1">
      <c r="A27" s="373" t="s">
        <v>280</v>
      </c>
      <c r="B27" s="163">
        <v>28075</v>
      </c>
      <c r="C27" s="164">
        <v>1458</v>
      </c>
      <c r="D27" s="165">
        <v>5.5</v>
      </c>
      <c r="E27" s="163">
        <v>77729</v>
      </c>
      <c r="F27" s="163">
        <v>39118</v>
      </c>
      <c r="G27" s="163">
        <v>38611</v>
      </c>
      <c r="H27" s="164">
        <v>-1294</v>
      </c>
      <c r="I27" s="165">
        <v>-1.6</v>
      </c>
      <c r="J27" s="165">
        <f t="shared" si="5"/>
        <v>2.7686197684772931</v>
      </c>
      <c r="K27" s="166">
        <v>354.12</v>
      </c>
      <c r="L27" s="166">
        <f t="shared" si="7"/>
        <v>219.49903987348921</v>
      </c>
    </row>
    <row r="28" spans="1:12" ht="15" customHeight="1">
      <c r="A28" s="373" t="s">
        <v>281</v>
      </c>
      <c r="B28" s="163">
        <v>28753</v>
      </c>
      <c r="C28" s="164">
        <v>678</v>
      </c>
      <c r="D28" s="165">
        <v>2.4</v>
      </c>
      <c r="E28" s="163">
        <v>75457</v>
      </c>
      <c r="F28" s="163">
        <v>37673</v>
      </c>
      <c r="G28" s="163">
        <v>37784</v>
      </c>
      <c r="H28" s="167">
        <v>-2272</v>
      </c>
      <c r="I28" s="165">
        <v>-2.9</v>
      </c>
      <c r="J28" s="161">
        <f t="shared" si="5"/>
        <v>2.6243174625256493</v>
      </c>
      <c r="K28" s="166">
        <v>354.36</v>
      </c>
      <c r="L28" s="166">
        <f t="shared" si="7"/>
        <v>212.93881927982841</v>
      </c>
    </row>
    <row r="29" spans="1:12" ht="15" customHeight="1" thickBot="1">
      <c r="A29" s="374" t="s">
        <v>104</v>
      </c>
      <c r="B29" s="168">
        <v>29792</v>
      </c>
      <c r="C29" s="164">
        <f>B29-B28</f>
        <v>1039</v>
      </c>
      <c r="D29" s="169">
        <f>C29/B28*100</f>
        <v>3.6135359788543804</v>
      </c>
      <c r="E29" s="168">
        <v>72087</v>
      </c>
      <c r="F29" s="168">
        <v>35407</v>
      </c>
      <c r="G29" s="168">
        <v>36680</v>
      </c>
      <c r="H29" s="170">
        <f>E29-E28</f>
        <v>-3370</v>
      </c>
      <c r="I29" s="169">
        <f>H29/E28*100</f>
        <v>-4.4661197768265364</v>
      </c>
      <c r="J29" s="165">
        <f t="shared" si="5"/>
        <v>2.4196764232008592</v>
      </c>
      <c r="K29" s="171">
        <v>354.36</v>
      </c>
      <c r="L29" s="171">
        <f t="shared" si="7"/>
        <v>203.42871655943108</v>
      </c>
    </row>
    <row r="30" spans="1:12" s="128" customFormat="1" ht="15" customHeight="1">
      <c r="A30" s="129" t="s">
        <v>13</v>
      </c>
      <c r="B30" s="129"/>
      <c r="C30" s="40"/>
      <c r="J30" s="129"/>
    </row>
    <row r="31" spans="1:12" s="128" customFormat="1" ht="15" customHeight="1">
      <c r="A31" s="36" t="s">
        <v>294</v>
      </c>
      <c r="B31" s="35"/>
      <c r="C31" s="35"/>
      <c r="J31" s="130"/>
      <c r="L31" s="131"/>
    </row>
    <row r="38" ht="9" customHeight="1"/>
    <row r="55" ht="9" customHeight="1"/>
  </sheetData>
  <mergeCells count="15">
    <mergeCell ref="J6:J8"/>
    <mergeCell ref="L6:L8"/>
    <mergeCell ref="K6:K8"/>
    <mergeCell ref="B7:B8"/>
    <mergeCell ref="A1:L1"/>
    <mergeCell ref="I7:I8"/>
    <mergeCell ref="A6:A8"/>
    <mergeCell ref="G7:G8"/>
    <mergeCell ref="F7:F8"/>
    <mergeCell ref="E7:E8"/>
    <mergeCell ref="D7:D8"/>
    <mergeCell ref="C7:C8"/>
    <mergeCell ref="B6:D6"/>
    <mergeCell ref="E6:I6"/>
    <mergeCell ref="H7:H8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8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14.75" style="19" customWidth="1"/>
    <col min="2" max="8" width="10.5" style="19" customWidth="1"/>
    <col min="9" max="16384" width="9" style="19"/>
  </cols>
  <sheetData>
    <row r="1" spans="1:14" ht="18" customHeight="1">
      <c r="A1" s="59" t="s">
        <v>216</v>
      </c>
      <c r="D1" s="30"/>
    </row>
    <row r="2" spans="1:14" ht="15" customHeight="1">
      <c r="A2" s="60"/>
      <c r="H2" s="15" t="s">
        <v>302</v>
      </c>
      <c r="I2" s="29"/>
      <c r="J2" s="29"/>
      <c r="K2" s="29"/>
      <c r="L2" s="29"/>
      <c r="M2" s="29"/>
      <c r="N2" s="29"/>
    </row>
    <row r="3" spans="1:14" ht="15" customHeight="1" thickBot="1">
      <c r="A3" s="62"/>
      <c r="H3" s="22" t="s">
        <v>152</v>
      </c>
      <c r="I3" s="29"/>
      <c r="J3" s="29"/>
      <c r="K3" s="29"/>
      <c r="L3" s="29"/>
      <c r="M3" s="29"/>
      <c r="N3" s="29"/>
    </row>
    <row r="4" spans="1:14" s="18" customFormat="1" ht="15" customHeight="1">
      <c r="A4" s="322" t="s">
        <v>148</v>
      </c>
      <c r="B4" s="324" t="s">
        <v>151</v>
      </c>
      <c r="C4" s="325"/>
      <c r="D4" s="325"/>
      <c r="E4" s="325"/>
      <c r="F4" s="325"/>
      <c r="G4" s="325"/>
      <c r="H4" s="327" t="s">
        <v>214</v>
      </c>
    </row>
    <row r="5" spans="1:14" s="18" customFormat="1" ht="15" customHeight="1">
      <c r="A5" s="323"/>
      <c r="B5" s="337" t="s">
        <v>99</v>
      </c>
      <c r="C5" s="338" t="s">
        <v>120</v>
      </c>
      <c r="D5" s="337" t="s">
        <v>119</v>
      </c>
      <c r="E5" s="338" t="s">
        <v>83</v>
      </c>
      <c r="F5" s="338" t="s">
        <v>84</v>
      </c>
      <c r="G5" s="339" t="s">
        <v>85</v>
      </c>
      <c r="H5" s="328"/>
    </row>
    <row r="6" spans="1:14" s="18" customFormat="1" ht="15" customHeight="1">
      <c r="A6" s="323"/>
      <c r="B6" s="337"/>
      <c r="C6" s="338"/>
      <c r="D6" s="337"/>
      <c r="E6" s="338"/>
      <c r="F6" s="338"/>
      <c r="G6" s="339"/>
      <c r="H6" s="328"/>
    </row>
    <row r="7" spans="1:14" s="18" customFormat="1" ht="15" customHeight="1">
      <c r="A7" s="323"/>
      <c r="B7" s="337"/>
      <c r="C7" s="338"/>
      <c r="D7" s="337"/>
      <c r="E7" s="338"/>
      <c r="F7" s="338"/>
      <c r="G7" s="339"/>
      <c r="H7" s="328"/>
      <c r="K7" s="38"/>
    </row>
    <row r="8" spans="1:14" s="18" customFormat="1" ht="15" customHeight="1">
      <c r="A8" s="174" t="s">
        <v>98</v>
      </c>
      <c r="B8" s="175">
        <v>78890</v>
      </c>
      <c r="C8" s="176">
        <v>26453</v>
      </c>
      <c r="D8" s="175">
        <v>8725</v>
      </c>
      <c r="E8" s="176">
        <v>29289</v>
      </c>
      <c r="F8" s="176">
        <v>12325</v>
      </c>
      <c r="G8" s="189">
        <v>619</v>
      </c>
      <c r="H8" s="186">
        <v>12944</v>
      </c>
    </row>
    <row r="9" spans="1:14" s="18" customFormat="1" ht="15" customHeight="1">
      <c r="A9" s="153" t="s">
        <v>290</v>
      </c>
      <c r="B9" s="181">
        <v>77729</v>
      </c>
      <c r="C9" s="178">
        <v>25917</v>
      </c>
      <c r="D9" s="181">
        <v>7088</v>
      </c>
      <c r="E9" s="178">
        <v>27958</v>
      </c>
      <c r="F9" s="184">
        <v>12115</v>
      </c>
      <c r="G9" s="190">
        <v>592</v>
      </c>
      <c r="H9" s="185">
        <v>12707</v>
      </c>
    </row>
    <row r="10" spans="1:14" s="18" customFormat="1" ht="15" customHeight="1">
      <c r="A10" s="153" t="s">
        <v>291</v>
      </c>
      <c r="B10" s="181">
        <v>75457</v>
      </c>
      <c r="C10" s="178">
        <v>25089</v>
      </c>
      <c r="D10" s="181">
        <v>6723</v>
      </c>
      <c r="E10" s="178">
        <v>25175</v>
      </c>
      <c r="F10" s="178">
        <v>12671</v>
      </c>
      <c r="G10" s="183">
        <v>706</v>
      </c>
      <c r="H10" s="185">
        <v>13377</v>
      </c>
    </row>
    <row r="11" spans="1:14" s="18" customFormat="1" ht="15" customHeight="1">
      <c r="A11" s="153" t="s">
        <v>105</v>
      </c>
      <c r="B11" s="123">
        <v>72087</v>
      </c>
      <c r="C11" s="63">
        <v>20749</v>
      </c>
      <c r="D11" s="63">
        <v>5926</v>
      </c>
      <c r="E11" s="63">
        <v>23464</v>
      </c>
      <c r="F11" s="63">
        <v>12257</v>
      </c>
      <c r="G11" s="63">
        <v>597</v>
      </c>
      <c r="H11" s="187">
        <v>12854</v>
      </c>
      <c r="I11" s="38"/>
    </row>
    <row r="12" spans="1:14" s="18" customFormat="1" ht="15" customHeight="1">
      <c r="A12" s="215" t="s">
        <v>146</v>
      </c>
      <c r="B12" s="63">
        <v>35407</v>
      </c>
      <c r="C12" s="63">
        <v>8115</v>
      </c>
      <c r="D12" s="63">
        <v>3315</v>
      </c>
      <c r="E12" s="63">
        <v>11669</v>
      </c>
      <c r="F12" s="63">
        <v>7074</v>
      </c>
      <c r="G12" s="63">
        <v>431</v>
      </c>
      <c r="H12" s="187">
        <v>18743</v>
      </c>
    </row>
    <row r="13" spans="1:14" s="18" customFormat="1" ht="15" customHeight="1" thickBot="1">
      <c r="A13" s="216" t="s">
        <v>147</v>
      </c>
      <c r="B13" s="64">
        <v>36680</v>
      </c>
      <c r="C13" s="64">
        <v>12634</v>
      </c>
      <c r="D13" s="64">
        <v>2611</v>
      </c>
      <c r="E13" s="64">
        <v>11795</v>
      </c>
      <c r="F13" s="64">
        <v>5183</v>
      </c>
      <c r="G13" s="64">
        <v>166</v>
      </c>
      <c r="H13" s="188">
        <v>5349</v>
      </c>
      <c r="I13" s="38"/>
    </row>
    <row r="14" spans="1:14" ht="15" customHeight="1" thickBot="1"/>
    <row r="15" spans="1:14" s="18" customFormat="1" ht="15" customHeight="1">
      <c r="A15" s="322" t="s">
        <v>148</v>
      </c>
      <c r="B15" s="324" t="s">
        <v>142</v>
      </c>
      <c r="C15" s="325"/>
      <c r="D15" s="326"/>
      <c r="E15" s="327" t="s">
        <v>215</v>
      </c>
    </row>
    <row r="16" spans="1:14" s="18" customFormat="1" ht="15" customHeight="1">
      <c r="A16" s="323"/>
      <c r="B16" s="330" t="s">
        <v>143</v>
      </c>
      <c r="C16" s="124"/>
      <c r="D16" s="125"/>
      <c r="E16" s="328"/>
    </row>
    <row r="17" spans="1:11" s="18" customFormat="1" ht="15" customHeight="1">
      <c r="A17" s="323"/>
      <c r="B17" s="331"/>
      <c r="C17" s="333" t="s">
        <v>145</v>
      </c>
      <c r="D17" s="335" t="s">
        <v>144</v>
      </c>
      <c r="E17" s="328"/>
    </row>
    <row r="18" spans="1:11" s="18" customFormat="1" ht="15" customHeight="1">
      <c r="A18" s="323"/>
      <c r="B18" s="332"/>
      <c r="C18" s="334"/>
      <c r="D18" s="336"/>
      <c r="E18" s="329"/>
      <c r="K18" s="38"/>
    </row>
    <row r="19" spans="1:11" s="18" customFormat="1" ht="15" customHeight="1">
      <c r="A19" s="174" t="s">
        <v>98</v>
      </c>
      <c r="B19" s="177">
        <v>82318</v>
      </c>
      <c r="C19" s="178">
        <v>15467</v>
      </c>
      <c r="D19" s="179">
        <v>905</v>
      </c>
      <c r="E19" s="185">
        <v>16372</v>
      </c>
    </row>
    <row r="20" spans="1:11" s="18" customFormat="1" ht="15" customHeight="1">
      <c r="A20" s="153" t="s">
        <v>290</v>
      </c>
      <c r="B20" s="181">
        <v>82030</v>
      </c>
      <c r="C20" s="178">
        <v>16009</v>
      </c>
      <c r="D20" s="179">
        <v>999</v>
      </c>
      <c r="E20" s="185">
        <v>17008</v>
      </c>
    </row>
    <row r="21" spans="1:11" s="18" customFormat="1" ht="15" customHeight="1">
      <c r="A21" s="153" t="s">
        <v>291</v>
      </c>
      <c r="B21" s="181">
        <v>79182</v>
      </c>
      <c r="C21" s="178">
        <v>15957</v>
      </c>
      <c r="D21" s="181">
        <v>1145</v>
      </c>
      <c r="E21" s="185">
        <v>17102</v>
      </c>
    </row>
    <row r="22" spans="1:11" s="18" customFormat="1" ht="15" customHeight="1">
      <c r="A22" s="153" t="s">
        <v>105</v>
      </c>
      <c r="B22" s="63">
        <v>76069</v>
      </c>
      <c r="C22" s="63">
        <v>15808</v>
      </c>
      <c r="D22" s="63">
        <v>1028</v>
      </c>
      <c r="E22" s="187">
        <v>16836</v>
      </c>
      <c r="I22" s="38"/>
    </row>
    <row r="23" spans="1:11" s="18" customFormat="1" ht="15" customHeight="1">
      <c r="A23" s="215" t="s">
        <v>2</v>
      </c>
      <c r="B23" s="63">
        <v>37471</v>
      </c>
      <c r="C23" s="63">
        <v>8879</v>
      </c>
      <c r="D23" s="123">
        <v>690</v>
      </c>
      <c r="E23" s="187">
        <v>9569</v>
      </c>
    </row>
    <row r="24" spans="1:11" s="18" customFormat="1" ht="15" customHeight="1" thickBot="1">
      <c r="A24" s="216" t="s">
        <v>3</v>
      </c>
      <c r="B24" s="64">
        <v>38598</v>
      </c>
      <c r="C24" s="64">
        <v>6929</v>
      </c>
      <c r="D24" s="173">
        <v>338</v>
      </c>
      <c r="E24" s="188">
        <v>7267</v>
      </c>
      <c r="I24" s="38"/>
    </row>
    <row r="25" spans="1:11" s="128" customFormat="1" ht="15" customHeight="1">
      <c r="A25" s="126" t="s">
        <v>13</v>
      </c>
      <c r="B25" s="137"/>
      <c r="C25" s="137"/>
      <c r="D25" s="137"/>
      <c r="E25" s="137"/>
      <c r="F25" s="137"/>
      <c r="G25" s="137"/>
      <c r="H25" s="137"/>
    </row>
    <row r="26" spans="1:11" s="128" customFormat="1" ht="15" customHeight="1">
      <c r="A26" s="128" t="s">
        <v>298</v>
      </c>
      <c r="B26" s="61"/>
    </row>
    <row r="27" spans="1:11" s="128" customFormat="1" ht="15" customHeight="1">
      <c r="B27" s="61"/>
    </row>
    <row r="28" spans="1:11" ht="18" customHeight="1">
      <c r="A28" s="59" t="s">
        <v>221</v>
      </c>
      <c r="D28" s="30"/>
    </row>
    <row r="29" spans="1:11" ht="15" customHeight="1">
      <c r="H29" s="15" t="s">
        <v>303</v>
      </c>
    </row>
    <row r="30" spans="1:11" ht="15" customHeight="1" thickBot="1">
      <c r="A30" s="49"/>
      <c r="B30" s="49"/>
      <c r="C30" s="49"/>
      <c r="D30" s="49"/>
      <c r="E30" s="49"/>
      <c r="H30" s="22" t="s">
        <v>152</v>
      </c>
    </row>
    <row r="31" spans="1:11" ht="15" customHeight="1">
      <c r="A31" s="340" t="s">
        <v>148</v>
      </c>
      <c r="B31" s="346" t="s">
        <v>101</v>
      </c>
      <c r="C31" s="347"/>
      <c r="D31" s="347"/>
      <c r="E31" s="342"/>
      <c r="F31" s="324" t="s">
        <v>149</v>
      </c>
      <c r="G31" s="325"/>
      <c r="H31" s="325"/>
    </row>
    <row r="32" spans="1:11" ht="15" customHeight="1">
      <c r="A32" s="341"/>
      <c r="B32" s="350" t="s">
        <v>170</v>
      </c>
      <c r="C32" s="31"/>
      <c r="D32" s="32"/>
      <c r="E32" s="125"/>
      <c r="F32" s="343" t="s">
        <v>0</v>
      </c>
      <c r="G32" s="124"/>
      <c r="H32" s="124"/>
    </row>
    <row r="33" spans="1:8" ht="15" customHeight="1">
      <c r="A33" s="341"/>
      <c r="B33" s="350"/>
      <c r="C33" s="348" t="s">
        <v>222</v>
      </c>
      <c r="D33" s="348" t="s">
        <v>223</v>
      </c>
      <c r="E33" s="335" t="s">
        <v>150</v>
      </c>
      <c r="F33" s="345"/>
      <c r="G33" s="333" t="s">
        <v>145</v>
      </c>
      <c r="H33" s="343" t="s">
        <v>144</v>
      </c>
    </row>
    <row r="34" spans="1:8" ht="15" customHeight="1">
      <c r="A34" s="342"/>
      <c r="B34" s="351"/>
      <c r="C34" s="349"/>
      <c r="D34" s="349"/>
      <c r="E34" s="336"/>
      <c r="F34" s="344"/>
      <c r="G34" s="334"/>
      <c r="H34" s="344"/>
    </row>
    <row r="35" spans="1:8" ht="15" customHeight="1">
      <c r="A35" s="174" t="s">
        <v>98</v>
      </c>
      <c r="B35" s="180">
        <v>39748</v>
      </c>
      <c r="C35" s="181">
        <v>19772</v>
      </c>
      <c r="D35" s="182">
        <v>10799</v>
      </c>
      <c r="E35" s="179">
        <v>452</v>
      </c>
      <c r="F35" s="178">
        <v>42884</v>
      </c>
      <c r="G35" s="178">
        <v>13756</v>
      </c>
      <c r="H35" s="183">
        <v>631</v>
      </c>
    </row>
    <row r="36" spans="1:8" ht="15" customHeight="1">
      <c r="A36" s="153" t="s">
        <v>5</v>
      </c>
      <c r="B36" s="180">
        <v>38327</v>
      </c>
      <c r="C36" s="181">
        <v>19035</v>
      </c>
      <c r="D36" s="182">
        <v>10759</v>
      </c>
      <c r="E36" s="179">
        <v>435</v>
      </c>
      <c r="F36" s="178">
        <v>42074</v>
      </c>
      <c r="G36" s="178">
        <v>14209</v>
      </c>
      <c r="H36" s="183">
        <v>732</v>
      </c>
    </row>
    <row r="37" spans="1:8" ht="15" customHeight="1">
      <c r="A37" s="153" t="s">
        <v>90</v>
      </c>
      <c r="B37" s="180">
        <v>36811</v>
      </c>
      <c r="C37" s="181">
        <v>17235</v>
      </c>
      <c r="D37" s="182">
        <v>11308</v>
      </c>
      <c r="E37" s="179">
        <v>527</v>
      </c>
      <c r="F37" s="178">
        <v>39649</v>
      </c>
      <c r="G37" s="178">
        <v>14031</v>
      </c>
      <c r="H37" s="183">
        <v>642</v>
      </c>
    </row>
    <row r="38" spans="1:8" ht="15" customHeight="1">
      <c r="A38" s="153" t="s">
        <v>105</v>
      </c>
      <c r="B38" s="63">
        <v>35822</v>
      </c>
      <c r="C38" s="63">
        <v>16823</v>
      </c>
      <c r="D38" s="123">
        <v>10986</v>
      </c>
      <c r="E38" s="63">
        <v>424</v>
      </c>
      <c r="F38" s="63">
        <v>39236</v>
      </c>
      <c r="G38" s="63">
        <v>14189</v>
      </c>
      <c r="H38" s="63">
        <v>635</v>
      </c>
    </row>
    <row r="39" spans="1:8" ht="15" customHeight="1">
      <c r="A39" s="215" t="s">
        <v>146</v>
      </c>
      <c r="B39" s="63">
        <v>19620</v>
      </c>
      <c r="C39" s="63">
        <v>8559</v>
      </c>
      <c r="D39" s="123">
        <v>6424</v>
      </c>
      <c r="E39" s="123">
        <v>343</v>
      </c>
      <c r="F39" s="63">
        <v>21564</v>
      </c>
      <c r="G39" s="63">
        <v>8177</v>
      </c>
      <c r="H39" s="63">
        <v>534</v>
      </c>
    </row>
    <row r="40" spans="1:8" ht="15" customHeight="1" thickBot="1">
      <c r="A40" s="216" t="s">
        <v>147</v>
      </c>
      <c r="B40" s="64">
        <v>16202</v>
      </c>
      <c r="C40" s="64">
        <v>8264</v>
      </c>
      <c r="D40" s="64">
        <v>4562</v>
      </c>
      <c r="E40" s="173">
        <v>81</v>
      </c>
      <c r="F40" s="64">
        <v>17672</v>
      </c>
      <c r="G40" s="64">
        <v>6012</v>
      </c>
      <c r="H40" s="64">
        <v>101</v>
      </c>
    </row>
    <row r="41" spans="1:8" s="128" customFormat="1" ht="15" customHeight="1">
      <c r="A41" s="126" t="s">
        <v>13</v>
      </c>
      <c r="B41" s="137"/>
      <c r="C41" s="137"/>
      <c r="D41" s="137"/>
      <c r="E41" s="137"/>
      <c r="F41" s="137"/>
      <c r="G41" s="137"/>
      <c r="H41" s="137"/>
    </row>
    <row r="42" spans="1:8" ht="15" customHeight="1"/>
    <row r="55" ht="9" customHeight="1"/>
  </sheetData>
  <mergeCells count="25">
    <mergeCell ref="A31:A34"/>
    <mergeCell ref="H33:H34"/>
    <mergeCell ref="F31:H31"/>
    <mergeCell ref="F32:F34"/>
    <mergeCell ref="G33:G34"/>
    <mergeCell ref="B31:E31"/>
    <mergeCell ref="E33:E34"/>
    <mergeCell ref="C33:C34"/>
    <mergeCell ref="B32:B34"/>
    <mergeCell ref="D33:D34"/>
    <mergeCell ref="A15:A18"/>
    <mergeCell ref="B15:D15"/>
    <mergeCell ref="E15:E18"/>
    <mergeCell ref="H4:H7"/>
    <mergeCell ref="B16:B18"/>
    <mergeCell ref="C17:C18"/>
    <mergeCell ref="D17:D18"/>
    <mergeCell ref="A4:A7"/>
    <mergeCell ref="B5:B7"/>
    <mergeCell ref="C5:C7"/>
    <mergeCell ref="D5:D7"/>
    <mergeCell ref="B4:G4"/>
    <mergeCell ref="E5:E7"/>
    <mergeCell ref="F5:F7"/>
    <mergeCell ref="G5:G7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24.75" style="19" customWidth="1"/>
    <col min="2" max="9" width="8" style="19" customWidth="1"/>
    <col min="10" max="16384" width="9" style="19"/>
  </cols>
  <sheetData>
    <row r="1" spans="1:11" ht="18" customHeight="1">
      <c r="A1" s="65" t="s">
        <v>261</v>
      </c>
    </row>
    <row r="2" spans="1:11" ht="15" customHeight="1">
      <c r="A2" s="67"/>
      <c r="H2" s="41"/>
      <c r="I2" s="15" t="s">
        <v>94</v>
      </c>
    </row>
    <row r="3" spans="1:11" ht="15" customHeight="1" thickBot="1">
      <c r="A3" s="67"/>
      <c r="H3" s="49"/>
      <c r="I3" s="15" t="s">
        <v>121</v>
      </c>
    </row>
    <row r="4" spans="1:11" ht="15" customHeight="1">
      <c r="A4" s="357" t="s">
        <v>154</v>
      </c>
      <c r="B4" s="360" t="s">
        <v>131</v>
      </c>
      <c r="C4" s="354" t="s">
        <v>217</v>
      </c>
      <c r="D4" s="355"/>
      <c r="E4" s="356"/>
      <c r="F4" s="368" t="s">
        <v>219</v>
      </c>
      <c r="G4" s="368" t="s">
        <v>153</v>
      </c>
      <c r="H4" s="354" t="s">
        <v>100</v>
      </c>
      <c r="I4" s="355"/>
    </row>
    <row r="5" spans="1:11" ht="15" customHeight="1">
      <c r="A5" s="358"/>
      <c r="B5" s="361"/>
      <c r="C5" s="363" t="s">
        <v>141</v>
      </c>
      <c r="D5" s="364" t="s">
        <v>89</v>
      </c>
      <c r="E5" s="366" t="s">
        <v>218</v>
      </c>
      <c r="F5" s="369"/>
      <c r="G5" s="369"/>
      <c r="H5" s="370" t="s">
        <v>86</v>
      </c>
      <c r="I5" s="352" t="s">
        <v>87</v>
      </c>
    </row>
    <row r="6" spans="1:11" ht="15" customHeight="1">
      <c r="A6" s="359"/>
      <c r="B6" s="362"/>
      <c r="C6" s="362"/>
      <c r="D6" s="365"/>
      <c r="E6" s="367"/>
      <c r="F6" s="365"/>
      <c r="G6" s="365"/>
      <c r="H6" s="371"/>
      <c r="I6" s="353"/>
    </row>
    <row r="7" spans="1:11" ht="15" customHeight="1">
      <c r="A7" s="217" t="s">
        <v>97</v>
      </c>
      <c r="B7" s="151">
        <v>24954</v>
      </c>
      <c r="C7" s="151">
        <v>18252</v>
      </c>
      <c r="D7" s="151">
        <v>11637</v>
      </c>
      <c r="E7" s="151">
        <v>6615</v>
      </c>
      <c r="F7" s="151">
        <v>62</v>
      </c>
      <c r="G7" s="151">
        <v>6640</v>
      </c>
      <c r="H7" s="151">
        <v>301</v>
      </c>
      <c r="I7" s="151">
        <v>64</v>
      </c>
    </row>
    <row r="8" spans="1:11" ht="15" customHeight="1">
      <c r="A8" s="218" t="s">
        <v>304</v>
      </c>
      <c r="B8" s="151">
        <v>26438</v>
      </c>
      <c r="C8" s="151">
        <v>18693</v>
      </c>
      <c r="D8" s="151">
        <v>12502</v>
      </c>
      <c r="E8" s="151">
        <v>6191</v>
      </c>
      <c r="F8" s="151">
        <v>102</v>
      </c>
      <c r="G8" s="151">
        <v>7643</v>
      </c>
      <c r="H8" s="151">
        <v>347</v>
      </c>
      <c r="I8" s="151">
        <v>47</v>
      </c>
    </row>
    <row r="9" spans="1:11" ht="15" customHeight="1">
      <c r="A9" s="218" t="s">
        <v>5</v>
      </c>
      <c r="B9" s="151">
        <v>28010</v>
      </c>
      <c r="C9" s="151">
        <v>18837</v>
      </c>
      <c r="D9" s="151">
        <v>13270</v>
      </c>
      <c r="E9" s="151">
        <v>5567</v>
      </c>
      <c r="F9" s="151">
        <v>291</v>
      </c>
      <c r="G9" s="151">
        <v>8769</v>
      </c>
      <c r="H9" s="151">
        <v>379</v>
      </c>
      <c r="I9" s="151">
        <v>45</v>
      </c>
    </row>
    <row r="10" spans="1:11" ht="15" customHeight="1">
      <c r="A10" s="218" t="s">
        <v>90</v>
      </c>
      <c r="B10" s="151">
        <v>28685</v>
      </c>
      <c r="C10" s="151">
        <v>18798</v>
      </c>
      <c r="D10" s="151">
        <v>13997</v>
      </c>
      <c r="E10" s="151">
        <v>4801</v>
      </c>
      <c r="F10" s="151">
        <v>249</v>
      </c>
      <c r="G10" s="151">
        <v>9616</v>
      </c>
      <c r="H10" s="151">
        <v>355</v>
      </c>
      <c r="I10" s="151">
        <v>45</v>
      </c>
      <c r="J10" s="41"/>
      <c r="K10" s="41"/>
    </row>
    <row r="11" spans="1:11" ht="15" customHeight="1">
      <c r="A11" s="218"/>
      <c r="B11" s="151"/>
      <c r="C11" s="151"/>
      <c r="D11" s="151"/>
      <c r="E11" s="151"/>
      <c r="F11" s="151"/>
      <c r="G11" s="151"/>
      <c r="H11" s="151"/>
      <c r="I11" s="151"/>
    </row>
    <row r="12" spans="1:11" ht="15" customHeight="1">
      <c r="A12" s="218" t="s">
        <v>105</v>
      </c>
      <c r="B12" s="151"/>
      <c r="C12" s="151"/>
      <c r="D12" s="151"/>
      <c r="E12" s="151"/>
      <c r="F12" s="151"/>
      <c r="G12" s="151"/>
      <c r="H12" s="151"/>
      <c r="I12" s="151"/>
    </row>
    <row r="13" spans="1:11" ht="15" customHeight="1">
      <c r="A13" s="218" t="s">
        <v>310</v>
      </c>
      <c r="B13" s="151">
        <v>29733</v>
      </c>
      <c r="C13" s="151">
        <v>18673</v>
      </c>
      <c r="D13" s="151">
        <v>14744</v>
      </c>
      <c r="E13" s="151">
        <v>3929</v>
      </c>
      <c r="F13" s="151">
        <v>252</v>
      </c>
      <c r="G13" s="151">
        <v>10740</v>
      </c>
      <c r="H13" s="151">
        <v>304</v>
      </c>
      <c r="I13" s="151">
        <v>38</v>
      </c>
    </row>
    <row r="14" spans="1:11" ht="15" customHeight="1">
      <c r="A14" s="218" t="s">
        <v>311</v>
      </c>
      <c r="B14" s="151">
        <v>70538</v>
      </c>
      <c r="C14" s="151">
        <v>58952</v>
      </c>
      <c r="D14" s="151">
        <v>41243</v>
      </c>
      <c r="E14" s="151">
        <v>17709</v>
      </c>
      <c r="F14" s="151">
        <v>662</v>
      </c>
      <c r="G14" s="151">
        <v>10740</v>
      </c>
      <c r="H14" s="151">
        <v>753</v>
      </c>
      <c r="I14" s="151">
        <v>95</v>
      </c>
    </row>
    <row r="15" spans="1:11" ht="15" customHeight="1">
      <c r="A15" s="12"/>
      <c r="B15" s="151"/>
      <c r="C15" s="151"/>
      <c r="D15" s="151"/>
      <c r="E15" s="151"/>
      <c r="F15" s="151"/>
      <c r="G15" s="151"/>
      <c r="H15" s="151"/>
      <c r="I15" s="151"/>
    </row>
    <row r="16" spans="1:11" ht="15" customHeight="1">
      <c r="A16" s="12" t="s">
        <v>309</v>
      </c>
      <c r="B16" s="151"/>
      <c r="C16" s="151"/>
      <c r="D16" s="151"/>
      <c r="E16" s="151"/>
      <c r="F16" s="151"/>
      <c r="G16" s="151"/>
      <c r="H16" s="151"/>
      <c r="I16" s="151"/>
    </row>
    <row r="17" spans="1:9" ht="15" customHeight="1">
      <c r="A17" s="219" t="s">
        <v>305</v>
      </c>
      <c r="B17" s="151"/>
      <c r="C17" s="151"/>
      <c r="D17" s="151"/>
      <c r="E17" s="151"/>
      <c r="F17" s="151"/>
      <c r="G17" s="151"/>
      <c r="H17" s="151"/>
      <c r="I17" s="151"/>
    </row>
    <row r="18" spans="1:9" ht="15" customHeight="1">
      <c r="A18" s="12" t="s">
        <v>306</v>
      </c>
      <c r="B18" s="151">
        <v>2221</v>
      </c>
      <c r="C18" s="151">
        <v>2209</v>
      </c>
      <c r="D18" s="151">
        <v>1687</v>
      </c>
      <c r="E18" s="151">
        <v>522</v>
      </c>
      <c r="F18" s="151">
        <v>12</v>
      </c>
      <c r="G18" s="151" t="s">
        <v>17</v>
      </c>
      <c r="H18" s="151">
        <v>52</v>
      </c>
      <c r="I18" s="151">
        <v>2</v>
      </c>
    </row>
    <row r="19" spans="1:9" ht="15" customHeight="1">
      <c r="A19" s="12" t="s">
        <v>307</v>
      </c>
      <c r="B19" s="151">
        <v>9530</v>
      </c>
      <c r="C19" s="151">
        <v>9471</v>
      </c>
      <c r="D19" s="151">
        <v>6385</v>
      </c>
      <c r="E19" s="151">
        <v>3086</v>
      </c>
      <c r="F19" s="151">
        <v>59</v>
      </c>
      <c r="G19" s="151" t="s">
        <v>17</v>
      </c>
      <c r="H19" s="151">
        <v>139</v>
      </c>
      <c r="I19" s="151">
        <v>5</v>
      </c>
    </row>
    <row r="20" spans="1:9" ht="15" customHeight="1">
      <c r="A20" s="12"/>
      <c r="B20" s="151"/>
      <c r="C20" s="151"/>
      <c r="D20" s="151"/>
      <c r="E20" s="151"/>
      <c r="F20" s="151"/>
      <c r="G20" s="151"/>
      <c r="H20" s="151"/>
      <c r="I20" s="151"/>
    </row>
    <row r="21" spans="1:9" ht="15" customHeight="1">
      <c r="A21" s="219" t="s">
        <v>308</v>
      </c>
      <c r="B21" s="151"/>
      <c r="C21" s="151"/>
      <c r="D21" s="151"/>
      <c r="E21" s="151"/>
      <c r="F21" s="151"/>
      <c r="G21" s="151"/>
      <c r="H21" s="151"/>
      <c r="I21" s="151"/>
    </row>
    <row r="22" spans="1:9" ht="15" customHeight="1">
      <c r="A22" s="12" t="s">
        <v>306</v>
      </c>
      <c r="B22" s="151">
        <v>5924</v>
      </c>
      <c r="C22" s="151">
        <v>5888</v>
      </c>
      <c r="D22" s="151">
        <v>4301</v>
      </c>
      <c r="E22" s="151">
        <v>1587</v>
      </c>
      <c r="F22" s="151">
        <v>35</v>
      </c>
      <c r="G22" s="151">
        <v>1</v>
      </c>
      <c r="H22" s="151">
        <v>265</v>
      </c>
      <c r="I22" s="151">
        <v>29</v>
      </c>
    </row>
    <row r="23" spans="1:9" ht="15" customHeight="1">
      <c r="A23" s="12" t="s">
        <v>307</v>
      </c>
      <c r="B23" s="151">
        <v>25027</v>
      </c>
      <c r="C23" s="151">
        <v>24876</v>
      </c>
      <c r="D23" s="151">
        <v>16028</v>
      </c>
      <c r="E23" s="151">
        <v>8848</v>
      </c>
      <c r="F23" s="151">
        <v>150</v>
      </c>
      <c r="G23" s="151">
        <v>1</v>
      </c>
      <c r="H23" s="151">
        <v>673</v>
      </c>
      <c r="I23" s="151">
        <v>77</v>
      </c>
    </row>
    <row r="24" spans="1:9" ht="15" customHeight="1" thickBot="1">
      <c r="A24" s="68"/>
      <c r="B24" s="152"/>
      <c r="C24" s="152"/>
      <c r="D24" s="152"/>
      <c r="E24" s="152"/>
      <c r="F24" s="152"/>
      <c r="G24" s="152"/>
      <c r="H24" s="152"/>
      <c r="I24" s="152"/>
    </row>
    <row r="25" spans="1:9" s="128" customFormat="1" ht="15" customHeight="1">
      <c r="A25" s="126" t="s">
        <v>13</v>
      </c>
      <c r="B25" s="127"/>
      <c r="C25" s="127"/>
      <c r="D25" s="127"/>
      <c r="E25" s="127"/>
      <c r="F25" s="127"/>
      <c r="G25" s="127"/>
      <c r="H25" s="127"/>
      <c r="I25" s="127"/>
    </row>
    <row r="26" spans="1:9" s="128" customFormat="1" ht="15" customHeight="1">
      <c r="A26" s="66" t="s">
        <v>299</v>
      </c>
    </row>
    <row r="27" spans="1:9" s="128" customFormat="1" ht="15" customHeight="1">
      <c r="A27" s="66" t="s">
        <v>220</v>
      </c>
    </row>
    <row r="28" spans="1:9" s="128" customFormat="1" ht="15" customHeight="1">
      <c r="A28" s="128" t="s">
        <v>300</v>
      </c>
    </row>
    <row r="35" ht="9" customHeight="1"/>
    <row r="52" ht="9" customHeight="1"/>
  </sheetData>
  <mergeCells count="11">
    <mergeCell ref="I5:I6"/>
    <mergeCell ref="C4:E4"/>
    <mergeCell ref="H4:I4"/>
    <mergeCell ref="A4:A6"/>
    <mergeCell ref="B4:B6"/>
    <mergeCell ref="C5:C6"/>
    <mergeCell ref="D5:D6"/>
    <mergeCell ref="E5:E6"/>
    <mergeCell ref="F4:F6"/>
    <mergeCell ref="G4:G6"/>
    <mergeCell ref="H5:H6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zoomScalePageLayoutView="85" workbookViewId="0">
      <selection activeCell="A14" sqref="A14"/>
    </sheetView>
  </sheetViews>
  <sheetFormatPr defaultColWidth="9" defaultRowHeight="13.5"/>
  <cols>
    <col min="1" max="1" width="14.75" style="19" customWidth="1"/>
    <col min="2" max="10" width="8.25" style="19" customWidth="1"/>
    <col min="11" max="16384" width="9" style="19"/>
  </cols>
  <sheetData>
    <row r="1" spans="1:10" ht="18" customHeight="1">
      <c r="A1" s="42" t="s">
        <v>256</v>
      </c>
      <c r="B1" s="43"/>
    </row>
    <row r="2" spans="1:10" ht="15" customHeight="1">
      <c r="A2" s="45"/>
      <c r="B2" s="46"/>
      <c r="I2" s="38"/>
      <c r="J2" s="15" t="s">
        <v>94</v>
      </c>
    </row>
    <row r="3" spans="1:10" ht="15" customHeight="1" thickBot="1">
      <c r="A3" s="47"/>
      <c r="B3" s="48"/>
      <c r="C3" s="49"/>
      <c r="D3" s="49"/>
      <c r="E3" s="49"/>
      <c r="F3" s="49"/>
      <c r="G3" s="49"/>
      <c r="H3" s="22"/>
      <c r="I3" s="22"/>
      <c r="J3" s="15" t="s">
        <v>205</v>
      </c>
    </row>
    <row r="4" spans="1:10" ht="15" customHeight="1">
      <c r="A4" s="262" t="s">
        <v>132</v>
      </c>
      <c r="B4" s="264" t="s">
        <v>1</v>
      </c>
      <c r="C4" s="259" t="s">
        <v>130</v>
      </c>
      <c r="D4" s="260"/>
      <c r="E4" s="260"/>
      <c r="F4" s="260"/>
      <c r="G4" s="261"/>
      <c r="H4" s="264" t="s">
        <v>14</v>
      </c>
      <c r="I4" s="266" t="s">
        <v>319</v>
      </c>
      <c r="J4" s="257" t="s">
        <v>206</v>
      </c>
    </row>
    <row r="5" spans="1:10" ht="15" customHeight="1">
      <c r="A5" s="263"/>
      <c r="B5" s="265"/>
      <c r="C5" s="87" t="s">
        <v>131</v>
      </c>
      <c r="D5" s="87" t="s">
        <v>2</v>
      </c>
      <c r="E5" s="87" t="s">
        <v>3</v>
      </c>
      <c r="F5" s="87" t="s">
        <v>15</v>
      </c>
      <c r="G5" s="87" t="s">
        <v>207</v>
      </c>
      <c r="H5" s="265"/>
      <c r="I5" s="267"/>
      <c r="J5" s="258"/>
    </row>
    <row r="6" spans="1:10" ht="15" customHeight="1">
      <c r="A6" s="69" t="s">
        <v>16</v>
      </c>
      <c r="B6" s="70">
        <v>2203</v>
      </c>
      <c r="C6" s="70">
        <f>SUM(D6:E6)</f>
        <v>9353</v>
      </c>
      <c r="D6" s="70">
        <v>4344</v>
      </c>
      <c r="E6" s="70">
        <v>5009</v>
      </c>
      <c r="F6" s="71" t="s">
        <v>17</v>
      </c>
      <c r="G6" s="72" t="s">
        <v>17</v>
      </c>
      <c r="H6" s="73">
        <v>1.1000000000000001</v>
      </c>
      <c r="I6" s="70">
        <v>8502.7000000000007</v>
      </c>
      <c r="J6" s="74">
        <v>22.2</v>
      </c>
    </row>
    <row r="7" spans="1:10" ht="15" customHeight="1">
      <c r="A7" s="69" t="s">
        <v>282</v>
      </c>
      <c r="B7" s="75">
        <v>2188</v>
      </c>
      <c r="C7" s="75">
        <v>8755</v>
      </c>
      <c r="D7" s="75">
        <v>4057</v>
      </c>
      <c r="E7" s="75">
        <v>4698</v>
      </c>
      <c r="F7" s="76">
        <v>-598</v>
      </c>
      <c r="G7" s="77">
        <v>-6.4</v>
      </c>
      <c r="H7" s="78">
        <v>1.1000000000000001</v>
      </c>
      <c r="I7" s="75">
        <v>7959</v>
      </c>
      <c r="J7" s="79">
        <v>21.3</v>
      </c>
    </row>
    <row r="8" spans="1:10" ht="15" customHeight="1">
      <c r="A8" s="69" t="s">
        <v>283</v>
      </c>
      <c r="B8" s="75">
        <v>2615</v>
      </c>
      <c r="C8" s="75">
        <v>9713</v>
      </c>
      <c r="D8" s="75">
        <v>4492</v>
      </c>
      <c r="E8" s="75">
        <v>5221</v>
      </c>
      <c r="F8" s="76">
        <v>958</v>
      </c>
      <c r="G8" s="77">
        <v>10.9</v>
      </c>
      <c r="H8" s="78">
        <v>1.6</v>
      </c>
      <c r="I8" s="75">
        <v>6070.6</v>
      </c>
      <c r="J8" s="79">
        <v>23.9</v>
      </c>
    </row>
    <row r="9" spans="1:10" ht="15" customHeight="1">
      <c r="A9" s="69" t="s">
        <v>284</v>
      </c>
      <c r="B9" s="80" t="s">
        <v>103</v>
      </c>
      <c r="C9" s="75">
        <v>10901</v>
      </c>
      <c r="D9" s="75">
        <v>5110</v>
      </c>
      <c r="E9" s="75">
        <v>5791</v>
      </c>
      <c r="F9" s="76">
        <v>1188</v>
      </c>
      <c r="G9" s="77">
        <v>12.2</v>
      </c>
      <c r="H9" s="78">
        <v>2.4</v>
      </c>
      <c r="I9" s="75">
        <v>4542</v>
      </c>
      <c r="J9" s="79">
        <v>25.8</v>
      </c>
    </row>
    <row r="10" spans="1:10" ht="15" customHeight="1">
      <c r="A10" s="69" t="s">
        <v>285</v>
      </c>
      <c r="B10" s="75">
        <v>3611</v>
      </c>
      <c r="C10" s="75">
        <v>11957</v>
      </c>
      <c r="D10" s="75">
        <v>5733</v>
      </c>
      <c r="E10" s="75">
        <v>6224</v>
      </c>
      <c r="F10" s="76">
        <v>1056</v>
      </c>
      <c r="G10" s="77">
        <v>9.6999999999999993</v>
      </c>
      <c r="H10" s="78">
        <v>2.8</v>
      </c>
      <c r="I10" s="75">
        <v>4270</v>
      </c>
      <c r="J10" s="79">
        <v>25.6</v>
      </c>
    </row>
    <row r="11" spans="1:10" ht="15" customHeight="1">
      <c r="A11" s="69" t="s">
        <v>286</v>
      </c>
      <c r="B11" s="75">
        <v>3867</v>
      </c>
      <c r="C11" s="75">
        <v>12338</v>
      </c>
      <c r="D11" s="75">
        <v>5962</v>
      </c>
      <c r="E11" s="75">
        <v>6376</v>
      </c>
      <c r="F11" s="76">
        <v>381</v>
      </c>
      <c r="G11" s="77">
        <v>3.2</v>
      </c>
      <c r="H11" s="78">
        <v>3.2</v>
      </c>
      <c r="I11" s="75">
        <v>3856</v>
      </c>
      <c r="J11" s="79">
        <v>24.9</v>
      </c>
    </row>
    <row r="12" spans="1:10" ht="15" customHeight="1">
      <c r="A12" s="69" t="s">
        <v>18</v>
      </c>
      <c r="B12" s="75">
        <v>4145</v>
      </c>
      <c r="C12" s="75">
        <v>12697</v>
      </c>
      <c r="D12" s="75">
        <v>6204</v>
      </c>
      <c r="E12" s="75">
        <v>6493</v>
      </c>
      <c r="F12" s="76">
        <v>359</v>
      </c>
      <c r="G12" s="77">
        <v>2.9</v>
      </c>
      <c r="H12" s="78">
        <v>3.4</v>
      </c>
      <c r="I12" s="75">
        <v>3734</v>
      </c>
      <c r="J12" s="79">
        <v>24.2</v>
      </c>
    </row>
    <row r="13" spans="1:10" ht="15" customHeight="1">
      <c r="A13" s="69" t="s">
        <v>287</v>
      </c>
      <c r="B13" s="75">
        <v>4667</v>
      </c>
      <c r="C13" s="75">
        <v>13260</v>
      </c>
      <c r="D13" s="75">
        <v>6380</v>
      </c>
      <c r="E13" s="75">
        <v>6880</v>
      </c>
      <c r="F13" s="76">
        <v>563</v>
      </c>
      <c r="G13" s="77">
        <v>4.4000000000000004</v>
      </c>
      <c r="H13" s="78">
        <v>3.5</v>
      </c>
      <c r="I13" s="75">
        <v>3821</v>
      </c>
      <c r="J13" s="79">
        <v>24.7</v>
      </c>
    </row>
    <row r="14" spans="1:10" ht="15" customHeight="1">
      <c r="A14" s="69" t="s">
        <v>288</v>
      </c>
      <c r="B14" s="75">
        <v>5917</v>
      </c>
      <c r="C14" s="75">
        <v>13989</v>
      </c>
      <c r="D14" s="75">
        <v>6596</v>
      </c>
      <c r="E14" s="75">
        <v>7393</v>
      </c>
      <c r="F14" s="76">
        <v>729</v>
      </c>
      <c r="G14" s="77">
        <v>5.5</v>
      </c>
      <c r="H14" s="78">
        <v>3.68</v>
      </c>
      <c r="I14" s="75">
        <v>3801.4</v>
      </c>
      <c r="J14" s="79">
        <v>24.7</v>
      </c>
    </row>
    <row r="15" spans="1:10" ht="15" customHeight="1">
      <c r="A15" s="153" t="s">
        <v>289</v>
      </c>
      <c r="B15" s="75">
        <v>6548</v>
      </c>
      <c r="C15" s="75">
        <v>14999</v>
      </c>
      <c r="D15" s="75">
        <v>7186</v>
      </c>
      <c r="E15" s="75">
        <v>7813</v>
      </c>
      <c r="F15" s="76">
        <v>1010</v>
      </c>
      <c r="G15" s="77">
        <v>7.2</v>
      </c>
      <c r="H15" s="78">
        <v>3.91</v>
      </c>
      <c r="I15" s="75">
        <v>3836</v>
      </c>
      <c r="J15" s="81">
        <v>19</v>
      </c>
    </row>
    <row r="16" spans="1:10" ht="15" customHeight="1">
      <c r="A16" s="153" t="s">
        <v>290</v>
      </c>
      <c r="B16" s="75">
        <v>7372</v>
      </c>
      <c r="C16" s="75">
        <v>15813</v>
      </c>
      <c r="D16" s="75">
        <v>7633</v>
      </c>
      <c r="E16" s="75">
        <v>8180</v>
      </c>
      <c r="F16" s="76">
        <v>814</v>
      </c>
      <c r="G16" s="77">
        <v>5.4</v>
      </c>
      <c r="H16" s="78">
        <v>4.1399999999999997</v>
      </c>
      <c r="I16" s="75">
        <v>3820</v>
      </c>
      <c r="J16" s="81">
        <v>20.3</v>
      </c>
    </row>
    <row r="17" spans="1:10" ht="15" customHeight="1">
      <c r="A17" s="153" t="s">
        <v>291</v>
      </c>
      <c r="B17" s="75">
        <v>7797</v>
      </c>
      <c r="C17" s="75">
        <v>16314</v>
      </c>
      <c r="D17" s="75">
        <v>7668</v>
      </c>
      <c r="E17" s="75">
        <v>8646</v>
      </c>
      <c r="F17" s="76">
        <v>501</v>
      </c>
      <c r="G17" s="77">
        <v>3.2</v>
      </c>
      <c r="H17" s="78">
        <v>4.4800000000000004</v>
      </c>
      <c r="I17" s="75">
        <v>3642</v>
      </c>
      <c r="J17" s="81">
        <v>21.6</v>
      </c>
    </row>
    <row r="18" spans="1:10" ht="15" customHeight="1" thickBot="1">
      <c r="A18" s="154" t="s">
        <v>105</v>
      </c>
      <c r="B18" s="82">
        <v>8793</v>
      </c>
      <c r="C18" s="82">
        <v>17526</v>
      </c>
      <c r="D18" s="82">
        <v>8275</v>
      </c>
      <c r="E18" s="82">
        <v>9251</v>
      </c>
      <c r="F18" s="83">
        <f>C18-C17</f>
        <v>1212</v>
      </c>
      <c r="G18" s="84">
        <f>F18/C17*100</f>
        <v>7.4292019124678186</v>
      </c>
      <c r="H18" s="85">
        <v>4.83</v>
      </c>
      <c r="I18" s="82">
        <v>3629</v>
      </c>
      <c r="J18" s="86">
        <v>24.3</v>
      </c>
    </row>
    <row r="19" spans="1:10" s="128" customFormat="1" ht="15" customHeight="1">
      <c r="A19" s="129" t="s">
        <v>13</v>
      </c>
      <c r="B19" s="129"/>
      <c r="C19" s="44"/>
      <c r="D19" s="44"/>
      <c r="E19" s="44"/>
      <c r="F19" s="44"/>
      <c r="G19" s="44"/>
    </row>
    <row r="26" spans="1:10" ht="9" customHeight="1"/>
    <row r="43" ht="9" customHeight="1"/>
  </sheetData>
  <mergeCells count="6">
    <mergeCell ref="J4:J5"/>
    <mergeCell ref="C4:G4"/>
    <mergeCell ref="A4:A5"/>
    <mergeCell ref="B4:B5"/>
    <mergeCell ref="I4:I5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Normal="100" zoomScaleSheetLayoutView="100" zoomScalePageLayoutView="85" workbookViewId="0">
      <selection activeCell="A7" sqref="A7"/>
    </sheetView>
  </sheetViews>
  <sheetFormatPr defaultColWidth="9" defaultRowHeight="13.5"/>
  <cols>
    <col min="1" max="1" width="13.75" style="19" customWidth="1"/>
    <col min="2" max="3" width="5" style="19" customWidth="1"/>
    <col min="4" max="4" width="7.5" style="19" bestFit="1" customWidth="1"/>
    <col min="5" max="7" width="6.5" style="19" customWidth="1"/>
    <col min="8" max="8" width="5.5" style="19" customWidth="1"/>
    <col min="9" max="11" width="6.5" style="19" customWidth="1"/>
    <col min="12" max="12" width="5.5" style="19" customWidth="1"/>
    <col min="13" max="13" width="7.5" style="19" bestFit="1" customWidth="1"/>
    <col min="14" max="16384" width="9" style="19"/>
  </cols>
  <sheetData>
    <row r="1" spans="1:14" ht="18" customHeight="1">
      <c r="A1" s="50" t="s">
        <v>257</v>
      </c>
      <c r="B1" s="51"/>
      <c r="C1" s="51"/>
    </row>
    <row r="2" spans="1:14" ht="15" customHeight="1">
      <c r="A2" s="23"/>
      <c r="B2" s="51"/>
      <c r="C2" s="20"/>
      <c r="H2" s="41"/>
      <c r="I2" s="41"/>
      <c r="J2" s="41"/>
      <c r="K2" s="41"/>
      <c r="L2" s="41"/>
      <c r="M2" s="15" t="s">
        <v>94</v>
      </c>
    </row>
    <row r="3" spans="1:14" ht="15" customHeight="1" thickBot="1">
      <c r="A3" s="52"/>
      <c r="B3" s="52"/>
      <c r="C3" s="21"/>
      <c r="D3" s="49"/>
      <c r="E3" s="49"/>
      <c r="F3" s="49"/>
      <c r="G3" s="49"/>
      <c r="H3" s="49"/>
      <c r="I3" s="49"/>
      <c r="J3" s="49"/>
      <c r="K3" s="49"/>
      <c r="L3" s="49"/>
      <c r="M3" s="22" t="s">
        <v>88</v>
      </c>
    </row>
    <row r="4" spans="1:14" s="128" customFormat="1" ht="15" customHeight="1">
      <c r="A4" s="268" t="s">
        <v>155</v>
      </c>
      <c r="B4" s="275" t="s">
        <v>133</v>
      </c>
      <c r="C4" s="276"/>
      <c r="D4" s="277"/>
      <c r="E4" s="275" t="s">
        <v>134</v>
      </c>
      <c r="F4" s="276"/>
      <c r="G4" s="276"/>
      <c r="H4" s="276"/>
      <c r="I4" s="276"/>
      <c r="J4" s="276"/>
      <c r="K4" s="276"/>
      <c r="L4" s="276"/>
      <c r="M4" s="140"/>
    </row>
    <row r="5" spans="1:14" s="128" customFormat="1" ht="15" customHeight="1">
      <c r="A5" s="269"/>
      <c r="B5" s="271" t="s">
        <v>159</v>
      </c>
      <c r="C5" s="271" t="s">
        <v>158</v>
      </c>
      <c r="D5" s="271" t="s">
        <v>19</v>
      </c>
      <c r="E5" s="278" t="s">
        <v>156</v>
      </c>
      <c r="F5" s="279"/>
      <c r="G5" s="279"/>
      <c r="H5" s="280"/>
      <c r="I5" s="278" t="s">
        <v>157</v>
      </c>
      <c r="J5" s="279"/>
      <c r="K5" s="279"/>
      <c r="L5" s="280"/>
      <c r="M5" s="273" t="s">
        <v>19</v>
      </c>
    </row>
    <row r="6" spans="1:14" s="128" customFormat="1" ht="15" customHeight="1">
      <c r="A6" s="270"/>
      <c r="B6" s="272"/>
      <c r="C6" s="272"/>
      <c r="D6" s="272"/>
      <c r="E6" s="141" t="s">
        <v>20</v>
      </c>
      <c r="F6" s="220" t="s">
        <v>21</v>
      </c>
      <c r="G6" s="220" t="s">
        <v>22</v>
      </c>
      <c r="H6" s="220" t="s">
        <v>23</v>
      </c>
      <c r="I6" s="220" t="s">
        <v>20</v>
      </c>
      <c r="J6" s="220" t="s">
        <v>21</v>
      </c>
      <c r="K6" s="220" t="s">
        <v>22</v>
      </c>
      <c r="L6" s="141" t="s">
        <v>23</v>
      </c>
      <c r="M6" s="274"/>
    </row>
    <row r="7" spans="1:14" s="128" customFormat="1" ht="15" customHeight="1">
      <c r="A7" s="69" t="s">
        <v>325</v>
      </c>
      <c r="B7" s="143">
        <v>415</v>
      </c>
      <c r="C7" s="143">
        <v>869</v>
      </c>
      <c r="D7" s="142">
        <f t="shared" ref="D7:D11" si="0">B7-C7</f>
        <v>-454</v>
      </c>
      <c r="E7" s="143">
        <v>2465</v>
      </c>
      <c r="F7" s="143">
        <v>1076</v>
      </c>
      <c r="G7" s="143">
        <v>1373</v>
      </c>
      <c r="H7" s="143">
        <v>16</v>
      </c>
      <c r="I7" s="143">
        <v>2234</v>
      </c>
      <c r="J7" s="143">
        <v>1134</v>
      </c>
      <c r="K7" s="143">
        <v>1058</v>
      </c>
      <c r="L7" s="143">
        <v>42</v>
      </c>
      <c r="M7" s="142">
        <f t="shared" ref="M7:M11" si="1">E7-I7</f>
        <v>231</v>
      </c>
    </row>
    <row r="8" spans="1:14" s="128" customFormat="1" ht="15" customHeight="1">
      <c r="A8" s="69" t="s">
        <v>292</v>
      </c>
      <c r="B8" s="143">
        <v>378</v>
      </c>
      <c r="C8" s="202">
        <v>894</v>
      </c>
      <c r="D8" s="142">
        <f t="shared" si="0"/>
        <v>-516</v>
      </c>
      <c r="E8" s="202">
        <v>2252</v>
      </c>
      <c r="F8" s="143">
        <v>1051</v>
      </c>
      <c r="G8" s="202">
        <v>1187</v>
      </c>
      <c r="H8" s="202">
        <v>14</v>
      </c>
      <c r="I8" s="202">
        <v>2428</v>
      </c>
      <c r="J8" s="202">
        <v>1263</v>
      </c>
      <c r="K8" s="202">
        <v>1126</v>
      </c>
      <c r="L8" s="143">
        <v>39</v>
      </c>
      <c r="M8" s="142">
        <f t="shared" si="1"/>
        <v>-176</v>
      </c>
      <c r="N8" s="130"/>
    </row>
    <row r="9" spans="1:14" s="128" customFormat="1" ht="15" customHeight="1">
      <c r="A9" s="69" t="s">
        <v>314</v>
      </c>
      <c r="B9" s="143">
        <v>339</v>
      </c>
      <c r="C9" s="143">
        <v>961</v>
      </c>
      <c r="D9" s="142">
        <f t="shared" si="0"/>
        <v>-622</v>
      </c>
      <c r="E9" s="143">
        <v>2264</v>
      </c>
      <c r="F9" s="143">
        <v>1073</v>
      </c>
      <c r="G9" s="143">
        <v>1172</v>
      </c>
      <c r="H9" s="143">
        <v>19</v>
      </c>
      <c r="I9" s="143">
        <v>2343</v>
      </c>
      <c r="J9" s="143">
        <v>1067</v>
      </c>
      <c r="K9" s="143">
        <v>1216</v>
      </c>
      <c r="L9" s="143">
        <v>60</v>
      </c>
      <c r="M9" s="142">
        <f t="shared" si="1"/>
        <v>-79</v>
      </c>
      <c r="N9" s="130"/>
    </row>
    <row r="10" spans="1:14" s="128" customFormat="1" ht="15" customHeight="1">
      <c r="A10" s="153" t="s">
        <v>313</v>
      </c>
      <c r="B10" s="143">
        <v>358</v>
      </c>
      <c r="C10" s="143">
        <v>926</v>
      </c>
      <c r="D10" s="142">
        <f t="shared" si="0"/>
        <v>-568</v>
      </c>
      <c r="E10" s="143">
        <v>2209</v>
      </c>
      <c r="F10" s="143">
        <v>1078</v>
      </c>
      <c r="G10" s="143">
        <v>1113</v>
      </c>
      <c r="H10" s="143">
        <v>18</v>
      </c>
      <c r="I10" s="143">
        <v>2400</v>
      </c>
      <c r="J10" s="143">
        <v>1109</v>
      </c>
      <c r="K10" s="143">
        <v>1246</v>
      </c>
      <c r="L10" s="143">
        <v>45</v>
      </c>
      <c r="M10" s="142">
        <f t="shared" si="1"/>
        <v>-191</v>
      </c>
    </row>
    <row r="11" spans="1:14" s="128" customFormat="1" ht="15" customHeight="1" thickBot="1">
      <c r="A11" s="154" t="s">
        <v>320</v>
      </c>
      <c r="B11" s="226">
        <v>288</v>
      </c>
      <c r="C11" s="226">
        <v>958</v>
      </c>
      <c r="D11" s="227">
        <f t="shared" si="0"/>
        <v>-670</v>
      </c>
      <c r="E11" s="226">
        <v>2082</v>
      </c>
      <c r="F11" s="226">
        <v>1034</v>
      </c>
      <c r="G11" s="226">
        <v>1040</v>
      </c>
      <c r="H11" s="226">
        <v>8</v>
      </c>
      <c r="I11" s="226">
        <v>2371</v>
      </c>
      <c r="J11" s="226">
        <v>1130</v>
      </c>
      <c r="K11" s="226">
        <v>1204</v>
      </c>
      <c r="L11" s="226">
        <v>37</v>
      </c>
      <c r="M11" s="227">
        <f t="shared" si="1"/>
        <v>-289</v>
      </c>
    </row>
    <row r="12" spans="1:14" s="128" customFormat="1" ht="15" customHeight="1">
      <c r="A12" s="132" t="s">
        <v>224</v>
      </c>
      <c r="B12" s="133"/>
      <c r="C12" s="134"/>
      <c r="D12" s="129"/>
      <c r="M12" s="130"/>
    </row>
    <row r="19" ht="9" customHeight="1"/>
    <row r="36" ht="9" customHeight="1"/>
  </sheetData>
  <mergeCells count="9">
    <mergeCell ref="A4:A6"/>
    <mergeCell ref="D5:D6"/>
    <mergeCell ref="M5:M6"/>
    <mergeCell ref="B4:D4"/>
    <mergeCell ref="E4:L4"/>
    <mergeCell ref="E5:H5"/>
    <mergeCell ref="I5:L5"/>
    <mergeCell ref="B5:B6"/>
    <mergeCell ref="C5:C6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zoomScaleNormal="100" zoomScaleSheetLayoutView="100" zoomScalePageLayoutView="85" workbookViewId="0">
      <selection activeCell="A6" sqref="A6:E17"/>
    </sheetView>
  </sheetViews>
  <sheetFormatPr defaultColWidth="9" defaultRowHeight="13.5"/>
  <cols>
    <col min="1" max="1" width="10.75" style="19" customWidth="1"/>
    <col min="2" max="5" width="19.5" style="19" customWidth="1"/>
    <col min="6" max="16384" width="9" style="19"/>
  </cols>
  <sheetData>
    <row r="1" spans="1:5" ht="18" customHeight="1">
      <c r="A1" s="13" t="s">
        <v>208</v>
      </c>
    </row>
    <row r="2" spans="1:5" ht="15" customHeight="1">
      <c r="A2" s="33"/>
      <c r="E2" s="29" t="s">
        <v>321</v>
      </c>
    </row>
    <row r="3" spans="1:5" ht="15" customHeight="1" thickBot="1">
      <c r="A3" s="35"/>
      <c r="B3" s="41"/>
      <c r="C3" s="41"/>
      <c r="D3" s="41"/>
      <c r="E3" s="15" t="s">
        <v>121</v>
      </c>
    </row>
    <row r="4" spans="1:5" ht="15" customHeight="1">
      <c r="A4" s="281" t="s">
        <v>167</v>
      </c>
      <c r="B4" s="283" t="s">
        <v>28</v>
      </c>
      <c r="C4" s="285" t="s">
        <v>135</v>
      </c>
      <c r="D4" s="286"/>
      <c r="E4" s="286"/>
    </row>
    <row r="5" spans="1:5" ht="15" customHeight="1">
      <c r="A5" s="282"/>
      <c r="B5" s="284"/>
      <c r="C5" s="88" t="s">
        <v>8</v>
      </c>
      <c r="D5" s="89" t="s">
        <v>29</v>
      </c>
      <c r="E5" s="88" t="s">
        <v>30</v>
      </c>
    </row>
    <row r="6" spans="1:5" ht="13.9" customHeight="1">
      <c r="A6" s="201" t="s">
        <v>161</v>
      </c>
      <c r="B6" s="228">
        <f>SUM(B7:B16)</f>
        <v>30088</v>
      </c>
      <c r="C6" s="228">
        <f>SUM(C7:C16)</f>
        <v>68053</v>
      </c>
      <c r="D6" s="228">
        <f>SUM(D7:D16)</f>
        <v>33818</v>
      </c>
      <c r="E6" s="228">
        <f>SUM(E7:E16)</f>
        <v>34235</v>
      </c>
    </row>
    <row r="7" spans="1:5" ht="13.9" customHeight="1">
      <c r="A7" s="198" t="s">
        <v>160</v>
      </c>
      <c r="B7" s="11">
        <v>13985</v>
      </c>
      <c r="C7" s="11">
        <v>29529</v>
      </c>
      <c r="D7" s="11">
        <v>14501</v>
      </c>
      <c r="E7" s="11">
        <v>15028</v>
      </c>
    </row>
    <row r="8" spans="1:5" ht="13.9" customHeight="1">
      <c r="A8" s="199" t="s">
        <v>162</v>
      </c>
      <c r="B8" s="1">
        <v>5155</v>
      </c>
      <c r="C8" s="1">
        <v>12209</v>
      </c>
      <c r="D8" s="1">
        <v>6128</v>
      </c>
      <c r="E8" s="1">
        <v>6081</v>
      </c>
    </row>
    <row r="9" spans="1:5" ht="13.9" customHeight="1">
      <c r="A9" s="199" t="s">
        <v>163</v>
      </c>
      <c r="B9" s="1">
        <v>1763</v>
      </c>
      <c r="C9" s="1">
        <v>4409</v>
      </c>
      <c r="D9" s="1">
        <v>2179</v>
      </c>
      <c r="E9" s="1">
        <v>2230</v>
      </c>
    </row>
    <row r="10" spans="1:5" ht="13.9" customHeight="1">
      <c r="A10" s="199" t="s">
        <v>164</v>
      </c>
      <c r="B10" s="1">
        <v>2645</v>
      </c>
      <c r="C10" s="1">
        <v>6021</v>
      </c>
      <c r="D10" s="1">
        <v>3013</v>
      </c>
      <c r="E10" s="1">
        <v>3008</v>
      </c>
    </row>
    <row r="11" spans="1:5" ht="13.9" customHeight="1">
      <c r="A11" s="199" t="s">
        <v>165</v>
      </c>
      <c r="B11" s="1">
        <v>836</v>
      </c>
      <c r="C11" s="1">
        <v>2050</v>
      </c>
      <c r="D11" s="1">
        <v>1021</v>
      </c>
      <c r="E11" s="1">
        <v>1029</v>
      </c>
    </row>
    <row r="12" spans="1:5" ht="13.9" customHeight="1">
      <c r="A12" s="199" t="s">
        <v>24</v>
      </c>
      <c r="B12" s="1">
        <v>1517</v>
      </c>
      <c r="C12" s="1">
        <v>3808</v>
      </c>
      <c r="D12" s="1">
        <v>1964</v>
      </c>
      <c r="E12" s="1">
        <v>1844</v>
      </c>
    </row>
    <row r="13" spans="1:5" ht="13.9" customHeight="1">
      <c r="A13" s="199" t="s">
        <v>25</v>
      </c>
      <c r="B13" s="1">
        <v>1354</v>
      </c>
      <c r="C13" s="1">
        <v>3215</v>
      </c>
      <c r="D13" s="1">
        <v>1651</v>
      </c>
      <c r="E13" s="1">
        <v>1564</v>
      </c>
    </row>
    <row r="14" spans="1:5" ht="13.9" customHeight="1">
      <c r="A14" s="199" t="s">
        <v>26</v>
      </c>
      <c r="B14" s="1">
        <v>1515</v>
      </c>
      <c r="C14" s="1">
        <v>3784</v>
      </c>
      <c r="D14" s="1">
        <v>1855</v>
      </c>
      <c r="E14" s="1">
        <v>1929</v>
      </c>
    </row>
    <row r="15" spans="1:5" ht="13.9" customHeight="1">
      <c r="A15" s="199" t="s">
        <v>166</v>
      </c>
      <c r="B15" s="1">
        <v>754</v>
      </c>
      <c r="C15" s="1">
        <v>1806</v>
      </c>
      <c r="D15" s="1">
        <v>892</v>
      </c>
      <c r="E15" s="1">
        <v>914</v>
      </c>
    </row>
    <row r="16" spans="1:5" ht="13.9" customHeight="1" thickBot="1">
      <c r="A16" s="200" t="s">
        <v>27</v>
      </c>
      <c r="B16" s="8">
        <v>564</v>
      </c>
      <c r="C16" s="8">
        <v>1222</v>
      </c>
      <c r="D16" s="8">
        <v>614</v>
      </c>
      <c r="E16" s="8">
        <v>608</v>
      </c>
    </row>
    <row r="17" spans="1:1" s="128" customFormat="1" ht="15" customHeight="1">
      <c r="A17" s="129" t="s">
        <v>301</v>
      </c>
    </row>
    <row r="18" spans="1:1" ht="15" customHeight="1">
      <c r="A18" s="128" t="s">
        <v>295</v>
      </c>
    </row>
    <row r="24" spans="1:1" ht="9" customHeight="1"/>
    <row r="41" ht="9" customHeight="1"/>
  </sheetData>
  <mergeCells count="3">
    <mergeCell ref="A4:A5"/>
    <mergeCell ref="B4:B5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9.125" style="19" customWidth="1"/>
    <col min="2" max="10" width="8.875" style="19" customWidth="1"/>
    <col min="11" max="16384" width="9" style="19"/>
  </cols>
  <sheetData>
    <row r="1" spans="1:10" ht="18" customHeight="1">
      <c r="A1" s="13" t="s">
        <v>258</v>
      </c>
      <c r="B1" s="33"/>
      <c r="C1" s="34"/>
    </row>
    <row r="2" spans="1:10" ht="15" customHeight="1">
      <c r="A2" s="24"/>
      <c r="B2" s="33"/>
      <c r="C2" s="54"/>
      <c r="H2" s="41"/>
      <c r="I2" s="41"/>
      <c r="J2" s="15" t="s">
        <v>94</v>
      </c>
    </row>
    <row r="3" spans="1:10" ht="15" customHeight="1" thickBot="1">
      <c r="A3" s="24"/>
      <c r="B3" s="33"/>
      <c r="C3" s="54"/>
      <c r="H3" s="49"/>
      <c r="I3" s="49"/>
      <c r="J3" s="22" t="s">
        <v>88</v>
      </c>
    </row>
    <row r="4" spans="1:10" ht="15" customHeight="1">
      <c r="A4" s="287" t="s">
        <v>168</v>
      </c>
      <c r="B4" s="289" t="s">
        <v>122</v>
      </c>
      <c r="C4" s="290"/>
      <c r="D4" s="291"/>
      <c r="E4" s="289" t="s">
        <v>123</v>
      </c>
      <c r="F4" s="290"/>
      <c r="G4" s="291"/>
      <c r="H4" s="290" t="s">
        <v>124</v>
      </c>
      <c r="I4" s="290"/>
      <c r="J4" s="290"/>
    </row>
    <row r="5" spans="1:10" ht="15" customHeight="1">
      <c r="A5" s="288"/>
      <c r="B5" s="88" t="s">
        <v>8</v>
      </c>
      <c r="C5" s="88" t="s">
        <v>29</v>
      </c>
      <c r="D5" s="93" t="s">
        <v>30</v>
      </c>
      <c r="E5" s="223" t="s">
        <v>8</v>
      </c>
      <c r="F5" s="88" t="s">
        <v>29</v>
      </c>
      <c r="G5" s="93" t="s">
        <v>30</v>
      </c>
      <c r="H5" s="223" t="s">
        <v>8</v>
      </c>
      <c r="I5" s="88" t="s">
        <v>29</v>
      </c>
      <c r="J5" s="88" t="s">
        <v>30</v>
      </c>
    </row>
    <row r="6" spans="1:10" ht="15" customHeight="1">
      <c r="A6" s="92" t="s">
        <v>31</v>
      </c>
      <c r="B6" s="11">
        <v>77729</v>
      </c>
      <c r="C6" s="11">
        <v>39118</v>
      </c>
      <c r="D6" s="94">
        <v>38611</v>
      </c>
      <c r="E6" s="10">
        <v>75457</v>
      </c>
      <c r="F6" s="11">
        <v>37673</v>
      </c>
      <c r="G6" s="94">
        <v>37784</v>
      </c>
      <c r="H6" s="94">
        <f>H8+H9+H10+H11+H12+H14+H15+H16+H17+H18+H20+H21+H22+H23+H24+H26+H27+H28+H29+H30+H32+H34</f>
        <v>72087</v>
      </c>
      <c r="I6" s="10">
        <f>I8+I9+I10+I11+I12+I14+I15+I16+I17+I18+I20+I21+I22+I23+I24+I26+I27+I28+I29+I30+I32+I34</f>
        <v>35407</v>
      </c>
      <c r="J6" s="11">
        <f>J8+J9+J10+J11+J12+J14+J15+J16+J17+J18+J20+J21+J22+J23+J24+J26+J27+J28+J29+J30+J32+J34</f>
        <v>36680</v>
      </c>
    </row>
    <row r="7" spans="1:10" ht="15" customHeight="1">
      <c r="A7" s="16"/>
      <c r="B7" s="1"/>
      <c r="C7" s="1"/>
      <c r="D7" s="95"/>
      <c r="E7" s="2"/>
      <c r="F7" s="1"/>
      <c r="G7" s="95"/>
      <c r="H7" s="2"/>
      <c r="I7" s="1"/>
      <c r="J7" s="1"/>
    </row>
    <row r="8" spans="1:10" ht="15" customHeight="1">
      <c r="A8" s="90" t="s">
        <v>136</v>
      </c>
      <c r="B8" s="1">
        <v>2950</v>
      </c>
      <c r="C8" s="1">
        <v>1503</v>
      </c>
      <c r="D8" s="96">
        <v>1447</v>
      </c>
      <c r="E8" s="2">
        <v>2753</v>
      </c>
      <c r="F8" s="1">
        <v>1378</v>
      </c>
      <c r="G8" s="96">
        <v>1375</v>
      </c>
      <c r="H8" s="2">
        <f>I8+J8</f>
        <v>2328</v>
      </c>
      <c r="I8" s="1">
        <v>1191</v>
      </c>
      <c r="J8" s="1">
        <v>1137</v>
      </c>
    </row>
    <row r="9" spans="1:10" ht="15" customHeight="1">
      <c r="A9" s="90" t="s">
        <v>32</v>
      </c>
      <c r="B9" s="1">
        <f>C9+D9</f>
        <v>3373</v>
      </c>
      <c r="C9" s="1">
        <v>1734</v>
      </c>
      <c r="D9" s="96">
        <v>1639</v>
      </c>
      <c r="E9" s="2">
        <v>2992</v>
      </c>
      <c r="F9" s="1">
        <v>1495</v>
      </c>
      <c r="G9" s="96">
        <v>1497</v>
      </c>
      <c r="H9" s="2">
        <f>I9+J9</f>
        <v>2844</v>
      </c>
      <c r="I9" s="1">
        <v>1421</v>
      </c>
      <c r="J9" s="1">
        <v>1423</v>
      </c>
    </row>
    <row r="10" spans="1:10" ht="15" customHeight="1">
      <c r="A10" s="90" t="s">
        <v>33</v>
      </c>
      <c r="B10" s="1">
        <f>C10+D10</f>
        <v>3541</v>
      </c>
      <c r="C10" s="1">
        <v>1794</v>
      </c>
      <c r="D10" s="96">
        <v>1747</v>
      </c>
      <c r="E10" s="2">
        <v>3311</v>
      </c>
      <c r="F10" s="1">
        <v>1726</v>
      </c>
      <c r="G10" s="96">
        <v>1585</v>
      </c>
      <c r="H10" s="2">
        <f>I10+J10</f>
        <v>3004</v>
      </c>
      <c r="I10" s="1">
        <v>1499</v>
      </c>
      <c r="J10" s="1">
        <v>1505</v>
      </c>
    </row>
    <row r="11" spans="1:10" ht="15" customHeight="1">
      <c r="A11" s="90" t="s">
        <v>34</v>
      </c>
      <c r="B11" s="1">
        <f>C11+D11</f>
        <v>4053</v>
      </c>
      <c r="C11" s="1">
        <v>1967</v>
      </c>
      <c r="D11" s="96">
        <v>2086</v>
      </c>
      <c r="E11" s="2">
        <v>3865</v>
      </c>
      <c r="F11" s="1">
        <v>1860</v>
      </c>
      <c r="G11" s="96">
        <v>2005</v>
      </c>
      <c r="H11" s="2">
        <f>I11+J11</f>
        <v>3624</v>
      </c>
      <c r="I11" s="1">
        <v>1784</v>
      </c>
      <c r="J11" s="1">
        <v>1840</v>
      </c>
    </row>
    <row r="12" spans="1:10" ht="15" customHeight="1">
      <c r="A12" s="90" t="s">
        <v>35</v>
      </c>
      <c r="B12" s="1">
        <f>C12+D12</f>
        <v>4724</v>
      </c>
      <c r="C12" s="1">
        <v>2348</v>
      </c>
      <c r="D12" s="96">
        <v>2376</v>
      </c>
      <c r="E12" s="2">
        <v>4111</v>
      </c>
      <c r="F12" s="1">
        <v>1892</v>
      </c>
      <c r="G12" s="96">
        <v>2219</v>
      </c>
      <c r="H12" s="2">
        <f>I12+J12</f>
        <v>3826</v>
      </c>
      <c r="I12" s="1">
        <v>1756</v>
      </c>
      <c r="J12" s="1">
        <v>2070</v>
      </c>
    </row>
    <row r="13" spans="1:10" ht="15" customHeight="1">
      <c r="A13" s="90"/>
      <c r="B13" s="1"/>
      <c r="C13" s="1"/>
      <c r="D13" s="95"/>
      <c r="E13" s="2"/>
      <c r="F13" s="1"/>
      <c r="G13" s="95"/>
      <c r="H13" s="2"/>
      <c r="I13" s="1"/>
      <c r="J13" s="1"/>
    </row>
    <row r="14" spans="1:10" ht="15" customHeight="1">
      <c r="A14" s="90" t="s">
        <v>36</v>
      </c>
      <c r="B14" s="1">
        <f>C14+D14</f>
        <v>4585</v>
      </c>
      <c r="C14" s="1">
        <v>2564</v>
      </c>
      <c r="D14" s="96">
        <v>2021</v>
      </c>
      <c r="E14" s="2">
        <v>3735</v>
      </c>
      <c r="F14" s="1">
        <v>2072</v>
      </c>
      <c r="G14" s="96">
        <v>1663</v>
      </c>
      <c r="H14" s="2">
        <f>I14+J14</f>
        <v>2906</v>
      </c>
      <c r="I14" s="1">
        <v>1530</v>
      </c>
      <c r="J14" s="1">
        <v>1376</v>
      </c>
    </row>
    <row r="15" spans="1:10" ht="15" customHeight="1">
      <c r="A15" s="90" t="s">
        <v>37</v>
      </c>
      <c r="B15" s="1">
        <f>C15+D15</f>
        <v>4988</v>
      </c>
      <c r="C15" s="1">
        <v>2742</v>
      </c>
      <c r="D15" s="96">
        <v>2246</v>
      </c>
      <c r="E15" s="2">
        <v>4443</v>
      </c>
      <c r="F15" s="1">
        <v>2411</v>
      </c>
      <c r="G15" s="96">
        <v>2032</v>
      </c>
      <c r="H15" s="2">
        <f>I15+J15</f>
        <v>3478</v>
      </c>
      <c r="I15" s="1">
        <v>1862</v>
      </c>
      <c r="J15" s="1">
        <v>1616</v>
      </c>
    </row>
    <row r="16" spans="1:10" ht="15" customHeight="1">
      <c r="A16" s="90" t="s">
        <v>38</v>
      </c>
      <c r="B16" s="1">
        <f>C16+D16</f>
        <v>5427</v>
      </c>
      <c r="C16" s="1">
        <v>2968</v>
      </c>
      <c r="D16" s="96">
        <v>2459</v>
      </c>
      <c r="E16" s="2">
        <v>4896</v>
      </c>
      <c r="F16" s="1">
        <v>2647</v>
      </c>
      <c r="G16" s="96">
        <v>2249</v>
      </c>
      <c r="H16" s="2">
        <f>I16+J16</f>
        <v>4238</v>
      </c>
      <c r="I16" s="1">
        <v>2228</v>
      </c>
      <c r="J16" s="1">
        <v>2010</v>
      </c>
    </row>
    <row r="17" spans="1:10" ht="15" customHeight="1">
      <c r="A17" s="90" t="s">
        <v>39</v>
      </c>
      <c r="B17" s="1">
        <f>C17+D17</f>
        <v>4467</v>
      </c>
      <c r="C17" s="1">
        <v>2379</v>
      </c>
      <c r="D17" s="96">
        <v>2088</v>
      </c>
      <c r="E17" s="2">
        <v>5407</v>
      </c>
      <c r="F17" s="1">
        <v>2958</v>
      </c>
      <c r="G17" s="96">
        <v>2449</v>
      </c>
      <c r="H17" s="2">
        <f>I17+J17</f>
        <v>4744</v>
      </c>
      <c r="I17" s="1">
        <v>2492</v>
      </c>
      <c r="J17" s="1">
        <v>2252</v>
      </c>
    </row>
    <row r="18" spans="1:10" ht="15" customHeight="1">
      <c r="A18" s="90" t="s">
        <v>40</v>
      </c>
      <c r="B18" s="1">
        <f>C18+D18</f>
        <v>4551</v>
      </c>
      <c r="C18" s="1">
        <v>2414</v>
      </c>
      <c r="D18" s="96">
        <v>2137</v>
      </c>
      <c r="E18" s="2">
        <v>4339</v>
      </c>
      <c r="F18" s="1">
        <v>2287</v>
      </c>
      <c r="G18" s="96">
        <v>2052</v>
      </c>
      <c r="H18" s="2">
        <f>I18+J18</f>
        <v>5151</v>
      </c>
      <c r="I18" s="1">
        <v>2723</v>
      </c>
      <c r="J18" s="1">
        <v>2428</v>
      </c>
    </row>
    <row r="19" spans="1:10" ht="15" customHeight="1">
      <c r="A19" s="90"/>
      <c r="B19" s="1"/>
      <c r="C19" s="1"/>
      <c r="D19" s="95"/>
      <c r="E19" s="2"/>
      <c r="F19" s="1"/>
      <c r="G19" s="95"/>
      <c r="H19" s="2"/>
      <c r="I19" s="1"/>
      <c r="J19" s="1"/>
    </row>
    <row r="20" spans="1:10" ht="15" customHeight="1">
      <c r="A20" s="90" t="s">
        <v>41</v>
      </c>
      <c r="B20" s="1">
        <f>C20+D20</f>
        <v>5344</v>
      </c>
      <c r="C20" s="1">
        <v>2784</v>
      </c>
      <c r="D20" s="96">
        <v>2560</v>
      </c>
      <c r="E20" s="2">
        <v>4427</v>
      </c>
      <c r="F20" s="1">
        <v>2300</v>
      </c>
      <c r="G20" s="96">
        <v>2127</v>
      </c>
      <c r="H20" s="2">
        <f>I20+J20</f>
        <v>4125</v>
      </c>
      <c r="I20" s="1">
        <v>2093</v>
      </c>
      <c r="J20" s="1">
        <v>2032</v>
      </c>
    </row>
    <row r="21" spans="1:10" ht="15" customHeight="1">
      <c r="A21" s="90" t="s">
        <v>42</v>
      </c>
      <c r="B21" s="1">
        <f>C21+D21</f>
        <v>6326</v>
      </c>
      <c r="C21" s="1">
        <v>3245</v>
      </c>
      <c r="D21" s="96">
        <v>3081</v>
      </c>
      <c r="E21" s="2">
        <v>5210</v>
      </c>
      <c r="F21" s="1">
        <v>2686</v>
      </c>
      <c r="G21" s="96">
        <v>2524</v>
      </c>
      <c r="H21" s="2">
        <f>I21+J21</f>
        <v>4247</v>
      </c>
      <c r="I21" s="1">
        <v>2133</v>
      </c>
      <c r="J21" s="1">
        <v>2114</v>
      </c>
    </row>
    <row r="22" spans="1:10" ht="15" customHeight="1">
      <c r="A22" s="90" t="s">
        <v>43</v>
      </c>
      <c r="B22" s="1">
        <f>C22+D22</f>
        <v>5964</v>
      </c>
      <c r="C22" s="1">
        <v>3184</v>
      </c>
      <c r="D22" s="96">
        <v>2780</v>
      </c>
      <c r="E22" s="2">
        <v>6141</v>
      </c>
      <c r="F22" s="1">
        <v>3082</v>
      </c>
      <c r="G22" s="96">
        <v>3059</v>
      </c>
      <c r="H22" s="2">
        <f>I22+J22</f>
        <v>5003</v>
      </c>
      <c r="I22" s="1">
        <v>2534</v>
      </c>
      <c r="J22" s="1">
        <v>2469</v>
      </c>
    </row>
    <row r="23" spans="1:10" ht="15" customHeight="1">
      <c r="A23" s="90" t="s">
        <v>44</v>
      </c>
      <c r="B23" s="1">
        <f>C23+D23</f>
        <v>3811</v>
      </c>
      <c r="C23" s="1">
        <v>1912</v>
      </c>
      <c r="D23" s="96">
        <v>1899</v>
      </c>
      <c r="E23" s="2">
        <v>5713</v>
      </c>
      <c r="F23" s="1">
        <v>3003</v>
      </c>
      <c r="G23" s="96">
        <v>2710</v>
      </c>
      <c r="H23" s="2">
        <f>I23+J23</f>
        <v>5822</v>
      </c>
      <c r="I23" s="1">
        <v>2845</v>
      </c>
      <c r="J23" s="1">
        <v>2977</v>
      </c>
    </row>
    <row r="24" spans="1:10" ht="15" customHeight="1">
      <c r="A24" s="90" t="s">
        <v>45</v>
      </c>
      <c r="B24" s="1">
        <f>C24+D24</f>
        <v>3652</v>
      </c>
      <c r="C24" s="1">
        <v>1726</v>
      </c>
      <c r="D24" s="96">
        <v>1926</v>
      </c>
      <c r="E24" s="2">
        <v>3562</v>
      </c>
      <c r="F24" s="1">
        <v>1750</v>
      </c>
      <c r="G24" s="96">
        <v>1812</v>
      </c>
      <c r="H24" s="2">
        <f>I24+J24</f>
        <v>5270</v>
      </c>
      <c r="I24" s="1">
        <v>2676</v>
      </c>
      <c r="J24" s="1">
        <v>2594</v>
      </c>
    </row>
    <row r="25" spans="1:10" ht="15" customHeight="1">
      <c r="A25" s="90"/>
      <c r="B25" s="1"/>
      <c r="C25" s="1"/>
      <c r="D25" s="95"/>
      <c r="E25" s="2"/>
      <c r="F25" s="1"/>
      <c r="G25" s="95"/>
      <c r="H25" s="2"/>
      <c r="I25" s="1"/>
      <c r="J25" s="1"/>
    </row>
    <row r="26" spans="1:10" ht="15" customHeight="1">
      <c r="A26" s="90" t="s">
        <v>46</v>
      </c>
      <c r="B26" s="1">
        <f>C26+D26</f>
        <v>3468</v>
      </c>
      <c r="C26" s="1">
        <v>1511</v>
      </c>
      <c r="D26" s="96">
        <v>1957</v>
      </c>
      <c r="E26" s="2">
        <v>3284</v>
      </c>
      <c r="F26" s="1">
        <v>1479</v>
      </c>
      <c r="G26" s="96">
        <v>1805</v>
      </c>
      <c r="H26" s="2">
        <f>I26+J26</f>
        <v>3177</v>
      </c>
      <c r="I26" s="1">
        <v>1479</v>
      </c>
      <c r="J26" s="1">
        <v>1698</v>
      </c>
    </row>
    <row r="27" spans="1:10" ht="15" customHeight="1">
      <c r="A27" s="90" t="s">
        <v>47</v>
      </c>
      <c r="B27" s="1">
        <f>C27+D27</f>
        <v>2936</v>
      </c>
      <c r="C27" s="1">
        <v>1118</v>
      </c>
      <c r="D27" s="96">
        <v>1818</v>
      </c>
      <c r="E27" s="2">
        <v>2950</v>
      </c>
      <c r="F27" s="1">
        <v>1169</v>
      </c>
      <c r="G27" s="96">
        <v>1781</v>
      </c>
      <c r="H27" s="2">
        <f>I27+J27</f>
        <v>2729</v>
      </c>
      <c r="I27" s="1">
        <v>1152</v>
      </c>
      <c r="J27" s="1">
        <v>1577</v>
      </c>
    </row>
    <row r="28" spans="1:10" ht="15" customHeight="1">
      <c r="A28" s="90" t="s">
        <v>48</v>
      </c>
      <c r="B28" s="1">
        <f>C28+D28</f>
        <v>1650</v>
      </c>
      <c r="C28" s="1">
        <v>499</v>
      </c>
      <c r="D28" s="96">
        <v>1151</v>
      </c>
      <c r="E28" s="2">
        <v>2110</v>
      </c>
      <c r="F28" s="1">
        <v>723</v>
      </c>
      <c r="G28" s="96">
        <v>1387</v>
      </c>
      <c r="H28" s="2">
        <f>I28+J28</f>
        <v>2146</v>
      </c>
      <c r="I28" s="1">
        <v>752</v>
      </c>
      <c r="J28" s="1">
        <v>1394</v>
      </c>
    </row>
    <row r="29" spans="1:10" ht="15" customHeight="1">
      <c r="A29" s="90" t="s">
        <v>49</v>
      </c>
      <c r="B29" s="1">
        <f>C29+D29</f>
        <v>645</v>
      </c>
      <c r="C29" s="1">
        <v>152</v>
      </c>
      <c r="D29" s="96">
        <v>493</v>
      </c>
      <c r="E29" s="2">
        <v>924</v>
      </c>
      <c r="F29" s="1">
        <v>225</v>
      </c>
      <c r="G29" s="96">
        <v>699</v>
      </c>
      <c r="H29" s="2">
        <f>I29+J29</f>
        <v>1186</v>
      </c>
      <c r="I29" s="1">
        <v>309</v>
      </c>
      <c r="J29" s="1">
        <v>877</v>
      </c>
    </row>
    <row r="30" spans="1:10" ht="15" customHeight="1">
      <c r="A30" s="90" t="s">
        <v>50</v>
      </c>
      <c r="B30" s="1">
        <f>C30+D30</f>
        <v>196</v>
      </c>
      <c r="C30" s="1">
        <v>36</v>
      </c>
      <c r="D30" s="96">
        <v>160</v>
      </c>
      <c r="E30" s="2">
        <v>228</v>
      </c>
      <c r="F30" s="1">
        <v>41</v>
      </c>
      <c r="G30" s="96">
        <v>187</v>
      </c>
      <c r="H30" s="2">
        <f>I30+J30</f>
        <v>342</v>
      </c>
      <c r="I30" s="1">
        <v>68</v>
      </c>
      <c r="J30" s="1">
        <v>274</v>
      </c>
    </row>
    <row r="31" spans="1:10" ht="15" customHeight="1">
      <c r="A31" s="90"/>
      <c r="B31" s="1"/>
      <c r="C31" s="1"/>
      <c r="D31" s="95"/>
      <c r="E31" s="2"/>
      <c r="F31" s="1"/>
      <c r="G31" s="95"/>
      <c r="H31" s="2"/>
      <c r="I31" s="1"/>
      <c r="J31" s="1"/>
    </row>
    <row r="32" spans="1:10" ht="15" customHeight="1">
      <c r="A32" s="90" t="s">
        <v>51</v>
      </c>
      <c r="B32" s="1">
        <f>C32+D32</f>
        <v>27</v>
      </c>
      <c r="C32" s="1">
        <v>6</v>
      </c>
      <c r="D32" s="96">
        <v>21</v>
      </c>
      <c r="E32" s="2">
        <v>46</v>
      </c>
      <c r="F32" s="1">
        <v>6</v>
      </c>
      <c r="G32" s="96">
        <v>40</v>
      </c>
      <c r="H32" s="2">
        <f>I32+J32</f>
        <v>54</v>
      </c>
      <c r="I32" s="1">
        <v>8</v>
      </c>
      <c r="J32" s="1">
        <v>46</v>
      </c>
    </row>
    <row r="33" spans="1:10" ht="15" customHeight="1">
      <c r="A33" s="90"/>
      <c r="B33" s="1"/>
      <c r="C33" s="1"/>
      <c r="D33" s="95"/>
      <c r="E33" s="2"/>
      <c r="F33" s="1"/>
      <c r="G33" s="95"/>
      <c r="H33" s="2"/>
      <c r="I33" s="1"/>
      <c r="J33" s="1"/>
    </row>
    <row r="34" spans="1:10" ht="15" customHeight="1" thickBot="1">
      <c r="A34" s="91" t="s">
        <v>52</v>
      </c>
      <c r="B34" s="8">
        <f>C34+D34</f>
        <v>1051</v>
      </c>
      <c r="C34" s="8">
        <v>532</v>
      </c>
      <c r="D34" s="97">
        <v>519</v>
      </c>
      <c r="E34" s="9">
        <v>1010</v>
      </c>
      <c r="F34" s="8">
        <v>483</v>
      </c>
      <c r="G34" s="97">
        <v>527</v>
      </c>
      <c r="H34" s="9">
        <f>I34+J34</f>
        <v>1843</v>
      </c>
      <c r="I34" s="8">
        <v>872</v>
      </c>
      <c r="J34" s="8">
        <v>971</v>
      </c>
    </row>
    <row r="35" spans="1:10" s="128" customFormat="1" ht="15" customHeight="1">
      <c r="A35" s="126" t="s">
        <v>53</v>
      </c>
      <c r="B35" s="36"/>
      <c r="C35" s="35"/>
    </row>
    <row r="42" spans="1:10" ht="9" customHeight="1"/>
    <row r="59" ht="9" customHeight="1"/>
  </sheetData>
  <mergeCells count="4">
    <mergeCell ref="A4:A5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topLeftCell="A25" zoomScaleNormal="100" zoomScaleSheetLayoutView="100" zoomScalePageLayoutView="85" workbookViewId="0">
      <selection activeCell="G30" sqref="G30"/>
    </sheetView>
  </sheetViews>
  <sheetFormatPr defaultColWidth="9" defaultRowHeight="13.5"/>
  <cols>
    <col min="1" max="1" width="13.75" style="19" customWidth="1"/>
    <col min="2" max="13" width="6.25" style="19" customWidth="1"/>
    <col min="14" max="16384" width="9" style="19"/>
  </cols>
  <sheetData>
    <row r="1" spans="1:13" ht="18" customHeight="1">
      <c r="A1" s="13" t="s">
        <v>209</v>
      </c>
      <c r="B1" s="53"/>
      <c r="C1" s="55"/>
    </row>
    <row r="2" spans="1:13" ht="15" customHeight="1">
      <c r="A2" s="25"/>
      <c r="B2" s="25"/>
      <c r="C2" s="4"/>
      <c r="D2" s="18"/>
      <c r="E2" s="18"/>
      <c r="J2" s="41"/>
      <c r="K2" s="41"/>
      <c r="L2" s="41"/>
      <c r="M2" s="15" t="s">
        <v>94</v>
      </c>
    </row>
    <row r="3" spans="1:13" ht="15" customHeight="1" thickBot="1">
      <c r="A3" s="25"/>
      <c r="B3" s="25"/>
      <c r="C3" s="3"/>
      <c r="D3" s="18"/>
      <c r="E3" s="18"/>
      <c r="J3" s="41"/>
      <c r="K3" s="41"/>
      <c r="L3" s="41"/>
      <c r="M3" s="22" t="s">
        <v>88</v>
      </c>
    </row>
    <row r="4" spans="1:13" s="139" customFormat="1" ht="15" customHeight="1">
      <c r="A4" s="292" t="s">
        <v>169</v>
      </c>
      <c r="B4" s="295" t="s">
        <v>137</v>
      </c>
      <c r="C4" s="306" t="s">
        <v>138</v>
      </c>
      <c r="D4" s="307"/>
      <c r="E4" s="307"/>
      <c r="F4" s="307"/>
      <c r="G4" s="307"/>
      <c r="H4" s="307"/>
      <c r="I4" s="308"/>
      <c r="J4" s="304" t="s">
        <v>139</v>
      </c>
      <c r="K4" s="305"/>
      <c r="L4" s="305"/>
      <c r="M4" s="305"/>
    </row>
    <row r="5" spans="1:13" s="139" customFormat="1" ht="15" customHeight="1">
      <c r="A5" s="293"/>
      <c r="B5" s="296"/>
      <c r="C5" s="255" t="s">
        <v>8</v>
      </c>
      <c r="D5" s="309" t="s">
        <v>140</v>
      </c>
      <c r="E5" s="310"/>
      <c r="F5" s="310"/>
      <c r="G5" s="310"/>
      <c r="H5" s="311"/>
      <c r="I5" s="240" t="s">
        <v>172</v>
      </c>
      <c r="J5" s="255" t="s">
        <v>8</v>
      </c>
      <c r="K5" s="298" t="s">
        <v>106</v>
      </c>
      <c r="L5" s="298" t="s">
        <v>107</v>
      </c>
      <c r="M5" s="301" t="s">
        <v>4</v>
      </c>
    </row>
    <row r="6" spans="1:13" s="139" customFormat="1" ht="15.95" customHeight="1">
      <c r="A6" s="293"/>
      <c r="B6" s="296"/>
      <c r="C6" s="297"/>
      <c r="D6" s="249" t="s">
        <v>170</v>
      </c>
      <c r="E6" s="247" t="s">
        <v>316</v>
      </c>
      <c r="F6" s="312" t="s">
        <v>317</v>
      </c>
      <c r="G6" s="314" t="s">
        <v>171</v>
      </c>
      <c r="H6" s="298" t="s">
        <v>54</v>
      </c>
      <c r="I6" s="316"/>
      <c r="J6" s="297"/>
      <c r="K6" s="299"/>
      <c r="L6" s="299"/>
      <c r="M6" s="302"/>
    </row>
    <row r="7" spans="1:13" s="139" customFormat="1" ht="15.95" customHeight="1">
      <c r="A7" s="294"/>
      <c r="B7" s="248"/>
      <c r="C7" s="256"/>
      <c r="D7" s="250"/>
      <c r="E7" s="248"/>
      <c r="F7" s="313"/>
      <c r="G7" s="315"/>
      <c r="H7" s="300"/>
      <c r="I7" s="241"/>
      <c r="J7" s="256"/>
      <c r="K7" s="300"/>
      <c r="L7" s="300"/>
      <c r="M7" s="303"/>
    </row>
    <row r="8" spans="1:13" s="139" customFormat="1" ht="15" customHeight="1">
      <c r="A8" s="195" t="s">
        <v>95</v>
      </c>
      <c r="B8" s="191">
        <v>67037</v>
      </c>
      <c r="C8" s="191">
        <v>42181</v>
      </c>
      <c r="D8" s="191">
        <v>40776</v>
      </c>
      <c r="E8" s="191">
        <v>34726</v>
      </c>
      <c r="F8" s="191">
        <v>5016</v>
      </c>
      <c r="G8" s="191">
        <v>546</v>
      </c>
      <c r="H8" s="191">
        <v>488</v>
      </c>
      <c r="I8" s="191">
        <v>1405</v>
      </c>
      <c r="J8" s="191">
        <v>24555</v>
      </c>
      <c r="K8" s="191">
        <v>8728</v>
      </c>
      <c r="L8" s="191">
        <v>6270</v>
      </c>
      <c r="M8" s="191">
        <f>J8-K8-L8</f>
        <v>9557</v>
      </c>
    </row>
    <row r="9" spans="1:13" s="139" customFormat="1" ht="15" customHeight="1">
      <c r="A9" s="195" t="s">
        <v>293</v>
      </c>
      <c r="B9" s="191">
        <v>68338</v>
      </c>
      <c r="C9" s="191">
        <v>41725</v>
      </c>
      <c r="D9" s="191">
        <v>39748</v>
      </c>
      <c r="E9" s="191">
        <v>33435</v>
      </c>
      <c r="F9" s="191">
        <v>5087</v>
      </c>
      <c r="G9" s="191">
        <v>613</v>
      </c>
      <c r="H9" s="191">
        <v>613</v>
      </c>
      <c r="I9" s="191">
        <v>1977</v>
      </c>
      <c r="J9" s="191">
        <v>25134</v>
      </c>
      <c r="K9" s="191">
        <v>7722</v>
      </c>
      <c r="L9" s="191">
        <v>5403</v>
      </c>
      <c r="M9" s="191">
        <f>J9-K9-L9</f>
        <v>12009</v>
      </c>
    </row>
    <row r="10" spans="1:13" s="139" customFormat="1" ht="15" customHeight="1">
      <c r="A10" s="195" t="s">
        <v>280</v>
      </c>
      <c r="B10" s="191">
        <v>66814</v>
      </c>
      <c r="C10" s="191">
        <v>40481</v>
      </c>
      <c r="D10" s="191">
        <v>38327</v>
      </c>
      <c r="E10" s="191">
        <v>32530</v>
      </c>
      <c r="F10" s="191">
        <v>4446</v>
      </c>
      <c r="G10" s="191">
        <v>686</v>
      </c>
      <c r="H10" s="191">
        <v>665</v>
      </c>
      <c r="I10" s="191">
        <v>2154</v>
      </c>
      <c r="J10" s="191">
        <v>24499</v>
      </c>
      <c r="K10" s="191">
        <v>8370</v>
      </c>
      <c r="L10" s="191">
        <v>4804</v>
      </c>
      <c r="M10" s="191">
        <f>J10-K10-L10</f>
        <v>11325</v>
      </c>
    </row>
    <row r="11" spans="1:13" s="139" customFormat="1" ht="15" customHeight="1">
      <c r="A11" s="195" t="s">
        <v>281</v>
      </c>
      <c r="B11" s="191">
        <v>65391</v>
      </c>
      <c r="C11" s="191">
        <v>38339</v>
      </c>
      <c r="D11" s="191">
        <v>36811</v>
      </c>
      <c r="E11" s="191">
        <v>30947</v>
      </c>
      <c r="F11" s="191">
        <v>4665</v>
      </c>
      <c r="G11" s="191">
        <v>578</v>
      </c>
      <c r="H11" s="191">
        <v>621</v>
      </c>
      <c r="I11" s="191">
        <v>1528</v>
      </c>
      <c r="J11" s="191">
        <v>24440</v>
      </c>
      <c r="K11" s="191">
        <v>7160</v>
      </c>
      <c r="L11" s="191">
        <v>4725</v>
      </c>
      <c r="M11" s="191">
        <f>J11-K11-L11</f>
        <v>12555</v>
      </c>
    </row>
    <row r="12" spans="1:13" s="139" customFormat="1" ht="15" customHeight="1">
      <c r="A12" s="195" t="s">
        <v>104</v>
      </c>
      <c r="B12" s="191">
        <f>B14+B15+B16+B17+B18+B20+B21+B22+B23+B24+B26+B27+B28+B29+B30</f>
        <v>62068</v>
      </c>
      <c r="C12" s="191">
        <f>C14+C15+C16+C17+C18+C20+C21+C22+C23+C24+C26+C27+C28+C29+C30</f>
        <v>36921</v>
      </c>
      <c r="D12" s="191">
        <f>D14+D15+D16+D17+D18+D20+D21+D22+D23+D24+D26+D27+D28+D29+D30</f>
        <v>35822</v>
      </c>
      <c r="E12" s="191">
        <f>E14+E15+E16+E17+E18+E20+E21+E22+E23+E24+E26+E27+E28+E29+E30</f>
        <v>30259</v>
      </c>
      <c r="F12" s="191">
        <f>F14+F15+F16+F17+F18+F20+F21+F22+F23+F24+F26+F27+F28+F29+F30</f>
        <v>3933</v>
      </c>
      <c r="G12" s="191">
        <v>664</v>
      </c>
      <c r="H12" s="191">
        <f>H14+H15+H16+H17+H18+H20+H21+H22+H23+H24+H26+H27+H28+H29+H30</f>
        <v>966</v>
      </c>
      <c r="I12" s="191">
        <f>I14+I15+I16+I17+I18+I20+I21+I22+I23+I24+I26+I27+I28+I29+I30</f>
        <v>1099</v>
      </c>
      <c r="J12" s="191">
        <f>J14+J15+J16+J17+J18+J20+J21+J22+J23+J24+J26+J27+J28+J29+J30</f>
        <v>20214</v>
      </c>
      <c r="K12" s="191">
        <f>K14+K15+K16+K17+K18+K20+K21+K22+K23+K24+K26+K27+K28+K29+K30</f>
        <v>6160</v>
      </c>
      <c r="L12" s="191">
        <f>L14+L15+L16+L17+L18+L20+L21+L24+L26+L30</f>
        <v>3905</v>
      </c>
      <c r="M12" s="191">
        <f>J12-K12-L12</f>
        <v>10149</v>
      </c>
    </row>
    <row r="13" spans="1:13" s="139" customFormat="1" ht="15" customHeight="1">
      <c r="A13" s="36"/>
      <c r="B13" s="192"/>
      <c r="C13" s="191"/>
      <c r="D13" s="193"/>
      <c r="E13" s="191"/>
      <c r="F13" s="191"/>
      <c r="G13" s="191"/>
      <c r="H13" s="191"/>
      <c r="I13" s="191"/>
      <c r="J13" s="191"/>
      <c r="K13" s="191"/>
      <c r="L13" s="191"/>
      <c r="M13" s="191"/>
    </row>
    <row r="14" spans="1:13" s="139" customFormat="1" ht="15" customHeight="1">
      <c r="A14" s="196" t="s">
        <v>55</v>
      </c>
      <c r="B14" s="191">
        <v>3624</v>
      </c>
      <c r="C14" s="191">
        <v>618</v>
      </c>
      <c r="D14" s="192">
        <v>566</v>
      </c>
      <c r="E14" s="191">
        <v>276</v>
      </c>
      <c r="F14" s="191">
        <v>12</v>
      </c>
      <c r="G14" s="191">
        <v>262</v>
      </c>
      <c r="H14" s="191">
        <v>16</v>
      </c>
      <c r="I14" s="191">
        <v>52</v>
      </c>
      <c r="J14" s="191">
        <v>2741</v>
      </c>
      <c r="K14" s="191">
        <v>18</v>
      </c>
      <c r="L14" s="191">
        <v>2672</v>
      </c>
      <c r="M14" s="191">
        <v>51</v>
      </c>
    </row>
    <row r="15" spans="1:13" s="139" customFormat="1" ht="15" customHeight="1">
      <c r="A15" s="196" t="s">
        <v>56</v>
      </c>
      <c r="B15" s="191">
        <v>3826</v>
      </c>
      <c r="C15" s="191">
        <v>2173</v>
      </c>
      <c r="D15" s="193">
        <v>2056</v>
      </c>
      <c r="E15" s="191">
        <v>1561</v>
      </c>
      <c r="F15" s="191">
        <v>46</v>
      </c>
      <c r="G15" s="191">
        <v>377</v>
      </c>
      <c r="H15" s="191">
        <v>72</v>
      </c>
      <c r="I15" s="191">
        <v>117</v>
      </c>
      <c r="J15" s="191">
        <v>1300</v>
      </c>
      <c r="K15" s="191">
        <v>71</v>
      </c>
      <c r="L15" s="191">
        <v>1146</v>
      </c>
      <c r="M15" s="191">
        <v>83</v>
      </c>
    </row>
    <row r="16" spans="1:13" s="139" customFormat="1" ht="15" customHeight="1">
      <c r="A16" s="196" t="s">
        <v>57</v>
      </c>
      <c r="B16" s="191">
        <v>2906</v>
      </c>
      <c r="C16" s="191">
        <v>2287</v>
      </c>
      <c r="D16" s="193">
        <v>2194</v>
      </c>
      <c r="E16" s="191">
        <v>2062</v>
      </c>
      <c r="F16" s="191">
        <v>64</v>
      </c>
      <c r="G16" s="191">
        <v>11</v>
      </c>
      <c r="H16" s="191">
        <v>57</v>
      </c>
      <c r="I16" s="191">
        <v>93</v>
      </c>
      <c r="J16" s="191">
        <v>277</v>
      </c>
      <c r="K16" s="191">
        <v>151</v>
      </c>
      <c r="L16" s="191">
        <v>53</v>
      </c>
      <c r="M16" s="191">
        <v>73</v>
      </c>
    </row>
    <row r="17" spans="1:13" s="139" customFormat="1" ht="15" customHeight="1">
      <c r="A17" s="196" t="s">
        <v>58</v>
      </c>
      <c r="B17" s="191">
        <v>3478</v>
      </c>
      <c r="C17" s="191">
        <v>2680</v>
      </c>
      <c r="D17" s="193">
        <v>2592</v>
      </c>
      <c r="E17" s="191">
        <v>2377</v>
      </c>
      <c r="F17" s="191">
        <v>123</v>
      </c>
      <c r="G17" s="191">
        <v>2</v>
      </c>
      <c r="H17" s="191">
        <v>90</v>
      </c>
      <c r="I17" s="191">
        <v>88</v>
      </c>
      <c r="J17" s="191">
        <v>368</v>
      </c>
      <c r="K17" s="191">
        <v>239</v>
      </c>
      <c r="L17" s="191">
        <v>15</v>
      </c>
      <c r="M17" s="191">
        <v>114</v>
      </c>
    </row>
    <row r="18" spans="1:13" s="139" customFormat="1" ht="15" customHeight="1">
      <c r="A18" s="196" t="s">
        <v>59</v>
      </c>
      <c r="B18" s="191">
        <v>4238</v>
      </c>
      <c r="C18" s="191">
        <v>3415</v>
      </c>
      <c r="D18" s="193">
        <v>3313</v>
      </c>
      <c r="E18" s="191">
        <v>2974</v>
      </c>
      <c r="F18" s="191">
        <v>243</v>
      </c>
      <c r="G18" s="191">
        <v>7</v>
      </c>
      <c r="H18" s="191">
        <v>89</v>
      </c>
      <c r="I18" s="191">
        <v>102</v>
      </c>
      <c r="J18" s="191">
        <v>389</v>
      </c>
      <c r="K18" s="191">
        <v>268</v>
      </c>
      <c r="L18" s="191">
        <v>5</v>
      </c>
      <c r="M18" s="191">
        <v>116</v>
      </c>
    </row>
    <row r="19" spans="1:13" s="139" customFormat="1" ht="15" customHeight="1">
      <c r="A19" s="196"/>
      <c r="B19" s="192"/>
      <c r="C19" s="191"/>
      <c r="D19" s="193"/>
      <c r="E19" s="191"/>
      <c r="F19" s="191"/>
      <c r="G19" s="191"/>
      <c r="H19" s="191"/>
      <c r="I19" s="191"/>
      <c r="J19" s="191"/>
      <c r="K19" s="191"/>
      <c r="L19" s="191"/>
      <c r="M19" s="191"/>
    </row>
    <row r="20" spans="1:13" s="139" customFormat="1" ht="15" customHeight="1">
      <c r="A20" s="196" t="s">
        <v>102</v>
      </c>
      <c r="B20" s="191">
        <v>4744</v>
      </c>
      <c r="C20" s="191">
        <v>3882</v>
      </c>
      <c r="D20" s="193">
        <v>3770</v>
      </c>
      <c r="E20" s="191">
        <v>3393</v>
      </c>
      <c r="F20" s="191">
        <v>327</v>
      </c>
      <c r="G20" s="191" t="s">
        <v>17</v>
      </c>
      <c r="H20" s="191">
        <v>50</v>
      </c>
      <c r="I20" s="191">
        <v>112</v>
      </c>
      <c r="J20" s="191">
        <v>399</v>
      </c>
      <c r="K20" s="191">
        <v>288</v>
      </c>
      <c r="L20" s="191">
        <v>3</v>
      </c>
      <c r="M20" s="191">
        <v>108</v>
      </c>
    </row>
    <row r="21" spans="1:13" s="139" customFormat="1" ht="15" customHeight="1">
      <c r="A21" s="196" t="s">
        <v>60</v>
      </c>
      <c r="B21" s="191">
        <v>5151</v>
      </c>
      <c r="C21" s="191">
        <v>4283</v>
      </c>
      <c r="D21" s="193">
        <v>4174</v>
      </c>
      <c r="E21" s="191">
        <v>3798</v>
      </c>
      <c r="F21" s="191">
        <v>322</v>
      </c>
      <c r="G21" s="191">
        <v>1</v>
      </c>
      <c r="H21" s="191">
        <v>53</v>
      </c>
      <c r="I21" s="191">
        <v>109</v>
      </c>
      <c r="J21" s="191">
        <v>429</v>
      </c>
      <c r="K21" s="191">
        <v>301</v>
      </c>
      <c r="L21" s="191">
        <v>2</v>
      </c>
      <c r="M21" s="191">
        <v>126</v>
      </c>
    </row>
    <row r="22" spans="1:13" s="139" customFormat="1" ht="15" customHeight="1">
      <c r="A22" s="196" t="s">
        <v>61</v>
      </c>
      <c r="B22" s="191">
        <v>4125</v>
      </c>
      <c r="C22" s="191">
        <v>3406</v>
      </c>
      <c r="D22" s="193">
        <v>3304</v>
      </c>
      <c r="E22" s="191">
        <v>2927</v>
      </c>
      <c r="F22" s="191">
        <v>333</v>
      </c>
      <c r="G22" s="191" t="s">
        <v>17</v>
      </c>
      <c r="H22" s="191">
        <v>44</v>
      </c>
      <c r="I22" s="191">
        <v>102</v>
      </c>
      <c r="J22" s="191">
        <v>374</v>
      </c>
      <c r="K22" s="191">
        <v>280</v>
      </c>
      <c r="L22" s="191" t="s">
        <v>17</v>
      </c>
      <c r="M22" s="191">
        <v>94</v>
      </c>
    </row>
    <row r="23" spans="1:13" s="139" customFormat="1" ht="15" customHeight="1">
      <c r="A23" s="196" t="s">
        <v>62</v>
      </c>
      <c r="B23" s="191">
        <v>4247</v>
      </c>
      <c r="C23" s="191">
        <v>3473</v>
      </c>
      <c r="D23" s="193">
        <v>3382</v>
      </c>
      <c r="E23" s="191">
        <v>2957</v>
      </c>
      <c r="F23" s="191">
        <v>361</v>
      </c>
      <c r="G23" s="191">
        <v>1</v>
      </c>
      <c r="H23" s="191">
        <v>63</v>
      </c>
      <c r="I23" s="191">
        <v>91</v>
      </c>
      <c r="J23" s="191">
        <v>506</v>
      </c>
      <c r="K23" s="191">
        <v>380</v>
      </c>
      <c r="L23" s="191" t="s">
        <v>17</v>
      </c>
      <c r="M23" s="191">
        <v>126</v>
      </c>
    </row>
    <row r="24" spans="1:13" s="139" customFormat="1" ht="15" customHeight="1">
      <c r="A24" s="196" t="s">
        <v>63</v>
      </c>
      <c r="B24" s="191">
        <v>5003</v>
      </c>
      <c r="C24" s="191">
        <v>3693</v>
      </c>
      <c r="D24" s="193">
        <v>3579</v>
      </c>
      <c r="E24" s="191">
        <v>3020</v>
      </c>
      <c r="F24" s="191">
        <v>487</v>
      </c>
      <c r="G24" s="191">
        <v>2</v>
      </c>
      <c r="H24" s="191">
        <v>70</v>
      </c>
      <c r="I24" s="191">
        <v>114</v>
      </c>
      <c r="J24" s="191">
        <v>1043</v>
      </c>
      <c r="K24" s="191">
        <v>653</v>
      </c>
      <c r="L24" s="191">
        <v>3</v>
      </c>
      <c r="M24" s="191">
        <v>387</v>
      </c>
    </row>
    <row r="25" spans="1:13" s="139" customFormat="1" ht="15" customHeight="1">
      <c r="A25" s="196"/>
      <c r="B25" s="192"/>
      <c r="C25" s="191"/>
      <c r="D25" s="193"/>
      <c r="E25" s="191"/>
      <c r="F25" s="191"/>
      <c r="G25" s="191"/>
      <c r="H25" s="191"/>
      <c r="I25" s="191"/>
      <c r="J25" s="191"/>
      <c r="K25" s="191"/>
      <c r="L25" s="191"/>
      <c r="M25" s="191"/>
    </row>
    <row r="26" spans="1:13" s="139" customFormat="1" ht="15" customHeight="1">
      <c r="A26" s="196" t="s">
        <v>64</v>
      </c>
      <c r="B26" s="191">
        <v>5822</v>
      </c>
      <c r="C26" s="191">
        <v>3158</v>
      </c>
      <c r="D26" s="193">
        <v>3082</v>
      </c>
      <c r="E26" s="191">
        <v>2299</v>
      </c>
      <c r="F26" s="191">
        <v>670</v>
      </c>
      <c r="G26" s="191">
        <v>1</v>
      </c>
      <c r="H26" s="191">
        <v>112</v>
      </c>
      <c r="I26" s="191">
        <v>76</v>
      </c>
      <c r="J26" s="191">
        <v>2357</v>
      </c>
      <c r="K26" s="191">
        <v>1074</v>
      </c>
      <c r="L26" s="191">
        <v>2</v>
      </c>
      <c r="M26" s="191">
        <v>1281</v>
      </c>
    </row>
    <row r="27" spans="1:13" s="139" customFormat="1" ht="15" customHeight="1">
      <c r="A27" s="196" t="s">
        <v>65</v>
      </c>
      <c r="B27" s="191">
        <v>5270</v>
      </c>
      <c r="C27" s="191">
        <v>2236</v>
      </c>
      <c r="D27" s="193">
        <v>2206</v>
      </c>
      <c r="E27" s="191">
        <v>1599</v>
      </c>
      <c r="F27" s="191">
        <v>485</v>
      </c>
      <c r="G27" s="191" t="s">
        <v>17</v>
      </c>
      <c r="H27" s="191">
        <v>122</v>
      </c>
      <c r="I27" s="191">
        <v>30</v>
      </c>
      <c r="J27" s="191">
        <v>2711</v>
      </c>
      <c r="K27" s="191">
        <v>979</v>
      </c>
      <c r="L27" s="191" t="s">
        <v>17</v>
      </c>
      <c r="M27" s="191">
        <v>1732</v>
      </c>
    </row>
    <row r="28" spans="1:13" s="139" customFormat="1" ht="15" customHeight="1">
      <c r="A28" s="196" t="s">
        <v>66</v>
      </c>
      <c r="B28" s="191">
        <v>3177</v>
      </c>
      <c r="C28" s="191">
        <v>840</v>
      </c>
      <c r="D28" s="193">
        <v>830</v>
      </c>
      <c r="E28" s="191">
        <v>557</v>
      </c>
      <c r="F28" s="191">
        <v>218</v>
      </c>
      <c r="G28" s="191" t="s">
        <v>17</v>
      </c>
      <c r="H28" s="191">
        <v>55</v>
      </c>
      <c r="I28" s="191">
        <v>10</v>
      </c>
      <c r="J28" s="191">
        <v>2069</v>
      </c>
      <c r="K28" s="191">
        <v>623</v>
      </c>
      <c r="L28" s="191" t="s">
        <v>17</v>
      </c>
      <c r="M28" s="191">
        <v>1446</v>
      </c>
    </row>
    <row r="29" spans="1:13" s="139" customFormat="1" ht="15" customHeight="1">
      <c r="A29" s="196" t="s">
        <v>67</v>
      </c>
      <c r="B29" s="191">
        <v>2729</v>
      </c>
      <c r="C29" s="191">
        <v>494</v>
      </c>
      <c r="D29" s="193">
        <v>493</v>
      </c>
      <c r="E29" s="191">
        <v>316</v>
      </c>
      <c r="F29" s="191">
        <v>139</v>
      </c>
      <c r="G29" s="191" t="s">
        <v>17</v>
      </c>
      <c r="H29" s="191">
        <v>38</v>
      </c>
      <c r="I29" s="191">
        <v>1</v>
      </c>
      <c r="J29" s="191">
        <v>2035</v>
      </c>
      <c r="K29" s="191">
        <v>457</v>
      </c>
      <c r="L29" s="191" t="s">
        <v>17</v>
      </c>
      <c r="M29" s="191">
        <v>1578</v>
      </c>
    </row>
    <row r="30" spans="1:13" s="139" customFormat="1" ht="15" customHeight="1">
      <c r="A30" s="196" t="s">
        <v>68</v>
      </c>
      <c r="B30" s="191">
        <v>3728</v>
      </c>
      <c r="C30" s="191">
        <v>283</v>
      </c>
      <c r="D30" s="193">
        <v>281</v>
      </c>
      <c r="E30" s="191">
        <v>143</v>
      </c>
      <c r="F30" s="191">
        <v>103</v>
      </c>
      <c r="G30" s="191" t="s">
        <v>17</v>
      </c>
      <c r="H30" s="191">
        <v>35</v>
      </c>
      <c r="I30" s="191">
        <v>2</v>
      </c>
      <c r="J30" s="191">
        <v>3216</v>
      </c>
      <c r="K30" s="191">
        <v>378</v>
      </c>
      <c r="L30" s="191">
        <v>4</v>
      </c>
      <c r="M30" s="191">
        <v>2834</v>
      </c>
    </row>
    <row r="31" spans="1:13" s="139" customFormat="1" ht="15" customHeight="1">
      <c r="A31" s="36"/>
      <c r="B31" s="192"/>
      <c r="C31" s="191"/>
      <c r="D31" s="193"/>
      <c r="E31" s="191"/>
      <c r="F31" s="191"/>
      <c r="G31" s="191"/>
      <c r="H31" s="191"/>
      <c r="I31" s="191"/>
      <c r="J31" s="191"/>
      <c r="K31" s="191"/>
      <c r="L31" s="191"/>
      <c r="M31" s="191"/>
    </row>
    <row r="32" spans="1:13" s="139" customFormat="1" ht="15" customHeight="1">
      <c r="A32" s="36" t="s">
        <v>96</v>
      </c>
      <c r="B32" s="192"/>
      <c r="C32" s="191"/>
      <c r="D32" s="193"/>
      <c r="E32" s="191"/>
      <c r="F32" s="191"/>
      <c r="G32" s="191"/>
      <c r="H32" s="191"/>
      <c r="I32" s="191"/>
      <c r="J32" s="191"/>
      <c r="K32" s="191"/>
      <c r="L32" s="191"/>
      <c r="M32" s="191"/>
    </row>
    <row r="33" spans="1:16" s="139" customFormat="1" ht="15" customHeight="1">
      <c r="A33" s="196" t="s">
        <v>69</v>
      </c>
      <c r="B33" s="191">
        <f>B26+B27+B28+B29+B30</f>
        <v>20726</v>
      </c>
      <c r="C33" s="191">
        <f>C26+C27+C28+C29+C30</f>
        <v>7011</v>
      </c>
      <c r="D33" s="191">
        <f>D26+D27+D28+D29+D30</f>
        <v>6892</v>
      </c>
      <c r="E33" s="191">
        <f>E26+E27+E28+E29+E30</f>
        <v>4914</v>
      </c>
      <c r="F33" s="191">
        <f>F26+F27+F28+F29+F30</f>
        <v>1615</v>
      </c>
      <c r="G33" s="191">
        <v>1</v>
      </c>
      <c r="H33" s="191">
        <f>H26+H27+H28+H29+H30</f>
        <v>362</v>
      </c>
      <c r="I33" s="191">
        <f>I26+I27+I28+I29+I30</f>
        <v>119</v>
      </c>
      <c r="J33" s="191">
        <f>J26+J27+J28+J29+J30</f>
        <v>12388</v>
      </c>
      <c r="K33" s="191">
        <f>K26+K27+K28+K29+K30</f>
        <v>3511</v>
      </c>
      <c r="L33" s="191">
        <v>6</v>
      </c>
      <c r="M33" s="191">
        <f>M26+M27+M28+M29+M30</f>
        <v>8871</v>
      </c>
    </row>
    <row r="34" spans="1:16" s="139" customFormat="1" ht="15" customHeight="1">
      <c r="A34" s="196" t="s">
        <v>70</v>
      </c>
      <c r="B34" s="191">
        <f>B26+B27</f>
        <v>11092</v>
      </c>
      <c r="C34" s="191">
        <f>C26+C27</f>
        <v>5394</v>
      </c>
      <c r="D34" s="191">
        <f>D26+D27</f>
        <v>5288</v>
      </c>
      <c r="E34" s="191">
        <f>E26+E27</f>
        <v>3898</v>
      </c>
      <c r="F34" s="191">
        <f>F26+F27</f>
        <v>1155</v>
      </c>
      <c r="G34" s="191">
        <v>1</v>
      </c>
      <c r="H34" s="191">
        <f>H26+H27</f>
        <v>234</v>
      </c>
      <c r="I34" s="191">
        <f>I26+I27</f>
        <v>106</v>
      </c>
      <c r="J34" s="191">
        <f>J26+J27</f>
        <v>5068</v>
      </c>
      <c r="K34" s="191">
        <f>K26+K27</f>
        <v>2053</v>
      </c>
      <c r="L34" s="191">
        <v>2</v>
      </c>
      <c r="M34" s="191">
        <f>M26+M27</f>
        <v>3013</v>
      </c>
    </row>
    <row r="35" spans="1:16" s="139" customFormat="1" ht="15" customHeight="1" thickBot="1">
      <c r="A35" s="197" t="s">
        <v>71</v>
      </c>
      <c r="B35" s="194">
        <f>B28+B29+B30</f>
        <v>9634</v>
      </c>
      <c r="C35" s="194">
        <f>C28+C29+C30</f>
        <v>1617</v>
      </c>
      <c r="D35" s="194">
        <f>D28+D29+D30</f>
        <v>1604</v>
      </c>
      <c r="E35" s="194">
        <f>E28+E29+E30</f>
        <v>1016</v>
      </c>
      <c r="F35" s="194">
        <f>F28+F29+F30</f>
        <v>460</v>
      </c>
      <c r="G35" s="194" t="s">
        <v>17</v>
      </c>
      <c r="H35" s="194">
        <f>H28+H29+H30</f>
        <v>128</v>
      </c>
      <c r="I35" s="194">
        <f>I28+I29+I30</f>
        <v>13</v>
      </c>
      <c r="J35" s="194">
        <f>J28+J29+J30</f>
        <v>7320</v>
      </c>
      <c r="K35" s="194">
        <f>K28+K29+K30</f>
        <v>1458</v>
      </c>
      <c r="L35" s="194">
        <v>4</v>
      </c>
      <c r="M35" s="194">
        <f>M28+M29+M30</f>
        <v>5858</v>
      </c>
      <c r="N35" s="144"/>
      <c r="O35" s="144"/>
      <c r="P35" s="144"/>
    </row>
    <row r="36" spans="1:16" s="128" customFormat="1" ht="15" customHeight="1">
      <c r="A36" s="129" t="s">
        <v>13</v>
      </c>
      <c r="B36" s="135"/>
      <c r="C36" s="34"/>
    </row>
    <row r="37" spans="1:16" s="128" customFormat="1" ht="15" customHeight="1">
      <c r="A37" s="34" t="s">
        <v>296</v>
      </c>
      <c r="B37" s="34"/>
      <c r="C37" s="34"/>
    </row>
    <row r="38" spans="1:16" s="128" customFormat="1" ht="15" customHeight="1">
      <c r="A38" s="33" t="s">
        <v>297</v>
      </c>
      <c r="B38" s="34"/>
      <c r="C38" s="34"/>
    </row>
    <row r="45" spans="1:16" ht="9" customHeight="1"/>
    <row r="62" ht="9" customHeight="1"/>
  </sheetData>
  <mergeCells count="16">
    <mergeCell ref="L5:L7"/>
    <mergeCell ref="M5:M7"/>
    <mergeCell ref="J4:M4"/>
    <mergeCell ref="C4:I4"/>
    <mergeCell ref="D5:H5"/>
    <mergeCell ref="E6:E7"/>
    <mergeCell ref="F6:F7"/>
    <mergeCell ref="G6:G7"/>
    <mergeCell ref="H6:H7"/>
    <mergeCell ref="I5:I7"/>
    <mergeCell ref="J5:J7"/>
    <mergeCell ref="A4:A7"/>
    <mergeCell ref="B4:B7"/>
    <mergeCell ref="C5:C7"/>
    <mergeCell ref="D6:D7"/>
    <mergeCell ref="K5:K7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topLeftCell="A31" zoomScaleNormal="100" zoomScaleSheetLayoutView="100" zoomScalePageLayoutView="85" workbookViewId="0">
      <selection activeCell="G43" sqref="G43"/>
    </sheetView>
  </sheetViews>
  <sheetFormatPr defaultColWidth="9" defaultRowHeight="13.5"/>
  <cols>
    <col min="1" max="2" width="2.25" style="19" customWidth="1"/>
    <col min="3" max="3" width="18.125" style="19" customWidth="1"/>
    <col min="4" max="11" width="8.125" style="19" customWidth="1"/>
    <col min="12" max="16384" width="9" style="19"/>
  </cols>
  <sheetData>
    <row r="1" spans="1:11" ht="18" customHeight="1">
      <c r="A1" s="13" t="s">
        <v>259</v>
      </c>
    </row>
    <row r="2" spans="1:11" ht="15" customHeight="1">
      <c r="C2" s="24"/>
      <c r="K2" s="29" t="s">
        <v>109</v>
      </c>
    </row>
    <row r="3" spans="1:11" ht="15" customHeight="1" thickBot="1">
      <c r="A3" s="49"/>
      <c r="C3" s="24"/>
      <c r="K3" s="22" t="s">
        <v>88</v>
      </c>
    </row>
    <row r="4" spans="1:11" ht="15" customHeight="1">
      <c r="A4" s="320" t="s">
        <v>173</v>
      </c>
      <c r="B4" s="320"/>
      <c r="C4" s="287"/>
      <c r="D4" s="317" t="s">
        <v>123</v>
      </c>
      <c r="E4" s="318"/>
      <c r="F4" s="318"/>
      <c r="G4" s="319"/>
      <c r="H4" s="318" t="s">
        <v>124</v>
      </c>
      <c r="I4" s="318"/>
      <c r="J4" s="318"/>
      <c r="K4" s="318"/>
    </row>
    <row r="5" spans="1:11" ht="15" customHeight="1">
      <c r="A5" s="321"/>
      <c r="B5" s="321"/>
      <c r="C5" s="288"/>
      <c r="D5" s="120" t="s">
        <v>141</v>
      </c>
      <c r="E5" s="120" t="s">
        <v>72</v>
      </c>
      <c r="F5" s="120" t="s">
        <v>73</v>
      </c>
      <c r="G5" s="145" t="s">
        <v>126</v>
      </c>
      <c r="H5" s="121" t="s">
        <v>141</v>
      </c>
      <c r="I5" s="122" t="s">
        <v>72</v>
      </c>
      <c r="J5" s="120" t="s">
        <v>73</v>
      </c>
      <c r="K5" s="146" t="s">
        <v>126</v>
      </c>
    </row>
    <row r="6" spans="1:11" ht="15" customHeight="1">
      <c r="A6" s="155" t="s">
        <v>8</v>
      </c>
      <c r="B6" s="156"/>
      <c r="D6" s="100">
        <v>36811</v>
      </c>
      <c r="E6" s="101">
        <v>20621</v>
      </c>
      <c r="F6" s="101">
        <v>16190</v>
      </c>
      <c r="G6" s="102">
        <v>100</v>
      </c>
      <c r="H6" s="103">
        <f>H8+H13+H18+H34</f>
        <v>35822</v>
      </c>
      <c r="I6" s="147">
        <f>I8+I13+I18+I34</f>
        <v>19620</v>
      </c>
      <c r="J6" s="103">
        <f>J8+J13+J18+J34</f>
        <v>16202</v>
      </c>
      <c r="K6" s="104">
        <f>H6/H6*100</f>
        <v>100</v>
      </c>
    </row>
    <row r="7" spans="1:11" ht="15" customHeight="1">
      <c r="C7" s="26"/>
      <c r="D7" s="105"/>
      <c r="E7" s="99"/>
      <c r="F7" s="99"/>
      <c r="G7" s="106"/>
      <c r="H7" s="107"/>
      <c r="I7" s="148"/>
      <c r="J7" s="108"/>
      <c r="K7" s="109"/>
    </row>
    <row r="8" spans="1:11" ht="15" customHeight="1">
      <c r="B8" s="4" t="s">
        <v>178</v>
      </c>
      <c r="D8" s="105">
        <v>4488</v>
      </c>
      <c r="E8" s="98">
        <v>2642</v>
      </c>
      <c r="F8" s="98">
        <v>1846</v>
      </c>
      <c r="G8" s="106">
        <v>12.2</v>
      </c>
      <c r="H8" s="107">
        <f>H9+H10+H11</f>
        <v>3780</v>
      </c>
      <c r="I8" s="149">
        <f>I9+I10+I11</f>
        <v>2233</v>
      </c>
      <c r="J8" s="110">
        <f>J9+J10+J11</f>
        <v>1547</v>
      </c>
      <c r="K8" s="109">
        <f>H8/H6*100</f>
        <v>10.552174641281892</v>
      </c>
    </row>
    <row r="9" spans="1:11" ht="15" customHeight="1">
      <c r="C9" s="26" t="s">
        <v>180</v>
      </c>
      <c r="D9" s="98">
        <v>4381</v>
      </c>
      <c r="E9" s="98">
        <v>2547</v>
      </c>
      <c r="F9" s="98">
        <v>1834</v>
      </c>
      <c r="G9" s="106">
        <v>11.9</v>
      </c>
      <c r="H9" s="111">
        <v>3672</v>
      </c>
      <c r="I9" s="150">
        <v>2147</v>
      </c>
      <c r="J9" s="112">
        <v>1525</v>
      </c>
      <c r="K9" s="109">
        <f>H9/H6*100</f>
        <v>10.250683937245268</v>
      </c>
    </row>
    <row r="10" spans="1:11" ht="15" customHeight="1">
      <c r="C10" s="26" t="s">
        <v>179</v>
      </c>
      <c r="D10" s="99">
        <v>98</v>
      </c>
      <c r="E10" s="99">
        <v>86</v>
      </c>
      <c r="F10" s="99">
        <v>12</v>
      </c>
      <c r="G10" s="106">
        <v>0.3</v>
      </c>
      <c r="H10" s="113">
        <v>98</v>
      </c>
      <c r="I10" s="148">
        <v>80</v>
      </c>
      <c r="J10" s="108">
        <v>18</v>
      </c>
      <c r="K10" s="109">
        <f>H10/H6*100</f>
        <v>0.27357489810730834</v>
      </c>
    </row>
    <row r="11" spans="1:11" ht="15" customHeight="1">
      <c r="C11" s="26" t="s">
        <v>181</v>
      </c>
      <c r="D11" s="99">
        <v>9</v>
      </c>
      <c r="E11" s="99">
        <v>9</v>
      </c>
      <c r="F11" s="99" t="s">
        <v>17</v>
      </c>
      <c r="G11" s="106">
        <v>0</v>
      </c>
      <c r="H11" s="113">
        <v>10</v>
      </c>
      <c r="I11" s="148">
        <v>6</v>
      </c>
      <c r="J11" s="108">
        <v>4</v>
      </c>
      <c r="K11" s="109">
        <f>H11/H6*100</f>
        <v>2.7915805929317177E-2</v>
      </c>
    </row>
    <row r="12" spans="1:11" ht="15" customHeight="1">
      <c r="C12" s="26"/>
      <c r="D12" s="99"/>
      <c r="E12" s="99"/>
      <c r="F12" s="99"/>
      <c r="G12" s="106"/>
      <c r="H12" s="113"/>
      <c r="I12" s="148"/>
      <c r="J12" s="108"/>
      <c r="K12" s="109"/>
    </row>
    <row r="13" spans="1:11" ht="15" customHeight="1">
      <c r="B13" s="4" t="s">
        <v>182</v>
      </c>
      <c r="D13" s="98">
        <v>11619</v>
      </c>
      <c r="E13" s="98">
        <v>8239</v>
      </c>
      <c r="F13" s="98">
        <v>3380</v>
      </c>
      <c r="G13" s="106">
        <v>31.6</v>
      </c>
      <c r="H13" s="111">
        <f>H14+H15+H16</f>
        <v>11123</v>
      </c>
      <c r="I13" s="150">
        <f>I14+I15+I16</f>
        <v>7711</v>
      </c>
      <c r="J13" s="112">
        <f>J14+J15+J16</f>
        <v>3412</v>
      </c>
      <c r="K13" s="109">
        <f>H13/H6*100</f>
        <v>31.050750935179501</v>
      </c>
    </row>
    <row r="14" spans="1:11" ht="15" customHeight="1">
      <c r="C14" s="26" t="s">
        <v>183</v>
      </c>
      <c r="D14" s="99">
        <v>5</v>
      </c>
      <c r="E14" s="99">
        <v>3</v>
      </c>
      <c r="F14" s="99">
        <v>2</v>
      </c>
      <c r="G14" s="106">
        <v>0</v>
      </c>
      <c r="H14" s="113">
        <v>8</v>
      </c>
      <c r="I14" s="148">
        <v>5</v>
      </c>
      <c r="J14" s="108">
        <v>3</v>
      </c>
      <c r="K14" s="109">
        <f>H14/H6*100</f>
        <v>2.2332644743453742E-2</v>
      </c>
    </row>
    <row r="15" spans="1:11" ht="15" customHeight="1">
      <c r="C15" s="26" t="s">
        <v>184</v>
      </c>
      <c r="D15" s="98">
        <v>2501</v>
      </c>
      <c r="E15" s="98">
        <v>2132</v>
      </c>
      <c r="F15" s="99">
        <v>369</v>
      </c>
      <c r="G15" s="106">
        <v>6.8</v>
      </c>
      <c r="H15" s="111">
        <v>2244</v>
      </c>
      <c r="I15" s="112">
        <v>1880</v>
      </c>
      <c r="J15" s="99">
        <v>364</v>
      </c>
      <c r="K15" s="109">
        <f>H15/H6*100</f>
        <v>6.2643068505387758</v>
      </c>
    </row>
    <row r="16" spans="1:11" ht="15" customHeight="1">
      <c r="C16" s="26" t="s">
        <v>185</v>
      </c>
      <c r="D16" s="98">
        <v>9113</v>
      </c>
      <c r="E16" s="98">
        <v>6104</v>
      </c>
      <c r="F16" s="98">
        <v>3009</v>
      </c>
      <c r="G16" s="106">
        <v>24.8</v>
      </c>
      <c r="H16" s="111">
        <v>8871</v>
      </c>
      <c r="I16" s="112">
        <v>5826</v>
      </c>
      <c r="J16" s="98">
        <v>3045</v>
      </c>
      <c r="K16" s="109">
        <f>H16/H6*100</f>
        <v>24.76411143989727</v>
      </c>
    </row>
    <row r="17" spans="2:15" ht="15" customHeight="1">
      <c r="C17" s="26"/>
      <c r="D17" s="99"/>
      <c r="E17" s="99"/>
      <c r="F17" s="99"/>
      <c r="G17" s="106"/>
      <c r="H17" s="113"/>
      <c r="I17" s="108"/>
      <c r="J17" s="99"/>
      <c r="K17" s="109"/>
    </row>
    <row r="18" spans="2:15" ht="15" customHeight="1">
      <c r="B18" s="4" t="s">
        <v>186</v>
      </c>
      <c r="D18" s="98">
        <v>19214</v>
      </c>
      <c r="E18" s="98">
        <v>8936</v>
      </c>
      <c r="F18" s="98">
        <v>10278</v>
      </c>
      <c r="G18" s="106">
        <v>52.2</v>
      </c>
      <c r="H18" s="111">
        <f>H19+H20+H21+H22+H23+H24+H25+H26+H27+H28+H29+H30+H31+H32</f>
        <v>19000</v>
      </c>
      <c r="I18" s="112">
        <f>I19+I20+I21+I22+I23+I24+I25+I26+I27+I28+I29+I30+I31+I32</f>
        <v>8633</v>
      </c>
      <c r="J18" s="150">
        <f>J19+J20+J21+J22+J23+J24+J25+J26+J27+J28+J29+J30+J31+J32</f>
        <v>10367</v>
      </c>
      <c r="K18" s="109">
        <f>H18/H6*100</f>
        <v>53.040031265702638</v>
      </c>
    </row>
    <row r="19" spans="2:15" ht="15" customHeight="1">
      <c r="C19" s="26" t="s">
        <v>187</v>
      </c>
      <c r="D19" s="99">
        <v>110</v>
      </c>
      <c r="E19" s="99">
        <v>87</v>
      </c>
      <c r="F19" s="99">
        <v>23</v>
      </c>
      <c r="G19" s="106">
        <v>0.3</v>
      </c>
      <c r="H19" s="113">
        <v>109</v>
      </c>
      <c r="I19" s="108">
        <v>88</v>
      </c>
      <c r="J19" s="99">
        <v>21</v>
      </c>
      <c r="K19" s="109">
        <f>H19/H6*100</f>
        <v>0.30428228462955725</v>
      </c>
    </row>
    <row r="20" spans="2:15" ht="15" customHeight="1">
      <c r="C20" s="26" t="s">
        <v>188</v>
      </c>
      <c r="D20" s="99">
        <v>205</v>
      </c>
      <c r="E20" s="99">
        <v>157</v>
      </c>
      <c r="F20" s="99">
        <v>48</v>
      </c>
      <c r="G20" s="106">
        <v>0.6</v>
      </c>
      <c r="H20" s="113">
        <v>197</v>
      </c>
      <c r="I20" s="108">
        <v>155</v>
      </c>
      <c r="J20" s="99">
        <v>42</v>
      </c>
      <c r="K20" s="109">
        <f>H20/H6*100</f>
        <v>0.5499413768075484</v>
      </c>
    </row>
    <row r="21" spans="2:15" ht="15" customHeight="1">
      <c r="C21" s="26" t="s">
        <v>189</v>
      </c>
      <c r="D21" s="98">
        <v>1133</v>
      </c>
      <c r="E21" s="98">
        <v>961</v>
      </c>
      <c r="F21" s="99">
        <v>172</v>
      </c>
      <c r="G21" s="106">
        <v>3.1</v>
      </c>
      <c r="H21" s="111">
        <v>1196</v>
      </c>
      <c r="I21" s="112">
        <v>978</v>
      </c>
      <c r="J21" s="99">
        <v>218</v>
      </c>
      <c r="K21" s="109">
        <f>H21/H6*100</f>
        <v>3.3387303891463347</v>
      </c>
    </row>
    <row r="22" spans="2:15" ht="15" customHeight="1">
      <c r="C22" s="26" t="s">
        <v>190</v>
      </c>
      <c r="D22" s="98">
        <v>4384</v>
      </c>
      <c r="E22" s="98">
        <v>1961</v>
      </c>
      <c r="F22" s="98">
        <v>2423</v>
      </c>
      <c r="G22" s="106">
        <v>11.9</v>
      </c>
      <c r="H22" s="111">
        <v>4210</v>
      </c>
      <c r="I22" s="112">
        <v>1862</v>
      </c>
      <c r="J22" s="98">
        <v>2348</v>
      </c>
      <c r="K22" s="109">
        <f>H22/H6*100</f>
        <v>11.752554296242533</v>
      </c>
      <c r="O22" s="41"/>
    </row>
    <row r="23" spans="2:15" ht="15" customHeight="1">
      <c r="C23" s="26" t="s">
        <v>192</v>
      </c>
      <c r="D23" s="99">
        <v>469</v>
      </c>
      <c r="E23" s="99">
        <v>197</v>
      </c>
      <c r="F23" s="99">
        <v>272</v>
      </c>
      <c r="G23" s="106">
        <v>1.3</v>
      </c>
      <c r="H23" s="113">
        <v>406</v>
      </c>
      <c r="I23" s="108">
        <v>174</v>
      </c>
      <c r="J23" s="99">
        <v>232</v>
      </c>
      <c r="K23" s="109">
        <f>H23/H6*100</f>
        <v>1.1333817207302774</v>
      </c>
    </row>
    <row r="24" spans="2:15" ht="15" customHeight="1">
      <c r="C24" s="26" t="s">
        <v>191</v>
      </c>
      <c r="D24" s="99">
        <v>308</v>
      </c>
      <c r="E24" s="99">
        <v>178</v>
      </c>
      <c r="F24" s="99">
        <v>130</v>
      </c>
      <c r="G24" s="106">
        <v>0.8</v>
      </c>
      <c r="H24" s="113">
        <v>330</v>
      </c>
      <c r="I24" s="108">
        <v>174</v>
      </c>
      <c r="J24" s="99">
        <v>156</v>
      </c>
      <c r="K24" s="109">
        <f>H24/H6*100</f>
        <v>0.92122159566746697</v>
      </c>
    </row>
    <row r="25" spans="2:15" ht="15" customHeight="1">
      <c r="C25" s="26" t="s">
        <v>193</v>
      </c>
      <c r="D25" s="99">
        <v>704</v>
      </c>
      <c r="E25" s="99">
        <v>460</v>
      </c>
      <c r="F25" s="99">
        <v>244</v>
      </c>
      <c r="G25" s="106">
        <v>1.9</v>
      </c>
      <c r="H25" s="113">
        <v>669</v>
      </c>
      <c r="I25" s="108">
        <v>432</v>
      </c>
      <c r="J25" s="99">
        <v>237</v>
      </c>
      <c r="K25" s="109">
        <f>H25/H6*100</f>
        <v>1.8675674166713192</v>
      </c>
    </row>
    <row r="26" spans="2:15" ht="15" customHeight="1">
      <c r="C26" s="26" t="s">
        <v>194</v>
      </c>
      <c r="D26" s="98">
        <v>1829</v>
      </c>
      <c r="E26" s="99">
        <v>608</v>
      </c>
      <c r="F26" s="98">
        <v>1221</v>
      </c>
      <c r="G26" s="106">
        <v>5</v>
      </c>
      <c r="H26" s="111">
        <v>1764</v>
      </c>
      <c r="I26" s="108">
        <v>583</v>
      </c>
      <c r="J26" s="98">
        <v>1181</v>
      </c>
      <c r="K26" s="109">
        <f>H26/H6*100</f>
        <v>4.9243481659315504</v>
      </c>
    </row>
    <row r="27" spans="2:15" ht="15" customHeight="1">
      <c r="C27" s="26" t="s">
        <v>195</v>
      </c>
      <c r="D27" s="98">
        <v>1348</v>
      </c>
      <c r="E27" s="99">
        <v>544</v>
      </c>
      <c r="F27" s="98">
        <v>804</v>
      </c>
      <c r="G27" s="106">
        <v>3.7</v>
      </c>
      <c r="H27" s="111">
        <v>1222</v>
      </c>
      <c r="I27" s="108">
        <v>514</v>
      </c>
      <c r="J27" s="98">
        <v>708</v>
      </c>
      <c r="K27" s="109">
        <f>H27/H6*100</f>
        <v>3.4113114845625589</v>
      </c>
    </row>
    <row r="28" spans="2:15" ht="15" customHeight="1">
      <c r="C28" s="26" t="s">
        <v>196</v>
      </c>
      <c r="D28" s="98">
        <v>1651</v>
      </c>
      <c r="E28" s="99">
        <v>650</v>
      </c>
      <c r="F28" s="98">
        <v>1001</v>
      </c>
      <c r="G28" s="106">
        <v>4.5</v>
      </c>
      <c r="H28" s="111">
        <v>1724</v>
      </c>
      <c r="I28" s="108">
        <v>654</v>
      </c>
      <c r="J28" s="98">
        <v>1070</v>
      </c>
      <c r="K28" s="109">
        <f>H28/H6*100</f>
        <v>4.8126849422142817</v>
      </c>
    </row>
    <row r="29" spans="2:15" ht="15" customHeight="1">
      <c r="C29" s="26" t="s">
        <v>197</v>
      </c>
      <c r="D29" s="98">
        <v>3796</v>
      </c>
      <c r="E29" s="99">
        <v>907</v>
      </c>
      <c r="F29" s="98">
        <v>2889</v>
      </c>
      <c r="G29" s="106">
        <v>10.3</v>
      </c>
      <c r="H29" s="111">
        <v>4087</v>
      </c>
      <c r="I29" s="108">
        <v>990</v>
      </c>
      <c r="J29" s="98">
        <v>3097</v>
      </c>
      <c r="K29" s="109">
        <f>H29/H6*100</f>
        <v>11.40918988331193</v>
      </c>
    </row>
    <row r="30" spans="2:15" ht="15" customHeight="1">
      <c r="C30" s="26" t="s">
        <v>198</v>
      </c>
      <c r="D30" s="99">
        <v>438</v>
      </c>
      <c r="E30" s="99">
        <v>286</v>
      </c>
      <c r="F30" s="99">
        <v>152</v>
      </c>
      <c r="G30" s="106">
        <v>1.2</v>
      </c>
      <c r="H30" s="113">
        <v>397</v>
      </c>
      <c r="I30" s="108">
        <v>249</v>
      </c>
      <c r="J30" s="99">
        <v>148</v>
      </c>
      <c r="K30" s="109">
        <f>H30/H6*100</f>
        <v>1.108257495393892</v>
      </c>
    </row>
    <row r="31" spans="2:15" ht="15" customHeight="1">
      <c r="C31" s="26" t="s">
        <v>199</v>
      </c>
      <c r="D31" s="98">
        <v>1551</v>
      </c>
      <c r="E31" s="98">
        <v>971</v>
      </c>
      <c r="F31" s="98">
        <v>580</v>
      </c>
      <c r="G31" s="106">
        <v>4.2</v>
      </c>
      <c r="H31" s="111">
        <v>1482</v>
      </c>
      <c r="I31" s="112">
        <v>927</v>
      </c>
      <c r="J31" s="98">
        <v>555</v>
      </c>
      <c r="K31" s="109">
        <f>H31/H6*100</f>
        <v>4.1371224387248056</v>
      </c>
    </row>
    <row r="32" spans="2:15" ht="15" customHeight="1">
      <c r="C32" s="26" t="s">
        <v>200</v>
      </c>
      <c r="D32" s="98">
        <v>1288</v>
      </c>
      <c r="E32" s="98">
        <v>969</v>
      </c>
      <c r="F32" s="99">
        <v>319</v>
      </c>
      <c r="G32" s="106">
        <v>3.5</v>
      </c>
      <c r="H32" s="111">
        <v>1207</v>
      </c>
      <c r="I32" s="112">
        <v>853</v>
      </c>
      <c r="J32" s="99">
        <v>354</v>
      </c>
      <c r="K32" s="109">
        <f>H32/H6*100</f>
        <v>3.3694377756685836</v>
      </c>
    </row>
    <row r="33" spans="1:11" ht="15" customHeight="1">
      <c r="C33" s="4"/>
      <c r="D33" s="99"/>
      <c r="E33" s="98"/>
      <c r="F33" s="99"/>
      <c r="G33" s="106"/>
      <c r="H33" s="113"/>
      <c r="I33" s="112"/>
      <c r="J33" s="99"/>
      <c r="K33" s="109"/>
    </row>
    <row r="34" spans="1:11" ht="15" customHeight="1" thickBot="1">
      <c r="C34" s="6" t="s">
        <v>201</v>
      </c>
      <c r="D34" s="114">
        <v>1490</v>
      </c>
      <c r="E34" s="114">
        <v>804</v>
      </c>
      <c r="F34" s="115">
        <v>686</v>
      </c>
      <c r="G34" s="116">
        <v>4</v>
      </c>
      <c r="H34" s="117">
        <v>1919</v>
      </c>
      <c r="I34" s="118">
        <v>1043</v>
      </c>
      <c r="J34" s="115">
        <v>876</v>
      </c>
      <c r="K34" s="119">
        <f>H34/H6*100</f>
        <v>5.3570431578359665</v>
      </c>
    </row>
    <row r="35" spans="1:11" s="128" customFormat="1" ht="15" customHeight="1">
      <c r="A35" s="157" t="s">
        <v>13</v>
      </c>
      <c r="B35" s="129"/>
      <c r="K35" s="130"/>
    </row>
    <row r="42" spans="1:11" ht="9" customHeight="1"/>
    <row r="59" ht="9" customHeight="1"/>
  </sheetData>
  <mergeCells count="3">
    <mergeCell ref="D4:G4"/>
    <mergeCell ref="H4:K4"/>
    <mergeCell ref="A4:C5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28" zoomScaleNormal="100" zoomScaleSheetLayoutView="100" zoomScalePageLayoutView="85" workbookViewId="0">
      <selection activeCell="K58" sqref="K58"/>
    </sheetView>
  </sheetViews>
  <sheetFormatPr defaultColWidth="9" defaultRowHeight="13.5"/>
  <cols>
    <col min="1" max="1" width="16.75" style="19" customWidth="1"/>
    <col min="2" max="6" width="13.625" style="19" customWidth="1"/>
    <col min="7" max="16384" width="9" style="19"/>
  </cols>
  <sheetData>
    <row r="1" spans="1:10" ht="18" customHeight="1">
      <c r="A1" s="56" t="s">
        <v>260</v>
      </c>
      <c r="B1" s="57"/>
      <c r="C1" s="57"/>
      <c r="D1" s="57"/>
      <c r="E1" s="57"/>
      <c r="F1" s="57"/>
    </row>
    <row r="2" spans="1:10" ht="15" customHeight="1">
      <c r="A2" s="56"/>
      <c r="B2" s="57"/>
      <c r="C2" s="57"/>
      <c r="D2" s="29"/>
      <c r="E2" s="29"/>
      <c r="F2" s="29" t="s">
        <v>176</v>
      </c>
    </row>
    <row r="3" spans="1:10" ht="15" customHeight="1" thickBot="1">
      <c r="A3" s="56"/>
      <c r="B3" s="57"/>
      <c r="C3" s="57"/>
      <c r="D3" s="22"/>
      <c r="E3" s="22" t="s">
        <v>88</v>
      </c>
      <c r="F3" s="22" t="s">
        <v>88</v>
      </c>
    </row>
    <row r="4" spans="1:10" s="18" customFormat="1" ht="30" customHeight="1">
      <c r="A4" s="204" t="s">
        <v>174</v>
      </c>
      <c r="B4" s="206" t="s">
        <v>252</v>
      </c>
      <c r="C4" s="206" t="s">
        <v>253</v>
      </c>
      <c r="D4" s="206" t="s">
        <v>254</v>
      </c>
      <c r="E4" s="206" t="s">
        <v>312</v>
      </c>
      <c r="F4" s="206" t="s">
        <v>322</v>
      </c>
    </row>
    <row r="5" spans="1:10" s="18" customFormat="1" ht="15" customHeight="1">
      <c r="A5" s="205" t="s">
        <v>251</v>
      </c>
      <c r="B5" s="207">
        <v>1127</v>
      </c>
      <c r="C5" s="207">
        <v>1108</v>
      </c>
      <c r="D5" s="207">
        <v>1194</v>
      </c>
      <c r="E5" s="207">
        <f>SUM(E6:E42)</f>
        <v>1252</v>
      </c>
      <c r="F5" s="207">
        <f>SUM(F6:F43)</f>
        <v>1298</v>
      </c>
    </row>
    <row r="6" spans="1:10" s="18" customFormat="1" ht="15" customHeight="1">
      <c r="A6" s="212" t="s">
        <v>225</v>
      </c>
      <c r="B6" s="208">
        <v>2</v>
      </c>
      <c r="C6" s="208">
        <v>2</v>
      </c>
      <c r="D6" s="208">
        <v>1</v>
      </c>
      <c r="E6" s="208">
        <v>1</v>
      </c>
      <c r="F6" s="208">
        <v>3</v>
      </c>
    </row>
    <row r="7" spans="1:10" s="18" customFormat="1" ht="15" customHeight="1">
      <c r="A7" s="213" t="s">
        <v>226</v>
      </c>
      <c r="B7" s="209" t="s">
        <v>17</v>
      </c>
      <c r="C7" s="209">
        <v>1</v>
      </c>
      <c r="D7" s="209">
        <v>1</v>
      </c>
      <c r="E7" s="209">
        <v>1</v>
      </c>
      <c r="F7" s="209">
        <v>2</v>
      </c>
    </row>
    <row r="8" spans="1:10" s="18" customFormat="1" ht="15" customHeight="1">
      <c r="A8" s="213" t="s">
        <v>227</v>
      </c>
      <c r="B8" s="209">
        <v>5</v>
      </c>
      <c r="C8" s="209">
        <v>3</v>
      </c>
      <c r="D8" s="209">
        <v>3</v>
      </c>
      <c r="E8" s="209">
        <v>2</v>
      </c>
      <c r="F8" s="209">
        <v>2</v>
      </c>
    </row>
    <row r="9" spans="1:10" s="18" customFormat="1" ht="15" customHeight="1">
      <c r="A9" s="213" t="s">
        <v>263</v>
      </c>
      <c r="B9" s="209">
        <v>1</v>
      </c>
      <c r="C9" s="209" t="s">
        <v>17</v>
      </c>
      <c r="D9" s="209" t="s">
        <v>17</v>
      </c>
      <c r="E9" s="209" t="s">
        <v>17</v>
      </c>
      <c r="F9" s="209" t="s">
        <v>17</v>
      </c>
    </row>
    <row r="10" spans="1:10" s="18" customFormat="1" ht="15" customHeight="1">
      <c r="A10" s="213" t="s">
        <v>75</v>
      </c>
      <c r="B10" s="209">
        <v>308</v>
      </c>
      <c r="C10" s="209">
        <v>299</v>
      </c>
      <c r="D10" s="209">
        <v>303</v>
      </c>
      <c r="E10" s="209">
        <v>301</v>
      </c>
      <c r="F10" s="209">
        <v>290</v>
      </c>
    </row>
    <row r="11" spans="1:10" s="18" customFormat="1" ht="15" customHeight="1">
      <c r="A11" s="213" t="s">
        <v>228</v>
      </c>
      <c r="B11" s="207">
        <v>25</v>
      </c>
      <c r="C11" s="207">
        <v>25</v>
      </c>
      <c r="D11" s="207">
        <v>27</v>
      </c>
      <c r="E11" s="207">
        <v>26</v>
      </c>
      <c r="F11" s="207">
        <v>34</v>
      </c>
      <c r="J11" s="29"/>
    </row>
    <row r="12" spans="1:10" s="18" customFormat="1" ht="15" customHeight="1">
      <c r="A12" s="213" t="s">
        <v>229</v>
      </c>
      <c r="B12" s="210">
        <v>2</v>
      </c>
      <c r="C12" s="211">
        <v>2</v>
      </c>
      <c r="D12" s="207">
        <v>5</v>
      </c>
      <c r="E12" s="207">
        <v>5</v>
      </c>
      <c r="F12" s="207">
        <v>9</v>
      </c>
      <c r="J12" s="29"/>
    </row>
    <row r="13" spans="1:10" ht="15" customHeight="1">
      <c r="A13" s="213" t="s">
        <v>230</v>
      </c>
      <c r="B13" s="209" t="s">
        <v>17</v>
      </c>
      <c r="C13" s="209" t="s">
        <v>17</v>
      </c>
      <c r="D13" s="209">
        <v>2</v>
      </c>
      <c r="E13" s="209">
        <v>5</v>
      </c>
      <c r="F13" s="209">
        <v>4</v>
      </c>
    </row>
    <row r="14" spans="1:10" ht="15" customHeight="1">
      <c r="A14" s="213" t="s">
        <v>76</v>
      </c>
      <c r="B14" s="209">
        <v>2</v>
      </c>
      <c r="C14" s="209">
        <v>2</v>
      </c>
      <c r="D14" s="209">
        <v>3</v>
      </c>
      <c r="E14" s="209">
        <v>3</v>
      </c>
      <c r="F14" s="209">
        <v>2</v>
      </c>
    </row>
    <row r="15" spans="1:10" ht="15" customHeight="1">
      <c r="A15" s="214" t="s">
        <v>231</v>
      </c>
      <c r="B15" s="209">
        <v>19</v>
      </c>
      <c r="C15" s="209">
        <v>25</v>
      </c>
      <c r="D15" s="209">
        <v>24</v>
      </c>
      <c r="E15" s="209">
        <v>23</v>
      </c>
      <c r="F15" s="209">
        <v>22</v>
      </c>
    </row>
    <row r="16" spans="1:10" ht="15" customHeight="1">
      <c r="A16" s="213" t="s">
        <v>232</v>
      </c>
      <c r="B16" s="209">
        <v>1</v>
      </c>
      <c r="C16" s="209">
        <v>1</v>
      </c>
      <c r="D16" s="209">
        <v>2</v>
      </c>
      <c r="E16" s="209">
        <v>2</v>
      </c>
      <c r="F16" s="209">
        <v>1</v>
      </c>
    </row>
    <row r="17" spans="1:10" s="18" customFormat="1" ht="15" customHeight="1">
      <c r="A17" s="213" t="s">
        <v>74</v>
      </c>
      <c r="B17" s="209">
        <v>206</v>
      </c>
      <c r="C17" s="209">
        <v>178</v>
      </c>
      <c r="D17" s="209">
        <v>167</v>
      </c>
      <c r="E17" s="209">
        <v>179</v>
      </c>
      <c r="F17" s="209">
        <v>174</v>
      </c>
    </row>
    <row r="18" spans="1:10" s="18" customFormat="1" ht="15" customHeight="1">
      <c r="A18" s="213" t="s">
        <v>233</v>
      </c>
      <c r="B18" s="209">
        <v>2</v>
      </c>
      <c r="C18" s="209" t="s">
        <v>17</v>
      </c>
      <c r="D18" s="209">
        <v>1</v>
      </c>
      <c r="E18" s="209">
        <v>1</v>
      </c>
      <c r="F18" s="209">
        <v>1</v>
      </c>
    </row>
    <row r="19" spans="1:10" s="18" customFormat="1" ht="15" customHeight="1">
      <c r="A19" s="213" t="s">
        <v>234</v>
      </c>
      <c r="B19" s="209">
        <v>14</v>
      </c>
      <c r="C19" s="209">
        <v>14</v>
      </c>
      <c r="D19" s="209">
        <v>20</v>
      </c>
      <c r="E19" s="209">
        <v>17</v>
      </c>
      <c r="F19" s="209">
        <v>10</v>
      </c>
    </row>
    <row r="20" spans="1:10" s="18" customFormat="1" ht="15" customHeight="1">
      <c r="A20" s="213" t="s">
        <v>235</v>
      </c>
      <c r="B20" s="207">
        <v>14</v>
      </c>
      <c r="C20" s="207">
        <v>22</v>
      </c>
      <c r="D20" s="207">
        <v>34</v>
      </c>
      <c r="E20" s="207">
        <v>76</v>
      </c>
      <c r="F20" s="207">
        <v>107</v>
      </c>
      <c r="J20" s="29"/>
    </row>
    <row r="21" spans="1:10" s="18" customFormat="1" ht="15" customHeight="1">
      <c r="A21" s="203" t="s">
        <v>243</v>
      </c>
      <c r="B21" s="210">
        <v>2</v>
      </c>
      <c r="C21" s="211">
        <v>2</v>
      </c>
      <c r="D21" s="207">
        <v>2</v>
      </c>
      <c r="E21" s="207">
        <v>2</v>
      </c>
      <c r="F21" s="207">
        <v>1</v>
      </c>
      <c r="J21" s="29"/>
    </row>
    <row r="22" spans="1:10" ht="15" customHeight="1">
      <c r="A22" s="203" t="s">
        <v>236</v>
      </c>
      <c r="B22" s="209">
        <v>4</v>
      </c>
      <c r="C22" s="209">
        <v>4</v>
      </c>
      <c r="D22" s="209">
        <v>4</v>
      </c>
      <c r="E22" s="209">
        <v>3</v>
      </c>
      <c r="F22" s="209">
        <v>2</v>
      </c>
    </row>
    <row r="23" spans="1:10" ht="15" customHeight="1">
      <c r="A23" s="203" t="s">
        <v>237</v>
      </c>
      <c r="B23" s="209">
        <v>34</v>
      </c>
      <c r="C23" s="209">
        <v>31</v>
      </c>
      <c r="D23" s="209">
        <v>36</v>
      </c>
      <c r="E23" s="209">
        <v>39</v>
      </c>
      <c r="F23" s="209">
        <v>42</v>
      </c>
    </row>
    <row r="24" spans="1:10" ht="15" customHeight="1">
      <c r="A24" s="203" t="s">
        <v>238</v>
      </c>
      <c r="B24" s="209">
        <v>1</v>
      </c>
      <c r="C24" s="209">
        <v>1</v>
      </c>
      <c r="D24" s="209">
        <v>1</v>
      </c>
      <c r="E24" s="209">
        <v>1</v>
      </c>
      <c r="F24" s="209">
        <v>1</v>
      </c>
    </row>
    <row r="25" spans="1:10" ht="15" customHeight="1">
      <c r="A25" s="203" t="s">
        <v>239</v>
      </c>
      <c r="B25" s="209">
        <v>1</v>
      </c>
      <c r="C25" s="209">
        <v>1</v>
      </c>
      <c r="D25" s="209">
        <v>1</v>
      </c>
      <c r="E25" s="209">
        <v>1</v>
      </c>
      <c r="F25" s="209" t="s">
        <v>17</v>
      </c>
    </row>
    <row r="26" spans="1:10" s="18" customFormat="1" ht="15" customHeight="1">
      <c r="A26" s="203" t="s">
        <v>244</v>
      </c>
      <c r="B26" s="210">
        <v>1</v>
      </c>
      <c r="C26" s="211">
        <v>2</v>
      </c>
      <c r="D26" s="207">
        <v>2</v>
      </c>
      <c r="E26" s="207">
        <v>2</v>
      </c>
      <c r="F26" s="207">
        <v>2</v>
      </c>
      <c r="J26" s="29"/>
    </row>
    <row r="27" spans="1:10" ht="15" customHeight="1">
      <c r="A27" s="203" t="s">
        <v>240</v>
      </c>
      <c r="B27" s="209">
        <v>6</v>
      </c>
      <c r="C27" s="209">
        <v>7</v>
      </c>
      <c r="D27" s="209">
        <v>4</v>
      </c>
      <c r="E27" s="209">
        <v>3</v>
      </c>
      <c r="F27" s="209">
        <v>2</v>
      </c>
    </row>
    <row r="28" spans="1:10" ht="15" customHeight="1">
      <c r="A28" s="203" t="s">
        <v>241</v>
      </c>
      <c r="B28" s="209">
        <v>15</v>
      </c>
      <c r="C28" s="209">
        <v>25</v>
      </c>
      <c r="D28" s="209">
        <v>26</v>
      </c>
      <c r="E28" s="209">
        <v>25</v>
      </c>
      <c r="F28" s="209">
        <v>29</v>
      </c>
    </row>
    <row r="29" spans="1:10" ht="15" customHeight="1">
      <c r="A29" s="203" t="s">
        <v>80</v>
      </c>
      <c r="B29" s="209">
        <v>15</v>
      </c>
      <c r="C29" s="209">
        <v>16</v>
      </c>
      <c r="D29" s="209">
        <v>19</v>
      </c>
      <c r="E29" s="209">
        <v>27</v>
      </c>
      <c r="F29" s="209">
        <v>28</v>
      </c>
    </row>
    <row r="30" spans="1:10" ht="15" customHeight="1">
      <c r="A30" s="203" t="s">
        <v>264</v>
      </c>
      <c r="B30" s="209" t="s">
        <v>17</v>
      </c>
      <c r="C30" s="209" t="s">
        <v>17</v>
      </c>
      <c r="D30" s="209" t="s">
        <v>17</v>
      </c>
      <c r="E30" s="209" t="s">
        <v>17</v>
      </c>
      <c r="F30" s="209" t="s">
        <v>17</v>
      </c>
    </row>
    <row r="31" spans="1:10" ht="15" customHeight="1">
      <c r="A31" s="203" t="s">
        <v>79</v>
      </c>
      <c r="B31" s="209">
        <v>37</v>
      </c>
      <c r="C31" s="209">
        <v>35</v>
      </c>
      <c r="D31" s="209">
        <v>37</v>
      </c>
      <c r="E31" s="209">
        <v>32</v>
      </c>
      <c r="F31" s="209">
        <v>34</v>
      </c>
    </row>
    <row r="32" spans="1:10" s="18" customFormat="1" ht="15" customHeight="1">
      <c r="A32" s="203" t="s">
        <v>245</v>
      </c>
      <c r="B32" s="210">
        <v>162</v>
      </c>
      <c r="C32" s="211">
        <v>156</v>
      </c>
      <c r="D32" s="207">
        <v>184</v>
      </c>
      <c r="E32" s="207">
        <v>194</v>
      </c>
      <c r="F32" s="207">
        <v>197</v>
      </c>
      <c r="J32" s="29"/>
    </row>
    <row r="33" spans="1:6" ht="15" customHeight="1">
      <c r="A33" s="203" t="s">
        <v>242</v>
      </c>
      <c r="B33" s="209">
        <v>1</v>
      </c>
      <c r="C33" s="209">
        <v>1</v>
      </c>
      <c r="D33" s="209">
        <v>1</v>
      </c>
      <c r="E33" s="209">
        <v>1</v>
      </c>
      <c r="F33" s="209">
        <v>1</v>
      </c>
    </row>
    <row r="34" spans="1:6" ht="15" customHeight="1">
      <c r="A34" s="203" t="s">
        <v>262</v>
      </c>
      <c r="B34" s="209">
        <v>1</v>
      </c>
      <c r="C34" s="209">
        <v>1</v>
      </c>
      <c r="D34" s="209" t="s">
        <v>17</v>
      </c>
      <c r="E34" s="209" t="s">
        <v>17</v>
      </c>
      <c r="F34" s="209" t="s">
        <v>17</v>
      </c>
    </row>
    <row r="35" spans="1:6" ht="15" customHeight="1">
      <c r="A35" s="203" t="s">
        <v>77</v>
      </c>
      <c r="B35" s="209">
        <v>46</v>
      </c>
      <c r="C35" s="209">
        <v>46</v>
      </c>
      <c r="D35" s="209">
        <v>52</v>
      </c>
      <c r="E35" s="209">
        <v>50</v>
      </c>
      <c r="F35" s="209">
        <v>57</v>
      </c>
    </row>
    <row r="36" spans="1:6" ht="15" customHeight="1">
      <c r="A36" s="203" t="s">
        <v>246</v>
      </c>
      <c r="B36" s="209">
        <v>2</v>
      </c>
      <c r="C36" s="209">
        <v>2</v>
      </c>
      <c r="D36" s="209">
        <v>1</v>
      </c>
      <c r="E36" s="209">
        <v>2</v>
      </c>
      <c r="F36" s="209">
        <v>1</v>
      </c>
    </row>
    <row r="37" spans="1:6" ht="15" customHeight="1">
      <c r="A37" s="203" t="s">
        <v>247</v>
      </c>
      <c r="B37" s="209">
        <v>15</v>
      </c>
      <c r="C37" s="209">
        <v>17</v>
      </c>
      <c r="D37" s="209">
        <v>17</v>
      </c>
      <c r="E37" s="209">
        <v>19</v>
      </c>
      <c r="F37" s="209">
        <v>19</v>
      </c>
    </row>
    <row r="38" spans="1:6" ht="15" customHeight="1">
      <c r="A38" s="203" t="s">
        <v>248</v>
      </c>
      <c r="B38" s="209">
        <v>8</v>
      </c>
      <c r="C38" s="209">
        <v>8</v>
      </c>
      <c r="D38" s="209">
        <v>10</v>
      </c>
      <c r="E38" s="209">
        <v>9</v>
      </c>
      <c r="F38" s="209">
        <v>8</v>
      </c>
    </row>
    <row r="39" spans="1:6" ht="15" customHeight="1">
      <c r="A39" s="203" t="s">
        <v>78</v>
      </c>
      <c r="B39" s="209">
        <v>150</v>
      </c>
      <c r="C39" s="209">
        <v>156</v>
      </c>
      <c r="D39" s="209">
        <v>181</v>
      </c>
      <c r="E39" s="209">
        <v>177</v>
      </c>
      <c r="F39" s="209">
        <v>185</v>
      </c>
    </row>
    <row r="40" spans="1:6" ht="15" customHeight="1">
      <c r="A40" s="203" t="s">
        <v>249</v>
      </c>
      <c r="B40" s="209">
        <v>1</v>
      </c>
      <c r="C40" s="209">
        <v>1</v>
      </c>
      <c r="D40" s="209">
        <v>1</v>
      </c>
      <c r="E40" s="209">
        <v>1</v>
      </c>
      <c r="F40" s="209">
        <v>4</v>
      </c>
    </row>
    <row r="41" spans="1:6" ht="15" customHeight="1">
      <c r="A41" s="213" t="s">
        <v>250</v>
      </c>
      <c r="B41" s="210">
        <v>24</v>
      </c>
      <c r="C41" s="210">
        <v>22</v>
      </c>
      <c r="D41" s="210">
        <v>22</v>
      </c>
      <c r="E41" s="207">
        <v>21</v>
      </c>
      <c r="F41" s="207">
        <v>22</v>
      </c>
    </row>
    <row r="42" spans="1:6" ht="15" customHeight="1">
      <c r="A42" s="203" t="s">
        <v>315</v>
      </c>
      <c r="B42" s="207" t="s">
        <v>17</v>
      </c>
      <c r="C42" s="207" t="s">
        <v>17</v>
      </c>
      <c r="D42" s="207" t="s">
        <v>17</v>
      </c>
      <c r="E42" s="207">
        <v>1</v>
      </c>
      <c r="F42" s="207">
        <v>1</v>
      </c>
    </row>
    <row r="43" spans="1:6" ht="15" customHeight="1">
      <c r="A43" s="203" t="s">
        <v>324</v>
      </c>
      <c r="B43" s="207" t="s">
        <v>17</v>
      </c>
      <c r="C43" s="207" t="s">
        <v>17</v>
      </c>
      <c r="D43" s="207" t="s">
        <v>17</v>
      </c>
      <c r="E43" s="207" t="s">
        <v>17</v>
      </c>
      <c r="F43" s="207">
        <v>1</v>
      </c>
    </row>
    <row r="44" spans="1:6" ht="15" customHeight="1" thickBot="1">
      <c r="A44" s="229" t="s">
        <v>323</v>
      </c>
      <c r="B44" s="230" t="s">
        <v>17</v>
      </c>
      <c r="C44" s="230" t="s">
        <v>17</v>
      </c>
      <c r="D44" s="230" t="s">
        <v>17</v>
      </c>
      <c r="E44" s="230" t="s">
        <v>17</v>
      </c>
      <c r="F44" s="230">
        <v>1</v>
      </c>
    </row>
    <row r="45" spans="1:6" ht="15" customHeight="1">
      <c r="A45" s="132" t="s">
        <v>6</v>
      </c>
      <c r="B45" s="136"/>
      <c r="C45" s="136"/>
      <c r="D45" s="136"/>
      <c r="E45" s="136"/>
      <c r="F45" s="136"/>
    </row>
    <row r="59" ht="9" customHeight="1"/>
  </sheetData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35.75" style="19" customWidth="1"/>
    <col min="2" max="4" width="17.75" style="19" customWidth="1"/>
    <col min="5" max="16384" width="9" style="19"/>
  </cols>
  <sheetData>
    <row r="1" spans="1:4" ht="18" customHeight="1">
      <c r="A1" s="13" t="s">
        <v>213</v>
      </c>
    </row>
    <row r="2" spans="1:4" s="18" customFormat="1" ht="15" customHeight="1">
      <c r="A2" s="25"/>
      <c r="D2" s="15" t="s">
        <v>108</v>
      </c>
    </row>
    <row r="3" spans="1:4" s="18" customFormat="1" ht="15" customHeight="1" thickBot="1">
      <c r="A3" s="25"/>
      <c r="D3" s="22" t="s">
        <v>88</v>
      </c>
    </row>
    <row r="4" spans="1:4" s="18" customFormat="1" ht="15" customHeight="1">
      <c r="A4" s="221" t="s">
        <v>175</v>
      </c>
      <c r="B4" s="138" t="s">
        <v>81</v>
      </c>
      <c r="C4" s="138" t="s">
        <v>82</v>
      </c>
      <c r="D4" s="222" t="s">
        <v>177</v>
      </c>
    </row>
    <row r="5" spans="1:4" s="18" customFormat="1" ht="15" customHeight="1">
      <c r="A5" s="17" t="s">
        <v>116</v>
      </c>
      <c r="B5" s="10">
        <v>29733</v>
      </c>
      <c r="C5" s="11">
        <v>70538</v>
      </c>
      <c r="D5" s="27">
        <v>2.37</v>
      </c>
    </row>
    <row r="6" spans="1:4" s="18" customFormat="1" ht="15" customHeight="1">
      <c r="A6" s="5"/>
      <c r="B6" s="58"/>
      <c r="C6" s="1"/>
      <c r="D6" s="27"/>
    </row>
    <row r="7" spans="1:4" s="18" customFormat="1" ht="15" customHeight="1">
      <c r="A7" s="5" t="s">
        <v>117</v>
      </c>
      <c r="B7" s="2">
        <v>29452</v>
      </c>
      <c r="C7" s="1">
        <v>70150</v>
      </c>
      <c r="D7" s="27">
        <v>2.38</v>
      </c>
    </row>
    <row r="8" spans="1:4" s="18" customFormat="1" ht="15" customHeight="1">
      <c r="A8" s="5" t="s">
        <v>110</v>
      </c>
      <c r="B8" s="2">
        <v>29236</v>
      </c>
      <c r="C8" s="1">
        <v>69785</v>
      </c>
      <c r="D8" s="27">
        <v>2.39</v>
      </c>
    </row>
    <row r="9" spans="1:4" s="18" customFormat="1" ht="15" customHeight="1">
      <c r="A9" s="5" t="s">
        <v>111</v>
      </c>
      <c r="B9" s="2">
        <v>19531</v>
      </c>
      <c r="C9" s="1">
        <v>55637</v>
      </c>
      <c r="D9" s="27">
        <v>2.85</v>
      </c>
    </row>
    <row r="10" spans="1:4" s="18" customFormat="1" ht="15" customHeight="1">
      <c r="A10" s="5" t="s">
        <v>112</v>
      </c>
      <c r="B10" s="2">
        <v>629</v>
      </c>
      <c r="C10" s="1">
        <v>1177</v>
      </c>
      <c r="D10" s="27">
        <v>1.87</v>
      </c>
    </row>
    <row r="11" spans="1:4" s="18" customFormat="1" ht="15" customHeight="1">
      <c r="A11" s="5" t="s">
        <v>113</v>
      </c>
      <c r="B11" s="2">
        <v>8437</v>
      </c>
      <c r="C11" s="1">
        <v>11934</v>
      </c>
      <c r="D11" s="27">
        <v>1.41</v>
      </c>
    </row>
    <row r="12" spans="1:4" s="18" customFormat="1" ht="15" customHeight="1">
      <c r="A12" s="5" t="s">
        <v>114</v>
      </c>
      <c r="B12" s="2">
        <v>639</v>
      </c>
      <c r="C12" s="1">
        <v>1037</v>
      </c>
      <c r="D12" s="27">
        <v>1.62</v>
      </c>
    </row>
    <row r="13" spans="1:4" s="18" customFormat="1" ht="15" customHeight="1">
      <c r="A13" s="5"/>
      <c r="B13" s="58"/>
      <c r="C13" s="1"/>
      <c r="D13" s="27"/>
    </row>
    <row r="14" spans="1:4" s="18" customFormat="1" ht="15" customHeight="1">
      <c r="A14" s="5" t="s">
        <v>115</v>
      </c>
      <c r="B14" s="2">
        <v>216</v>
      </c>
      <c r="C14" s="1">
        <v>365</v>
      </c>
      <c r="D14" s="27">
        <v>1.69</v>
      </c>
    </row>
    <row r="15" spans="1:4" s="18" customFormat="1" ht="15" customHeight="1">
      <c r="A15" s="5"/>
      <c r="B15" s="58"/>
      <c r="C15" s="1"/>
      <c r="D15" s="27"/>
    </row>
    <row r="16" spans="1:4" s="18" customFormat="1" ht="15" customHeight="1" thickBot="1">
      <c r="A16" s="7" t="s">
        <v>118</v>
      </c>
      <c r="B16" s="9">
        <v>281</v>
      </c>
      <c r="C16" s="8">
        <v>388</v>
      </c>
      <c r="D16" s="28">
        <v>1.38</v>
      </c>
    </row>
    <row r="17" spans="1:1" s="128" customFormat="1" ht="15" customHeight="1">
      <c r="A17" s="126" t="s">
        <v>13</v>
      </c>
    </row>
    <row r="24" spans="1:1" ht="9" customHeight="1"/>
    <row r="41" ht="9" customHeight="1"/>
  </sheetData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2-10、2-11</vt:lpstr>
      <vt:lpstr>2-12</vt:lpstr>
      <vt:lpstr>'2-1'!Print_Area</vt:lpstr>
      <vt:lpstr>'2-10、2-11'!Print_Area</vt:lpstr>
      <vt:lpstr>'2-12'!Print_Area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2024-03-25T02:26:39Z</dcterms:created>
  <dcterms:modified xsi:type="dcterms:W3CDTF">2026-03-31T02:32:08Z</dcterms:modified>
</cp:coreProperties>
</file>