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817"/>
  </bookViews>
  <sheets>
    <sheet name="入力上の注意" sheetId="12" r:id="rId1"/>
    <sheet name="入力シート" sheetId="8" r:id="rId2"/>
    <sheet name="①申請書" sheetId="9" r:id="rId3"/>
    <sheet name="②営業経歴書" sheetId="10" r:id="rId4"/>
    <sheet name="③委任状" sheetId="4" r:id="rId5"/>
    <sheet name="④使用印鑑届" sheetId="5" r:id="rId6"/>
    <sheet name="⑤暴力団排除誓約書" sheetId="13" r:id="rId7"/>
    <sheet name="⑥登録票" sheetId="7" r:id="rId8"/>
  </sheets>
  <externalReferences>
    <externalReference r:id="rId9"/>
  </externalReferences>
  <definedNames>
    <definedName name="_xlnm.Print_Area" localSheetId="2">①申請書!$A$1:$AI$36</definedName>
    <definedName name="_xlnm.Print_Area" localSheetId="3">②営業経歴書!$A$1:$AH$39</definedName>
    <definedName name="_xlnm.Print_Area" localSheetId="4">③委任状!$A$1:$AV$32</definedName>
    <definedName name="_xlnm.Print_Area" localSheetId="5">④使用印鑑届!$A$1:$AV$29</definedName>
    <definedName name="_xlnm.Print_Area" localSheetId="7">⑥登録票!$A$4:$BP$126</definedName>
    <definedName name="_xlnm.Print_Area" localSheetId="1">入力シート!$A$1:$AD$60</definedName>
    <definedName name="_xlnm.Print_Area" localSheetId="0">入力上の注意!$A$1:$X$39</definedName>
  </definedNames>
  <calcPr calcId="162913"/>
</workbook>
</file>

<file path=xl/calcChain.xml><?xml version="1.0" encoding="utf-8"?>
<calcChain xmlns="http://schemas.openxmlformats.org/spreadsheetml/2006/main">
  <c r="J12" i="13" l="1"/>
  <c r="J11" i="13"/>
  <c r="J9" i="13"/>
  <c r="J7" i="13"/>
  <c r="H3" i="13"/>
  <c r="AA10" i="5"/>
  <c r="AA10" i="4"/>
  <c r="U21" i="9"/>
  <c r="U52" i="7"/>
  <c r="W52" i="7"/>
  <c r="Y52" i="7"/>
  <c r="AA52" i="7"/>
  <c r="AC52" i="7"/>
  <c r="AE52" i="7"/>
  <c r="AG52" i="7"/>
  <c r="AI52" i="7"/>
  <c r="AK52" i="7"/>
  <c r="AM52" i="7"/>
  <c r="AO52" i="7"/>
  <c r="AQ52" i="7"/>
  <c r="AS52" i="7"/>
  <c r="AU52" i="7"/>
  <c r="AW52" i="7"/>
  <c r="AY52" i="7"/>
  <c r="BA52" i="7"/>
  <c r="BC52" i="7"/>
  <c r="BE52" i="7"/>
  <c r="BG52" i="7"/>
  <c r="BI52" i="7"/>
  <c r="BK52" i="7"/>
  <c r="BM52" i="7"/>
  <c r="S52" i="7"/>
  <c r="Q52" i="7"/>
  <c r="BK50" i="7"/>
  <c r="BM50" i="7"/>
  <c r="AM46" i="7" l="1"/>
  <c r="AO46" i="7"/>
  <c r="AM28" i="7"/>
  <c r="AO28" i="7"/>
  <c r="AG40" i="7" l="1"/>
  <c r="AI40" i="7"/>
  <c r="AK40" i="7"/>
  <c r="AM40" i="7"/>
  <c r="AO40" i="7"/>
  <c r="AQ40" i="7"/>
  <c r="AS40" i="7"/>
  <c r="AI36" i="7"/>
  <c r="AJ36" i="7"/>
  <c r="AK36" i="7"/>
  <c r="AL36" i="7"/>
  <c r="AM36" i="7"/>
  <c r="AN36" i="7"/>
  <c r="AO36" i="7"/>
  <c r="AP36" i="7"/>
  <c r="AQ36" i="7"/>
  <c r="AR36" i="7"/>
  <c r="AS36" i="7"/>
  <c r="AT36" i="7"/>
  <c r="AI38" i="7"/>
  <c r="AK38" i="7"/>
  <c r="AM38" i="7"/>
  <c r="AO38" i="7"/>
  <c r="AQ38" i="7"/>
  <c r="AS38" i="7"/>
  <c r="AG24" i="7"/>
  <c r="AI24" i="7"/>
  <c r="AK24" i="7"/>
  <c r="AM24" i="7"/>
  <c r="AO24" i="7"/>
  <c r="AQ24" i="7"/>
  <c r="AS24" i="7"/>
  <c r="AI20" i="7"/>
  <c r="AJ20" i="7"/>
  <c r="AK20" i="7"/>
  <c r="AL20" i="7"/>
  <c r="AM20" i="7"/>
  <c r="AN20" i="7"/>
  <c r="AO20" i="7"/>
  <c r="AP20" i="7"/>
  <c r="AQ20" i="7"/>
  <c r="AR20" i="7"/>
  <c r="AS20" i="7"/>
  <c r="AT20" i="7"/>
  <c r="AI22" i="7"/>
  <c r="AK22" i="7"/>
  <c r="AM22" i="7"/>
  <c r="AO22" i="7"/>
  <c r="AQ22" i="7"/>
  <c r="AS22" i="7"/>
  <c r="AO61" i="7" l="1"/>
  <c r="CO59" i="8" l="1"/>
  <c r="CW59" i="8"/>
  <c r="CN59" i="8"/>
  <c r="CM59" i="8"/>
  <c r="CU59" i="8" s="1"/>
  <c r="CX59" i="8" s="1"/>
  <c r="CO58" i="8"/>
  <c r="CW58" i="8"/>
  <c r="CN58" i="8"/>
  <c r="CV58" i="8"/>
  <c r="CM58" i="8"/>
  <c r="CU58" i="8" s="1"/>
  <c r="CO57" i="8"/>
  <c r="CW57" i="8"/>
  <c r="CN57" i="8"/>
  <c r="CV57" i="8" s="1"/>
  <c r="CM57" i="8"/>
  <c r="CU57" i="8" s="1"/>
  <c r="CO56" i="8"/>
  <c r="CW56" i="8"/>
  <c r="CN56" i="8"/>
  <c r="CM56" i="8"/>
  <c r="CU56" i="8" s="1"/>
  <c r="CO55" i="8"/>
  <c r="CW55" i="8"/>
  <c r="CN55" i="8"/>
  <c r="CV55" i="8" s="1"/>
  <c r="CM55" i="8"/>
  <c r="CU55" i="8" s="1"/>
  <c r="CO54" i="8"/>
  <c r="CW54" i="8"/>
  <c r="CN54" i="8"/>
  <c r="CV54" i="8" s="1"/>
  <c r="CM54" i="8"/>
  <c r="CU54" i="8" s="1"/>
  <c r="CO53" i="8"/>
  <c r="CN53" i="8"/>
  <c r="CV53" i="8" s="1"/>
  <c r="CM53" i="8"/>
  <c r="CU53" i="8" s="1"/>
  <c r="CO52" i="8"/>
  <c r="CW52" i="8"/>
  <c r="CN52" i="8"/>
  <c r="CM52" i="8"/>
  <c r="CU52" i="8" s="1"/>
  <c r="CO51" i="8"/>
  <c r="CW51" i="8"/>
  <c r="CN51" i="8"/>
  <c r="CV51" i="8" s="1"/>
  <c r="CM51" i="8"/>
  <c r="CO50" i="8"/>
  <c r="CW50" i="8"/>
  <c r="CN50" i="8"/>
  <c r="CV50" i="8" s="1"/>
  <c r="CM50" i="8"/>
  <c r="CU50" i="8" s="1"/>
  <c r="CO49" i="8"/>
  <c r="CN49" i="8"/>
  <c r="CV49" i="8" s="1"/>
  <c r="CM49" i="8"/>
  <c r="CU49" i="8" s="1"/>
  <c r="CO48" i="8"/>
  <c r="CN48" i="8"/>
  <c r="CV48" i="8" s="1"/>
  <c r="CM48" i="8"/>
  <c r="CU48" i="8" s="1"/>
  <c r="CO47" i="8"/>
  <c r="CW47" i="8"/>
  <c r="CN47" i="8"/>
  <c r="CV47" i="8" s="1"/>
  <c r="CM47" i="8"/>
  <c r="CU47" i="8" s="1"/>
  <c r="CX47" i="8" s="1"/>
  <c r="CO46" i="8"/>
  <c r="CW46" i="8"/>
  <c r="CN46" i="8"/>
  <c r="CV46" i="8" s="1"/>
  <c r="CM46" i="8"/>
  <c r="CU46" i="8" s="1"/>
  <c r="CX46" i="8" s="1"/>
  <c r="CO45" i="8"/>
  <c r="CW45" i="8"/>
  <c r="CN45" i="8"/>
  <c r="CV45" i="8" s="1"/>
  <c r="CM45" i="8"/>
  <c r="CU45" i="8" s="1"/>
  <c r="CV56" i="8"/>
  <c r="CW53" i="8"/>
  <c r="CV52" i="8"/>
  <c r="CU51" i="8"/>
  <c r="CW49" i="8"/>
  <c r="CV59" i="8"/>
  <c r="CW48" i="8"/>
  <c r="BJ114" i="7"/>
  <c r="BH114" i="7"/>
  <c r="BF114" i="7"/>
  <c r="BD114" i="7"/>
  <c r="BB114" i="7"/>
  <c r="AZ114" i="7"/>
  <c r="AX114" i="7"/>
  <c r="AV114" i="7"/>
  <c r="AT114" i="7"/>
  <c r="BJ112" i="7"/>
  <c r="BH112" i="7"/>
  <c r="BF112" i="7"/>
  <c r="BD112" i="7"/>
  <c r="BB112" i="7"/>
  <c r="AZ112" i="7"/>
  <c r="AX112" i="7"/>
  <c r="AV112" i="7"/>
  <c r="AT112" i="7"/>
  <c r="BJ110" i="7"/>
  <c r="BH110" i="7"/>
  <c r="BF110" i="7"/>
  <c r="BD110" i="7"/>
  <c r="BB110" i="7"/>
  <c r="AZ110" i="7"/>
  <c r="AX110" i="7"/>
  <c r="AV110" i="7"/>
  <c r="AT110" i="7"/>
  <c r="AR114" i="7"/>
  <c r="AR112" i="7"/>
  <c r="AR110" i="7"/>
  <c r="Z16" i="10"/>
  <c r="AC44" i="7"/>
  <c r="AG3" i="5"/>
  <c r="AG3" i="4"/>
  <c r="D13" i="9"/>
  <c r="F3" i="9"/>
  <c r="B3" i="9"/>
  <c r="CU61" i="8"/>
  <c r="P31" i="9" s="1"/>
  <c r="BN16" i="7"/>
  <c r="BM16" i="7"/>
  <c r="BL16" i="7"/>
  <c r="BK16" i="7"/>
  <c r="BJ16" i="7"/>
  <c r="BI16" i="7"/>
  <c r="BH16" i="7"/>
  <c r="BG16" i="7"/>
  <c r="BF16" i="7"/>
  <c r="BE16" i="7"/>
  <c r="BD16" i="7"/>
  <c r="BC16" i="7"/>
  <c r="BB16" i="7"/>
  <c r="BA16" i="7"/>
  <c r="BM18" i="7"/>
  <c r="BK18" i="7"/>
  <c r="BI18" i="7"/>
  <c r="BG18" i="7"/>
  <c r="BE18" i="7"/>
  <c r="BC18" i="7"/>
  <c r="BA18" i="7"/>
  <c r="CR12" i="8"/>
  <c r="AQ32" i="7" s="1"/>
  <c r="Q34" i="7"/>
  <c r="AU32" i="7"/>
  <c r="BE32" i="7"/>
  <c r="AU34" i="7"/>
  <c r="U34" i="9"/>
  <c r="F34" i="9"/>
  <c r="BH9" i="7"/>
  <c r="BF9" i="7"/>
  <c r="BD9" i="7"/>
  <c r="BB9" i="7"/>
  <c r="AZ9" i="7"/>
  <c r="U114" i="7"/>
  <c r="U112" i="7"/>
  <c r="U110" i="7"/>
  <c r="U108" i="7"/>
  <c r="U106" i="7"/>
  <c r="U104" i="7"/>
  <c r="U102" i="7"/>
  <c r="E120" i="7"/>
  <c r="E118" i="7"/>
  <c r="E116" i="7"/>
  <c r="E114" i="7"/>
  <c r="E112" i="7"/>
  <c r="E110" i="7"/>
  <c r="E108" i="7"/>
  <c r="E106" i="7"/>
  <c r="E104" i="7"/>
  <c r="E102" i="7"/>
  <c r="Z30" i="9"/>
  <c r="Z29" i="9"/>
  <c r="Z28" i="9"/>
  <c r="Z27" i="9"/>
  <c r="Z26" i="9"/>
  <c r="Z25" i="9"/>
  <c r="P30" i="9"/>
  <c r="P29" i="9"/>
  <c r="P28" i="9"/>
  <c r="P27" i="9"/>
  <c r="P26" i="9"/>
  <c r="P25" i="9"/>
  <c r="F31" i="9"/>
  <c r="F30" i="9"/>
  <c r="F29" i="9"/>
  <c r="F28" i="9"/>
  <c r="F27" i="9"/>
  <c r="F26" i="9"/>
  <c r="F25" i="9"/>
  <c r="DD21" i="8"/>
  <c r="DC21" i="8"/>
  <c r="DD20" i="8"/>
  <c r="DC20" i="8"/>
  <c r="DD19" i="8"/>
  <c r="DC19" i="8"/>
  <c r="DD18" i="8"/>
  <c r="DC18" i="8"/>
  <c r="DD17" i="8"/>
  <c r="DC17" i="8"/>
  <c r="DD16" i="8"/>
  <c r="DC16" i="8"/>
  <c r="DD15" i="8"/>
  <c r="DC15" i="8"/>
  <c r="DD14" i="8"/>
  <c r="DC14" i="8"/>
  <c r="DD13" i="8"/>
  <c r="DC13" i="8"/>
  <c r="DD12" i="8"/>
  <c r="DC12" i="8"/>
  <c r="DD11" i="8"/>
  <c r="DC11" i="8"/>
  <c r="DD10" i="8"/>
  <c r="DC10" i="8"/>
  <c r="DD9" i="8"/>
  <c r="DC9" i="8"/>
  <c r="DD8" i="8"/>
  <c r="DC8" i="8"/>
  <c r="DD7" i="8"/>
  <c r="DC7" i="8"/>
  <c r="DD6" i="8"/>
  <c r="DC6" i="8"/>
  <c r="DD5" i="8"/>
  <c r="DC5" i="8"/>
  <c r="DB21" i="8"/>
  <c r="DB20" i="8"/>
  <c r="DB19" i="8"/>
  <c r="DE19" i="8" s="1"/>
  <c r="DB18" i="8"/>
  <c r="DB17" i="8"/>
  <c r="DB16" i="8"/>
  <c r="DE16" i="8" s="1"/>
  <c r="DB15" i="8"/>
  <c r="DE15" i="8" s="1"/>
  <c r="DB14" i="8"/>
  <c r="DB13" i="8"/>
  <c r="DB12" i="8"/>
  <c r="DE12" i="8" s="1"/>
  <c r="DB11" i="8"/>
  <c r="DE11" i="8" s="1"/>
  <c r="DB10" i="8"/>
  <c r="DB9" i="8"/>
  <c r="DB8" i="8"/>
  <c r="DE8" i="8" s="1"/>
  <c r="DB7" i="8"/>
  <c r="DE7" i="8" s="1"/>
  <c r="DB6" i="8"/>
  <c r="DB5" i="8"/>
  <c r="DE20" i="8"/>
  <c r="DE21" i="8"/>
  <c r="BK63" i="7"/>
  <c r="BI63" i="7"/>
  <c r="BG63" i="7"/>
  <c r="BE63" i="7"/>
  <c r="BC63" i="7"/>
  <c r="BA63" i="7"/>
  <c r="AY63" i="7"/>
  <c r="AW63" i="7"/>
  <c r="AU63" i="7"/>
  <c r="AS63" i="7"/>
  <c r="AQ63" i="7"/>
  <c r="AO63" i="7"/>
  <c r="AM63" i="7"/>
  <c r="AK63" i="7"/>
  <c r="AI63" i="7"/>
  <c r="AG63" i="7"/>
  <c r="AE63" i="7"/>
  <c r="AC63" i="7"/>
  <c r="AA63" i="7"/>
  <c r="Y63" i="7"/>
  <c r="W63" i="7"/>
  <c r="U63" i="7"/>
  <c r="S63" i="7"/>
  <c r="Q63" i="7"/>
  <c r="DE47" i="8"/>
  <c r="DE46" i="8"/>
  <c r="DE45" i="8"/>
  <c r="AH95" i="7"/>
  <c r="W6" i="10"/>
  <c r="U12" i="10"/>
  <c r="L12" i="10"/>
  <c r="J16" i="10"/>
  <c r="M16" i="10"/>
  <c r="AD12" i="10"/>
  <c r="Q15" i="10"/>
  <c r="H15" i="10"/>
  <c r="G13" i="10"/>
  <c r="Q11" i="10"/>
  <c r="H11" i="10"/>
  <c r="Z11" i="10"/>
  <c r="Z15" i="10"/>
  <c r="T23" i="9"/>
  <c r="T22" i="9"/>
  <c r="T20" i="9"/>
  <c r="T19" i="9"/>
  <c r="T18" i="9"/>
  <c r="T17" i="9"/>
  <c r="DC49" i="8"/>
  <c r="Y71" i="7"/>
  <c r="DT71" i="7"/>
  <c r="O71" i="7"/>
  <c r="Q71" i="7"/>
  <c r="AA71" i="7"/>
  <c r="DC48" i="8"/>
  <c r="AC71" i="7"/>
  <c r="U71" i="7"/>
  <c r="AE71" i="7"/>
  <c r="M71" i="7"/>
  <c r="S71" i="7"/>
  <c r="W71" i="7"/>
  <c r="AE46" i="7"/>
  <c r="AC46" i="7"/>
  <c r="AA46" i="7"/>
  <c r="DT77" i="7"/>
  <c r="DT75" i="7"/>
  <c r="DT73" i="7"/>
  <c r="DT69" i="7"/>
  <c r="DT67" i="7"/>
  <c r="S77" i="7"/>
  <c r="AE77" i="7"/>
  <c r="M77" i="7"/>
  <c r="U77" i="7"/>
  <c r="AC77" i="7"/>
  <c r="O77" i="7"/>
  <c r="W77" i="7"/>
  <c r="AA77" i="7"/>
  <c r="Q77" i="7"/>
  <c r="Y77" i="7"/>
  <c r="AE44" i="7"/>
  <c r="AA44" i="7"/>
  <c r="Y44" i="7"/>
  <c r="U44" i="7"/>
  <c r="S44" i="7"/>
  <c r="Q44" i="7"/>
  <c r="AH36" i="7"/>
  <c r="AG36" i="7"/>
  <c r="AF36" i="7"/>
  <c r="AE36" i="7"/>
  <c r="AD36" i="7"/>
  <c r="AC36" i="7"/>
  <c r="AB36" i="7"/>
  <c r="AA36" i="7"/>
  <c r="Z36" i="7"/>
  <c r="Y36" i="7"/>
  <c r="X36" i="7"/>
  <c r="W36" i="7"/>
  <c r="V36" i="7"/>
  <c r="U36" i="7"/>
  <c r="T36" i="7"/>
  <c r="S36" i="7"/>
  <c r="R36" i="7"/>
  <c r="Q36"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K46" i="7"/>
  <c r="AI46" i="7"/>
  <c r="AG46" i="7"/>
  <c r="Y46" i="7"/>
  <c r="W46" i="7"/>
  <c r="U46" i="7"/>
  <c r="S46" i="7"/>
  <c r="Q46" i="7"/>
  <c r="AS42" i="7"/>
  <c r="AQ42" i="7"/>
  <c r="AO42" i="7"/>
  <c r="AM42" i="7"/>
  <c r="AK42" i="7"/>
  <c r="AI42" i="7"/>
  <c r="AG42" i="7"/>
  <c r="AE42" i="7"/>
  <c r="AC42" i="7"/>
  <c r="AA42" i="7"/>
  <c r="Y42" i="7"/>
  <c r="W42" i="7"/>
  <c r="U42" i="7"/>
  <c r="S42" i="7"/>
  <c r="Q42" i="7"/>
  <c r="AE40" i="7"/>
  <c r="AC40" i="7"/>
  <c r="AA40" i="7"/>
  <c r="Y40" i="7"/>
  <c r="W40" i="7"/>
  <c r="U40" i="7"/>
  <c r="S40" i="7"/>
  <c r="Q40" i="7"/>
  <c r="AG38" i="7"/>
  <c r="AE38" i="7"/>
  <c r="AC38" i="7"/>
  <c r="AA38" i="7"/>
  <c r="Y38" i="7"/>
  <c r="W38" i="7"/>
  <c r="U38" i="7"/>
  <c r="S38" i="7"/>
  <c r="Q38" i="7"/>
  <c r="BB15" i="4"/>
  <c r="O15" i="4"/>
  <c r="M15" i="4"/>
  <c r="K15" i="4"/>
  <c r="Y15" i="4"/>
  <c r="W15" i="4"/>
  <c r="U15" i="4"/>
  <c r="S15" i="4"/>
  <c r="K24" i="4"/>
  <c r="AH22" i="4"/>
  <c r="K22" i="4"/>
  <c r="K17" i="4"/>
  <c r="K20" i="4"/>
  <c r="AM61" i="7"/>
  <c r="AK61" i="7"/>
  <c r="AI61" i="7"/>
  <c r="AG61" i="7"/>
  <c r="AE61" i="7"/>
  <c r="AC61" i="7"/>
  <c r="AA61" i="7"/>
  <c r="Y61" i="7"/>
  <c r="W61" i="7"/>
  <c r="U61" i="7"/>
  <c r="S61" i="7"/>
  <c r="Q61" i="7"/>
  <c r="AM59" i="7"/>
  <c r="AK59" i="7"/>
  <c r="AI59" i="7"/>
  <c r="AG59" i="7"/>
  <c r="AE59" i="7"/>
  <c r="AC59" i="7"/>
  <c r="AA59" i="7"/>
  <c r="Y59" i="7"/>
  <c r="W59" i="7"/>
  <c r="U59" i="7"/>
  <c r="S59" i="7"/>
  <c r="Q59" i="7"/>
  <c r="AM30" i="7"/>
  <c r="AK30" i="7"/>
  <c r="AI30" i="7"/>
  <c r="AG30" i="7"/>
  <c r="AE30" i="7"/>
  <c r="AC30" i="7"/>
  <c r="AA30" i="7"/>
  <c r="Y30" i="7"/>
  <c r="W30" i="7"/>
  <c r="U30" i="7"/>
  <c r="S30" i="7"/>
  <c r="Q30" i="7"/>
  <c r="AK28" i="7"/>
  <c r="AI28" i="7"/>
  <c r="AG28" i="7"/>
  <c r="AE28" i="7"/>
  <c r="AC28" i="7"/>
  <c r="AA28" i="7"/>
  <c r="Y28" i="7"/>
  <c r="W28" i="7"/>
  <c r="U28" i="7"/>
  <c r="S28" i="7"/>
  <c r="Q28" i="7"/>
  <c r="AE24" i="7"/>
  <c r="AC24" i="7"/>
  <c r="AA24" i="7"/>
  <c r="Y24" i="7"/>
  <c r="W24" i="7"/>
  <c r="U24" i="7"/>
  <c r="S24" i="7"/>
  <c r="Q24" i="7"/>
  <c r="AG22" i="7"/>
  <c r="AE22" i="7"/>
  <c r="AC22" i="7"/>
  <c r="AA22" i="7"/>
  <c r="Y22" i="7"/>
  <c r="W22" i="7"/>
  <c r="U22" i="7"/>
  <c r="S22" i="7"/>
  <c r="Q22"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Z7" i="7"/>
  <c r="BV9" i="7"/>
  <c r="AE73" i="7"/>
  <c r="O69" i="7"/>
  <c r="Q67" i="7"/>
  <c r="BK65" i="7"/>
  <c r="BI65" i="7"/>
  <c r="BG65" i="7"/>
  <c r="BE65" i="7"/>
  <c r="BC65" i="7"/>
  <c r="BA65" i="7"/>
  <c r="AY65" i="7"/>
  <c r="AW65" i="7"/>
  <c r="AU65" i="7"/>
  <c r="AS65" i="7"/>
  <c r="AQ65" i="7"/>
  <c r="AO65" i="7"/>
  <c r="AM65" i="7"/>
  <c r="AK65" i="7"/>
  <c r="AI65" i="7"/>
  <c r="AG65" i="7"/>
  <c r="AE65" i="7"/>
  <c r="AC65" i="7"/>
  <c r="AA65" i="7"/>
  <c r="Y65" i="7"/>
  <c r="W65" i="7"/>
  <c r="U65" i="7"/>
  <c r="S65" i="7"/>
  <c r="Q65" i="7"/>
  <c r="AJ57" i="7"/>
  <c r="AE26" i="7"/>
  <c r="AC26" i="7"/>
  <c r="AA26" i="7"/>
  <c r="U26" i="7"/>
  <c r="S26" i="7"/>
  <c r="S75" i="7"/>
  <c r="AC75" i="7"/>
  <c r="W75" i="7"/>
  <c r="U75" i="7"/>
  <c r="AA75" i="7"/>
  <c r="AA69" i="7"/>
  <c r="Y67" i="7"/>
  <c r="W69" i="7"/>
  <c r="AE67" i="7"/>
  <c r="U73" i="7"/>
  <c r="AE75" i="7"/>
  <c r="AE69" i="7"/>
  <c r="Y75" i="7"/>
  <c r="Q75" i="7"/>
  <c r="Y69" i="7"/>
  <c r="S67" i="7"/>
  <c r="Q69" i="7"/>
  <c r="S73" i="7"/>
  <c r="AC67" i="7"/>
  <c r="AC69" i="7"/>
  <c r="U67" i="7"/>
  <c r="S69" i="7"/>
  <c r="M67" i="7"/>
  <c r="Y73" i="7"/>
  <c r="Q73" i="7"/>
  <c r="AA73" i="7"/>
  <c r="AC73" i="7"/>
  <c r="AA67" i="7"/>
  <c r="W67" i="7"/>
  <c r="U69" i="7"/>
  <c r="O67" i="7"/>
  <c r="M69" i="7"/>
  <c r="W73" i="7"/>
  <c r="Y26" i="7"/>
  <c r="Q26" i="7"/>
  <c r="Z9" i="5"/>
  <c r="Z8" i="5"/>
  <c r="Z7" i="5"/>
  <c r="Z9" i="4"/>
  <c r="Z8" i="4"/>
  <c r="Z7" i="4"/>
  <c r="K19" i="4"/>
  <c r="K23" i="4"/>
  <c r="K16" i="4"/>
  <c r="CX51" i="8" l="1"/>
  <c r="CX52" i="8"/>
  <c r="CX53" i="8"/>
  <c r="CX54" i="8"/>
  <c r="CX55" i="8"/>
  <c r="DE5" i="8"/>
  <c r="DE9" i="8"/>
  <c r="DE13" i="8"/>
  <c r="DE22" i="8" s="1"/>
  <c r="DE17" i="8"/>
  <c r="CX49" i="8"/>
  <c r="CX50" i="8"/>
  <c r="CX56" i="8"/>
  <c r="CX57" i="8"/>
  <c r="DE6" i="8"/>
  <c r="DE10" i="8"/>
  <c r="DE14" i="8"/>
  <c r="DE18" i="8"/>
  <c r="CX48" i="8"/>
  <c r="CX58" i="8"/>
  <c r="AG32" i="7"/>
  <c r="AY34" i="7"/>
  <c r="AC34" i="7"/>
  <c r="BI32" i="7"/>
  <c r="AM34" i="7"/>
  <c r="Y32" i="7"/>
  <c r="AM32" i="7"/>
  <c r="AI34" i="7"/>
  <c r="BM32" i="7"/>
  <c r="AS34" i="7"/>
  <c r="AG34" i="7"/>
  <c r="AA34" i="7"/>
  <c r="BK34" i="7"/>
  <c r="AE34" i="7"/>
  <c r="AW32" i="7"/>
  <c r="BI34" i="7"/>
  <c r="U34" i="7"/>
  <c r="W32" i="7"/>
  <c r="U32" i="7"/>
  <c r="AK32" i="7"/>
  <c r="S32" i="7"/>
  <c r="BC34" i="7"/>
  <c r="W34" i="7"/>
  <c r="AO32" i="7"/>
  <c r="BA34" i="7"/>
  <c r="BK32" i="7"/>
  <c r="AW34" i="7"/>
  <c r="BE34" i="7"/>
  <c r="AA32" i="7"/>
  <c r="AO34" i="7"/>
  <c r="Q32" i="7"/>
  <c r="AK34" i="7"/>
  <c r="BC32" i="7"/>
  <c r="BM34" i="7"/>
  <c r="AY32" i="7"/>
  <c r="Y34" i="7"/>
  <c r="S34" i="7"/>
  <c r="BG34" i="7"/>
  <c r="AS32" i="7"/>
  <c r="BG32" i="7"/>
  <c r="AI32" i="7"/>
  <c r="AC32" i="7"/>
  <c r="BA32" i="7"/>
  <c r="AQ34" i="7"/>
  <c r="AE32" i="7"/>
  <c r="CY45" i="8"/>
  <c r="CX45" i="8"/>
  <c r="DE23" i="8" l="1"/>
  <c r="DG22" i="8"/>
  <c r="AH45" i="8" s="1"/>
  <c r="AH46" i="8" s="1"/>
  <c r="DE24" i="8"/>
  <c r="G9" i="10"/>
  <c r="AH47" i="8"/>
</calcChain>
</file>

<file path=xl/sharedStrings.xml><?xml version="1.0" encoding="utf-8"?>
<sst xmlns="http://schemas.openxmlformats.org/spreadsheetml/2006/main" count="481" uniqueCount="386">
  <si>
    <t>商号又は名称</t>
    <rPh sb="0" eb="2">
      <t>ショウゴウ</t>
    </rPh>
    <rPh sb="2" eb="3">
      <t>マタ</t>
    </rPh>
    <rPh sb="4" eb="6">
      <t>メイショウ</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</si>
  <si>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</si>
  <si>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</si>
  <si>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</si>
  <si>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FAX番号</t>
    <rPh sb="3" eb="5">
      <t>バンゴウ</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</si>
  <si>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</si>
  <si>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</si>
  <si>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</si>
  <si>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</si>
  <si>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</si>
  <si>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</si>
  <si>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</si>
  <si>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</si>
  <si>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</si>
  <si>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</si>
  <si>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</si>
  <si>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</si>
  <si>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</si>
  <si>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</si>
  <si>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</si>
  <si>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</si>
  <si>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</si>
  <si>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</si>
  <si>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</si>
  <si>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</si>
  <si>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</si>
  <si>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</si>
  <si>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</si>
  <si>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</si>
  <si>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申請区分</t>
    <rPh sb="0" eb="2">
      <t>シンセイ</t>
    </rPh>
    <rPh sb="2" eb="4">
      <t>クブン</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</si>
  <si>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</si>
  <si>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</si>
  <si>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</si>
  <si>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</si>
  <si>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貴社名</t>
    <rPh sb="0" eb="2">
      <t>キシャ</t>
    </rPh>
    <rPh sb="2" eb="3">
      <t>メイ</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</si>
  <si>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</si>
  <si>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</si>
  <si>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</si>
  <si>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</si>
  <si>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</si>
  <si>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</si>
  <si>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</si>
  <si>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</si>
  <si>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</si>
  <si>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</si>
  <si>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</si>
  <si>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</si>
  <si>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</si>
  <si>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</si>
  <si>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</si>
  <si>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</si>
  <si>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</si>
  <si>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</si>
  <si>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</si>
  <si>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</si>
  <si>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</si>
  <si>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代理人を置く営業所
（建設工事の場合は建設業法上の許可を受けた営業所であること。）</t>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1"/>
  </si>
  <si>
    <t>営業所名称</t>
    <rPh sb="0" eb="2">
      <t>エイギョウ</t>
    </rPh>
    <rPh sb="2" eb="3">
      <t>ジョ</t>
    </rPh>
    <rPh sb="3" eb="5">
      <t>メイショウ</t>
    </rPh>
    <phoneticPr fontId="1"/>
  </si>
  <si>
    <t>－</t>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</si>
  <si>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</si>
  <si>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</si>
  <si>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</si>
  <si>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</si>
  <si>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</si>
  <si>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</si>
  <si>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</si>
  <si>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</si>
  <si>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</si>
  <si>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</si>
  <si>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</si>
  <si>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</si>
  <si>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</si>
  <si>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</si>
  <si>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</si>
  <si>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</si>
  <si>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申請者</t>
    <rPh sb="0" eb="3">
      <t>シンセイシャ</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</si>
  <si>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</si>
  <si>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</si>
  <si>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</si>
  <si>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</si>
  <si>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</si>
  <si>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</si>
  <si>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</si>
  <si>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</si>
  <si>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</si>
  <si>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t>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</si>
  <si>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</si>
  <si>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</si>
  <si>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</si>
  <si>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</si>
  <si>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</si>
  <si>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</si>
  <si>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</si>
  <si>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</si>
  <si>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</si>
  <si>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</si>
  <si>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</si>
  <si>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</si>
  <si>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</si>
  <si>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</si>
  <si>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</si>
  <si>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</si>
  <si>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</si>
  <si>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</si>
  <si>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</si>
  <si>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</si>
  <si>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着色部分に入力をお願いいたします。</t>
    <rPh sb="0" eb="2">
      <t>チャクショク</t>
    </rPh>
    <rPh sb="2" eb="4">
      <t>ブブン</t>
    </rPh>
    <rPh sb="5" eb="7">
      <t>ニュウリョク</t>
    </rPh>
    <rPh sb="9" eb="10">
      <t>ネガ</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</si>
  <si>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</si>
  <si>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</si>
  <si>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</si>
  <si>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</si>
  <si>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</si>
  <si>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</si>
  <si>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</si>
  <si>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</si>
  <si>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</si>
  <si>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</si>
  <si>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</si>
  <si>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</si>
  <si>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</si>
  <si>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</si>
  <si>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</si>
  <si>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</si>
  <si>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</si>
  <si>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</si>
  <si>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</si>
  <si>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</si>
  <si>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</si>
  <si>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</si>
  <si>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営業所名称</t>
    <rPh sb="0" eb="3">
      <t>えいぎょうしょ</t>
    </rPh>
    <rPh sb="3" eb="5">
      <t>めいしょう</t>
    </rPh>
    <phoneticPr fontId="4" type="Hiragana"/>
  </si>
  <si>
    <t>所在地</t>
    <rPh sb="0" eb="3">
      <t>しょざいち</t>
    </rPh>
    <phoneticPr fontId="4" type="Hiragana"/>
  </si>
  <si>
    <t>郵便番号</t>
    <rPh sb="0" eb="2">
      <t>ゆうびん</t>
    </rPh>
    <rPh sb="2" eb="4">
      <t>ばんごう</t>
    </rPh>
    <phoneticPr fontId="4" type="Hiragana"/>
  </si>
  <si>
    <t>電話番号</t>
    <rPh sb="0" eb="2">
      <t>でんわ</t>
    </rPh>
    <rPh sb="2" eb="4">
      <t>ばんごう</t>
    </rPh>
    <phoneticPr fontId="4" type="Hiragana"/>
  </si>
  <si>
    <t>大臣</t>
    <rPh sb="0" eb="2">
      <t>だいじん</t>
    </rPh>
    <phoneticPr fontId="4" type="Hiragana"/>
  </si>
  <si>
    <t>知事</t>
    <rPh sb="0" eb="2">
      <t>ちじ</t>
    </rPh>
    <phoneticPr fontId="4" type="Hiragana"/>
  </si>
  <si>
    <t>）</t>
    <phoneticPr fontId="4" type="Hiragana"/>
  </si>
  <si>
    <t>（特</t>
    <rPh sb="1" eb="2">
      <t>とく</t>
    </rPh>
    <phoneticPr fontId="4" type="Hiragana"/>
  </si>
  <si>
    <t>（般</t>
    <rPh sb="1" eb="2">
      <t>はん</t>
    </rPh>
    <phoneticPr fontId="4" type="Hiragana"/>
  </si>
  <si>
    <t>申請書提出日</t>
    <rPh sb="0" eb="2">
      <t>しんせい</t>
    </rPh>
    <rPh sb="2" eb="3">
      <t>しょ</t>
    </rPh>
    <rPh sb="3" eb="5">
      <t>ていしゅつ</t>
    </rPh>
    <rPh sb="5" eb="6">
      <t>び</t>
    </rPh>
    <phoneticPr fontId="4" type="Hiragana"/>
  </si>
  <si>
    <t>－</t>
    <phoneticPr fontId="4" type="Hiragana"/>
  </si>
  <si>
    <t>ＦＡＸ番号</t>
    <rPh sb="3" eb="5">
      <t>ばんごう</t>
    </rPh>
    <phoneticPr fontId="4" type="Hiragana"/>
  </si>
  <si>
    <t>営　　　　　業　　　　　所　　　　　欄</t>
    <rPh sb="0" eb="1">
      <t>えい</t>
    </rPh>
    <rPh sb="6" eb="7">
      <t>ぎょう</t>
    </rPh>
    <rPh sb="12" eb="13">
      <t>しょ</t>
    </rPh>
    <rPh sb="18" eb="19">
      <t>らん</t>
    </rPh>
    <phoneticPr fontId="4" type="Hiragana"/>
  </si>
  <si>
    <t>※この様式は１１箇所の営業所が記載できます。必要項目が記載されていれば貴社の様式を添付していただいても結構です。</t>
    <rPh sb="3" eb="5">
      <t>ようしき</t>
    </rPh>
    <rPh sb="8" eb="10">
      <t>かしょ</t>
    </rPh>
    <rPh sb="11" eb="13">
      <t>えいぎょう</t>
    </rPh>
    <rPh sb="13" eb="14">
      <t>しょ</t>
    </rPh>
    <rPh sb="15" eb="17">
      <t>きさい</t>
    </rPh>
    <rPh sb="22" eb="24">
      <t>ひつよう</t>
    </rPh>
    <phoneticPr fontId="4" type="Hiragana"/>
  </si>
  <si>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4"/>
  </si>
  <si>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</si>
  <si>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</si>
  <si>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(特・般</t>
    <rPh sb="1" eb="2">
      <t>とく</t>
    </rPh>
    <rPh sb="3" eb="4">
      <t>はん</t>
    </rPh>
    <phoneticPr fontId="4" type="Hiragana"/>
  </si>
  <si>
    <t>受付番号、受付日は記入しないこと</t>
    <rPh sb="0" eb="2">
      <t>ウケツケ</t>
    </rPh>
    <rPh sb="2" eb="4">
      <t>バンゴウ</t>
    </rPh>
    <rPh sb="5" eb="7">
      <t>ウケツケ</t>
    </rPh>
    <rPh sb="7" eb="8">
      <t>ビ</t>
    </rPh>
    <rPh sb="9" eb="10">
      <t>キ</t>
    </rPh>
    <rPh sb="10" eb="11">
      <t>ニュウ</t>
    </rPh>
    <phoneticPr fontId="3"/>
  </si>
  <si>
    <t>新規</t>
    <rPh sb="0" eb="2">
      <t>シンキ</t>
    </rPh>
    <phoneticPr fontId="5"/>
  </si>
  <si>
    <t>継続</t>
    <rPh sb="0" eb="2">
      <t>ケイゾク</t>
    </rPh>
    <phoneticPr fontId="5"/>
  </si>
  <si>
    <t>参加する資格の審査を申請します。</t>
    <rPh sb="0" eb="2">
      <t>サンカ</t>
    </rPh>
    <rPh sb="4" eb="6">
      <t>シカク</t>
    </rPh>
    <rPh sb="7" eb="9">
      <t>シンサ</t>
    </rPh>
    <rPh sb="10" eb="12">
      <t>シンセイ</t>
    </rPh>
    <phoneticPr fontId="5"/>
  </si>
  <si>
    <t>　なお、私は申請にあたり以下のことについて誓約いたします。</t>
    <rPh sb="4" eb="5">
      <t>ワタシ</t>
    </rPh>
    <rPh sb="6" eb="8">
      <t>シンセイ</t>
    </rPh>
    <rPh sb="12" eb="14">
      <t>イカ</t>
    </rPh>
    <rPh sb="21" eb="23">
      <t>セイヤク</t>
    </rPh>
    <phoneticPr fontId="5"/>
  </si>
  <si>
    <t>　①申請書及び添付書類の内容については、事実と相違ありません。</t>
    <rPh sb="2" eb="4">
      <t>シンセイ</t>
    </rPh>
    <rPh sb="4" eb="5">
      <t>ショ</t>
    </rPh>
    <rPh sb="5" eb="6">
      <t>オヨ</t>
    </rPh>
    <rPh sb="7" eb="9">
      <t>テンプ</t>
    </rPh>
    <rPh sb="9" eb="11">
      <t>ショルイ</t>
    </rPh>
    <rPh sb="12" eb="14">
      <t>ナイヨウ</t>
    </rPh>
    <rPh sb="20" eb="22">
      <t>ジジツ</t>
    </rPh>
    <rPh sb="23" eb="25">
      <t>ソウイ</t>
    </rPh>
    <phoneticPr fontId="5"/>
  </si>
  <si>
    <t>大田原市長</t>
    <rPh sb="0" eb="3">
      <t>オオタワラ</t>
    </rPh>
    <rPh sb="3" eb="5">
      <t>シチョウ</t>
    </rPh>
    <phoneticPr fontId="5"/>
  </si>
  <si>
    <t>様</t>
    <rPh sb="0" eb="1">
      <t>サマ</t>
    </rPh>
    <phoneticPr fontId="5"/>
  </si>
  <si>
    <t>郵便番号</t>
    <rPh sb="0" eb="2">
      <t>ユウビン</t>
    </rPh>
    <rPh sb="2" eb="4">
      <t>バンゴウ</t>
    </rPh>
    <phoneticPr fontId="5"/>
  </si>
  <si>
    <t>住所又は名称</t>
    <rPh sb="0" eb="2">
      <t>ジュウショ</t>
    </rPh>
    <rPh sb="2" eb="3">
      <t>マタ</t>
    </rPh>
    <rPh sb="4" eb="6">
      <t>メイショウ</t>
    </rPh>
    <phoneticPr fontId="5"/>
  </si>
  <si>
    <t>商号又は名称</t>
    <rPh sb="0" eb="2">
      <t>ショウゴウ</t>
    </rPh>
    <rPh sb="2" eb="3">
      <t>マタ</t>
    </rPh>
    <rPh sb="4" eb="6">
      <t>メイショウ</t>
    </rPh>
    <phoneticPr fontId="5"/>
  </si>
  <si>
    <t>代表者役職名</t>
    <rPh sb="0" eb="3">
      <t>ダイヒョウシャ</t>
    </rPh>
    <rPh sb="3" eb="5">
      <t>ヤクショク</t>
    </rPh>
    <rPh sb="5" eb="6">
      <t>ナ</t>
    </rPh>
    <phoneticPr fontId="5"/>
  </si>
  <si>
    <t>代表者氏名</t>
    <rPh sb="0" eb="3">
      <t>ダイヒョウシャ</t>
    </rPh>
    <rPh sb="3" eb="4">
      <t>シ</t>
    </rPh>
    <rPh sb="4" eb="5">
      <t>メイ</t>
    </rPh>
    <phoneticPr fontId="5"/>
  </si>
  <si>
    <t>電話番号</t>
    <rPh sb="0" eb="2">
      <t>デンワ</t>
    </rPh>
    <rPh sb="2" eb="4">
      <t>バンゴウ</t>
    </rPh>
    <phoneticPr fontId="5"/>
  </si>
  <si>
    <t>ＦＡＸ番号</t>
    <rPh sb="3" eb="5">
      <t>バンゴウ</t>
    </rPh>
    <phoneticPr fontId="5"/>
  </si>
  <si>
    <t>希望する業種の欄に希望順位を記入してください</t>
    <rPh sb="0" eb="2">
      <t>キボウ</t>
    </rPh>
    <rPh sb="4" eb="6">
      <t>ギョウシュ</t>
    </rPh>
    <rPh sb="7" eb="8">
      <t>ラン</t>
    </rPh>
    <rPh sb="9" eb="11">
      <t>キボウ</t>
    </rPh>
    <rPh sb="11" eb="12">
      <t>ジュン</t>
    </rPh>
    <rPh sb="12" eb="13">
      <t>イ</t>
    </rPh>
    <rPh sb="14" eb="15">
      <t>キ</t>
    </rPh>
    <rPh sb="15" eb="16">
      <t>ニュウ</t>
    </rPh>
    <phoneticPr fontId="5"/>
  </si>
  <si>
    <t>営業経歴書</t>
    <rPh sb="0" eb="2">
      <t>エイギョウ</t>
    </rPh>
    <rPh sb="2" eb="4">
      <t>ケイレキ</t>
    </rPh>
    <rPh sb="4" eb="5">
      <t>ショ</t>
    </rPh>
    <phoneticPr fontId="5"/>
  </si>
  <si>
    <t>営業種目</t>
    <rPh sb="0" eb="2">
      <t>エイギョウ</t>
    </rPh>
    <rPh sb="2" eb="4">
      <t>シュモク</t>
    </rPh>
    <phoneticPr fontId="5"/>
  </si>
  <si>
    <t>年間売上額</t>
    <rPh sb="0" eb="2">
      <t>ネンカン</t>
    </rPh>
    <rPh sb="2" eb="4">
      <t>ウリアゲ</t>
    </rPh>
    <rPh sb="4" eb="5">
      <t>ガク</t>
    </rPh>
    <phoneticPr fontId="5"/>
  </si>
  <si>
    <t>従業員数</t>
    <rPh sb="0" eb="3">
      <t>ジュウギョウイン</t>
    </rPh>
    <rPh sb="3" eb="4">
      <t>スウ</t>
    </rPh>
    <phoneticPr fontId="5"/>
  </si>
  <si>
    <t>自己資本額</t>
    <rPh sb="0" eb="2">
      <t>ジコ</t>
    </rPh>
    <rPh sb="2" eb="4">
      <t>シホン</t>
    </rPh>
    <rPh sb="4" eb="5">
      <t>ガク</t>
    </rPh>
    <phoneticPr fontId="5"/>
  </si>
  <si>
    <t>流動比率</t>
    <rPh sb="0" eb="2">
      <t>リュウドウ</t>
    </rPh>
    <rPh sb="2" eb="4">
      <t>ヒリツ</t>
    </rPh>
    <phoneticPr fontId="5"/>
  </si>
  <si>
    <t>営業年数</t>
    <rPh sb="0" eb="2">
      <t>エイギョウ</t>
    </rPh>
    <rPh sb="2" eb="4">
      <t>ネンスウ</t>
    </rPh>
    <phoneticPr fontId="5"/>
  </si>
  <si>
    <t>技術関係職員</t>
    <rPh sb="0" eb="2">
      <t>ギジュツ</t>
    </rPh>
    <rPh sb="2" eb="4">
      <t>カンケイ</t>
    </rPh>
    <rPh sb="4" eb="6">
      <t>ショクイン</t>
    </rPh>
    <phoneticPr fontId="5"/>
  </si>
  <si>
    <t>名</t>
    <rPh sb="0" eb="1">
      <t>メイ</t>
    </rPh>
    <phoneticPr fontId="5"/>
  </si>
  <si>
    <t>合計</t>
    <rPh sb="0" eb="2">
      <t>ゴウケイ</t>
    </rPh>
    <phoneticPr fontId="5"/>
  </si>
  <si>
    <t>事務関係職員</t>
    <rPh sb="0" eb="2">
      <t>ジム</t>
    </rPh>
    <rPh sb="2" eb="4">
      <t>カンケイ</t>
    </rPh>
    <rPh sb="4" eb="6">
      <t>ショクイン</t>
    </rPh>
    <phoneticPr fontId="5"/>
  </si>
  <si>
    <t>千円</t>
    <rPh sb="0" eb="2">
      <t>センエン</t>
    </rPh>
    <phoneticPr fontId="5"/>
  </si>
  <si>
    <t>（Ａ＋Ｂ）/２</t>
    <phoneticPr fontId="5"/>
  </si>
  <si>
    <t>流動資産の額（Ａ）</t>
    <rPh sb="0" eb="2">
      <t>リュウドウ</t>
    </rPh>
    <rPh sb="2" eb="4">
      <t>シサン</t>
    </rPh>
    <rPh sb="5" eb="6">
      <t>ガク</t>
    </rPh>
    <phoneticPr fontId="5"/>
  </si>
  <si>
    <t>流動負債の額（Ｂ）</t>
    <rPh sb="0" eb="2">
      <t>リュウドウ</t>
    </rPh>
    <rPh sb="2" eb="4">
      <t>フサイ</t>
    </rPh>
    <rPh sb="5" eb="6">
      <t>ガク</t>
    </rPh>
    <phoneticPr fontId="5"/>
  </si>
  <si>
    <t>流動比率（Ａ/Ｂ）×100</t>
    <rPh sb="0" eb="2">
      <t>リュウドウ</t>
    </rPh>
    <rPh sb="2" eb="4">
      <t>ヒリツ</t>
    </rPh>
    <phoneticPr fontId="5"/>
  </si>
  <si>
    <t>％</t>
    <phoneticPr fontId="5"/>
  </si>
  <si>
    <t>年</t>
    <rPh sb="0" eb="1">
      <t>ネン</t>
    </rPh>
    <phoneticPr fontId="5"/>
  </si>
  <si>
    <t>その他の内容（10文字以内）</t>
    <rPh sb="2" eb="3">
      <t>た</t>
    </rPh>
    <rPh sb="4" eb="6">
      <t>ないよう</t>
    </rPh>
    <rPh sb="9" eb="11">
      <t>もじ</t>
    </rPh>
    <rPh sb="11" eb="13">
      <t>いない</t>
    </rPh>
    <phoneticPr fontId="1" type="Hiragana"/>
  </si>
  <si>
    <t>登録</t>
    <rPh sb="0" eb="2">
      <t>トウロク</t>
    </rPh>
    <phoneticPr fontId="1"/>
  </si>
  <si>
    <t>業　　種</t>
    <rPh sb="0" eb="1">
      <t>ギョウ</t>
    </rPh>
    <rPh sb="3" eb="4">
      <t>タネ</t>
    </rPh>
    <phoneticPr fontId="1"/>
  </si>
  <si>
    <t>※希望業種「その他」についてはその内容を記入してください。</t>
    <rPh sb="1" eb="3">
      <t>キボウ</t>
    </rPh>
    <rPh sb="3" eb="5">
      <t>ギョウシュ</t>
    </rPh>
    <rPh sb="8" eb="9">
      <t>タ</t>
    </rPh>
    <rPh sb="17" eb="19">
      <t>ナイヨウ</t>
    </rPh>
    <rPh sb="20" eb="22">
      <t>キニュウ</t>
    </rPh>
    <phoneticPr fontId="1"/>
  </si>
  <si>
    <t>特約又は
代理してい
る会社名</t>
    <rPh sb="0" eb="2">
      <t>トクヤク</t>
    </rPh>
    <rPh sb="2" eb="3">
      <t>マタ</t>
    </rPh>
    <rPh sb="5" eb="7">
      <t>ダイリ</t>
    </rPh>
    <rPh sb="12" eb="14">
      <t>カイシャ</t>
    </rPh>
    <rPh sb="14" eb="15">
      <t>ナ</t>
    </rPh>
    <phoneticPr fontId="5"/>
  </si>
  <si>
    <t>流動資産の額</t>
    <rPh sb="0" eb="2">
      <t>りゅうどう</t>
    </rPh>
    <rPh sb="2" eb="4">
      <t>しさん</t>
    </rPh>
    <rPh sb="5" eb="6">
      <t>がく</t>
    </rPh>
    <phoneticPr fontId="4" type="Hiragana"/>
  </si>
  <si>
    <t>流動負債の額</t>
    <rPh sb="0" eb="2">
      <t>りゅうどう</t>
    </rPh>
    <rPh sb="2" eb="4">
      <t>ふさい</t>
    </rPh>
    <rPh sb="5" eb="6">
      <t>がく</t>
    </rPh>
    <phoneticPr fontId="4" type="Hiragana"/>
  </si>
  <si>
    <t>創業年月日</t>
    <rPh sb="0" eb="2">
      <t>そうぎょう</t>
    </rPh>
    <rPh sb="2" eb="4">
      <t>ねんげつ</t>
    </rPh>
    <rPh sb="4" eb="5">
      <t>ひ</t>
    </rPh>
    <phoneticPr fontId="4" type="Hiragana"/>
  </si>
  <si>
    <t>（物品供給）</t>
    <rPh sb="1" eb="3">
      <t>ブッピン</t>
    </rPh>
    <rPh sb="3" eb="5">
      <t>キョウキュウ</t>
    </rPh>
    <phoneticPr fontId="4"/>
  </si>
  <si>
    <t>車両（普通車）</t>
    <rPh sb="0" eb="2">
      <t>しゃりょう</t>
    </rPh>
    <rPh sb="3" eb="6">
      <t>ふつうしゃ</t>
    </rPh>
    <phoneticPr fontId="4" type="Hiragana"/>
  </si>
  <si>
    <t>車両（大型）
（バス・トラック）</t>
    <rPh sb="0" eb="2">
      <t>しゃりょう</t>
    </rPh>
    <rPh sb="3" eb="5">
      <t>おおがた</t>
    </rPh>
    <phoneticPr fontId="4" type="Hiragana"/>
  </si>
  <si>
    <t>①</t>
    <phoneticPr fontId="4" type="Hiragana"/>
  </si>
  <si>
    <t>④</t>
    <phoneticPr fontId="4" type="Hiragana"/>
  </si>
  <si>
    <t>⑦</t>
    <phoneticPr fontId="4" type="Hiragana"/>
  </si>
  <si>
    <t>⑩</t>
    <phoneticPr fontId="4" type="Hiragana"/>
  </si>
  <si>
    <t>⑬</t>
    <phoneticPr fontId="4" type="Hiragana"/>
  </si>
  <si>
    <t>⑰</t>
    <phoneticPr fontId="4" type="Hiragana"/>
  </si>
  <si>
    <t>⑯</t>
    <phoneticPr fontId="4" type="Hiragana"/>
  </si>
  <si>
    <t>②</t>
    <phoneticPr fontId="4" type="Hiragana"/>
  </si>
  <si>
    <t>⑤</t>
    <phoneticPr fontId="4" type="Hiragana"/>
  </si>
  <si>
    <t>⑧</t>
    <phoneticPr fontId="4" type="Hiragana"/>
  </si>
  <si>
    <t>⑪</t>
    <phoneticPr fontId="4" type="Hiragana"/>
  </si>
  <si>
    <t>⑭</t>
    <phoneticPr fontId="4" type="Hiragana"/>
  </si>
  <si>
    <t>③</t>
    <phoneticPr fontId="4" type="Hiragana"/>
  </si>
  <si>
    <t>⑥</t>
    <phoneticPr fontId="4" type="Hiragana"/>
  </si>
  <si>
    <t>⑨</t>
    <phoneticPr fontId="4" type="Hiragana"/>
  </si>
  <si>
    <t>⑫</t>
    <phoneticPr fontId="4" type="Hiragana"/>
  </si>
  <si>
    <t>⑮</t>
    <phoneticPr fontId="4" type="Hiragana"/>
  </si>
  <si>
    <t>その他</t>
    <rPh sb="2" eb="3">
      <t>た</t>
    </rPh>
    <phoneticPr fontId="4" type="Hiragana"/>
  </si>
  <si>
    <t>（その他の場合は具体的な品名を３つまで記入してください）</t>
    <rPh sb="3" eb="4">
      <t>た</t>
    </rPh>
    <rPh sb="5" eb="7">
      <t>ばあい</t>
    </rPh>
    <rPh sb="8" eb="11">
      <t>ぐたいてき</t>
    </rPh>
    <rPh sb="12" eb="14">
      <t>ひんめい</t>
    </rPh>
    <rPh sb="19" eb="20">
      <t>き</t>
    </rPh>
    <rPh sb="20" eb="21">
      <t>にゅう</t>
    </rPh>
    <phoneticPr fontId="4" type="Hiragana"/>
  </si>
  <si>
    <t>複写機</t>
    <rPh sb="0" eb="3">
      <t>ふくしゃき</t>
    </rPh>
    <phoneticPr fontId="4" type="Hiragana"/>
  </si>
  <si>
    <t>印刷機</t>
    <rPh sb="0" eb="3">
      <t>いんさつき</t>
    </rPh>
    <phoneticPr fontId="4" type="Hiragana"/>
  </si>
  <si>
    <t>注１</t>
    <rPh sb="0" eb="1">
      <t>ちゅう</t>
    </rPh>
    <phoneticPr fontId="4" type="Hiragana"/>
  </si>
  <si>
    <t>ＯＡ機器（注１）</t>
    <rPh sb="2" eb="4">
      <t>きき</t>
    </rPh>
    <rPh sb="5" eb="6">
      <t>ちゅう</t>
    </rPh>
    <phoneticPr fontId="4" type="Hiragana"/>
  </si>
  <si>
    <t>事務用機器</t>
    <rPh sb="0" eb="3">
      <t>じむよう</t>
    </rPh>
    <rPh sb="3" eb="5">
      <t>きき</t>
    </rPh>
    <phoneticPr fontId="4" type="Hiragana"/>
  </si>
  <si>
    <t>事務用品</t>
    <rPh sb="0" eb="2">
      <t>じむ</t>
    </rPh>
    <rPh sb="2" eb="4">
      <t>ようひん</t>
    </rPh>
    <phoneticPr fontId="4" type="Hiragana"/>
  </si>
  <si>
    <t>家具</t>
    <rPh sb="0" eb="2">
      <t>かぐ</t>
    </rPh>
    <phoneticPr fontId="4" type="Hiragana"/>
  </si>
  <si>
    <t>給食用機器</t>
    <rPh sb="0" eb="3">
      <t>きゅうしょくよう</t>
    </rPh>
    <rPh sb="3" eb="5">
      <t>きき</t>
    </rPh>
    <phoneticPr fontId="4" type="Hiragana"/>
  </si>
  <si>
    <t>金物類</t>
    <rPh sb="0" eb="2">
      <t>かなもの</t>
    </rPh>
    <rPh sb="2" eb="3">
      <t>るい</t>
    </rPh>
    <phoneticPr fontId="4" type="Hiragana"/>
  </si>
  <si>
    <t>薬品類</t>
    <rPh sb="0" eb="2">
      <t>やくひん</t>
    </rPh>
    <rPh sb="2" eb="3">
      <t>るい</t>
    </rPh>
    <phoneticPr fontId="4" type="Hiragana"/>
  </si>
  <si>
    <t>電気製品</t>
    <rPh sb="0" eb="2">
      <t>でんき</t>
    </rPh>
    <rPh sb="2" eb="4">
      <t>せいひん</t>
    </rPh>
    <phoneticPr fontId="4" type="Hiragana"/>
  </si>
  <si>
    <t>スポーツ用品</t>
    <rPh sb="4" eb="6">
      <t>ようひん</t>
    </rPh>
    <phoneticPr fontId="4" type="Hiragana"/>
  </si>
  <si>
    <t>楽器</t>
    <rPh sb="0" eb="2">
      <t>がっき</t>
    </rPh>
    <phoneticPr fontId="4" type="Hiragana"/>
  </si>
  <si>
    <t>内装品</t>
    <rPh sb="0" eb="2">
      <t>ないそう</t>
    </rPh>
    <rPh sb="2" eb="3">
      <t>ひん</t>
    </rPh>
    <phoneticPr fontId="4" type="Hiragana"/>
  </si>
  <si>
    <t>視聴覚機器</t>
    <rPh sb="0" eb="3">
      <t>しちょうかく</t>
    </rPh>
    <rPh sb="3" eb="5">
      <t>きき</t>
    </rPh>
    <phoneticPr fontId="4" type="Hiragana"/>
  </si>
  <si>
    <t>衣料品</t>
    <rPh sb="0" eb="3">
      <t>いりょうひん</t>
    </rPh>
    <phoneticPr fontId="4" type="Hiragana"/>
  </si>
  <si>
    <t>印刷</t>
    <rPh sb="0" eb="2">
      <t>いんさつ</t>
    </rPh>
    <phoneticPr fontId="4" type="Hiragana"/>
  </si>
  <si>
    <t>1列</t>
    <rPh sb="1" eb="2">
      <t>れつ</t>
    </rPh>
    <phoneticPr fontId="4" type="Hiragana"/>
  </si>
  <si>
    <t>2列</t>
    <rPh sb="1" eb="2">
      <t>れつ</t>
    </rPh>
    <phoneticPr fontId="4" type="Hiragana"/>
  </si>
  <si>
    <t>3列</t>
    <rPh sb="1" eb="2">
      <t>れつ</t>
    </rPh>
    <phoneticPr fontId="4" type="Hiragana"/>
  </si>
  <si>
    <t>計</t>
    <rPh sb="0" eb="1">
      <t>けい</t>
    </rPh>
    <phoneticPr fontId="4" type="Hiragana"/>
  </si>
  <si>
    <t>ＯＡ機器を申請される方で、複写機・印刷機を取り扱う方は、主とするメーカー名を記入してください</t>
    <rPh sb="2" eb="4">
      <t>きき</t>
    </rPh>
    <rPh sb="5" eb="7">
      <t>しんせい</t>
    </rPh>
    <rPh sb="10" eb="11">
      <t>かた</t>
    </rPh>
    <rPh sb="13" eb="16">
      <t>ふくしゃき</t>
    </rPh>
    <rPh sb="17" eb="20">
      <t>いんさつき</t>
    </rPh>
    <rPh sb="21" eb="22">
      <t>と</t>
    </rPh>
    <rPh sb="23" eb="24">
      <t>あつか</t>
    </rPh>
    <rPh sb="25" eb="26">
      <t>かた</t>
    </rPh>
    <rPh sb="28" eb="29">
      <t>しゅ</t>
    </rPh>
    <rPh sb="36" eb="37">
      <t>めい</t>
    </rPh>
    <rPh sb="38" eb="40">
      <t>きにゅう</t>
    </rPh>
    <phoneticPr fontId="4" type="Hiragana"/>
  </si>
  <si>
    <t>④</t>
    <phoneticPr fontId="4" type="Hiragana"/>
  </si>
  <si>
    <t>⑦</t>
    <phoneticPr fontId="4" type="Hiragana"/>
  </si>
  <si>
    <t>⑩</t>
    <phoneticPr fontId="4" type="Hiragana"/>
  </si>
  <si>
    <t>⑬</t>
    <phoneticPr fontId="4" type="Hiragana"/>
  </si>
  <si>
    <t>⑯</t>
    <phoneticPr fontId="4" type="Hiragana"/>
  </si>
  <si>
    <t>⑰</t>
    <phoneticPr fontId="4" type="Hiragana"/>
  </si>
  <si>
    <t>⑥</t>
    <phoneticPr fontId="4" type="Hiragana"/>
  </si>
  <si>
    <t>⑨</t>
    <phoneticPr fontId="4" type="Hiragana"/>
  </si>
  <si>
    <t>⑫</t>
    <phoneticPr fontId="4" type="Hiragana"/>
  </si>
  <si>
    <t>⑮</t>
    <phoneticPr fontId="4" type="Hiragana"/>
  </si>
  <si>
    <t>ＯＡ機器を申請される方で、複写機・印刷機を取り扱う方は、主とするメーカー名を記入してください</t>
    <phoneticPr fontId="4" type="Hiragana"/>
  </si>
  <si>
    <t>（注１）</t>
    <rPh sb="1" eb="2">
      <t>ちゅう</t>
    </rPh>
    <phoneticPr fontId="4" type="Hiragana"/>
  </si>
  <si>
    <t>複写機（</t>
    <rPh sb="0" eb="3">
      <t>ふくしゃき</t>
    </rPh>
    <phoneticPr fontId="4" type="Hiragana"/>
  </si>
  <si>
    <t>）印刷機（</t>
    <rPh sb="1" eb="4">
      <t>いんさつき</t>
    </rPh>
    <phoneticPr fontId="4" type="Hiragana"/>
  </si>
  <si>
    <t>一般競争（指名競争）入札参加資格審査申請書（物品供給）</t>
    <rPh sb="0" eb="2">
      <t>イッパン</t>
    </rPh>
    <rPh sb="2" eb="4">
      <t>キョウソウ</t>
    </rPh>
    <rPh sb="5" eb="6">
      <t>シ</t>
    </rPh>
    <rPh sb="6" eb="7">
      <t>メイ</t>
    </rPh>
    <rPh sb="7" eb="9">
      <t>キョウソウ</t>
    </rPh>
    <rPh sb="10" eb="12">
      <t>ニュウサツ</t>
    </rPh>
    <rPh sb="12" eb="14">
      <t>サンカ</t>
    </rPh>
    <rPh sb="14" eb="16">
      <t>シカク</t>
    </rPh>
    <rPh sb="16" eb="18">
      <t>シンサ</t>
    </rPh>
    <rPh sb="18" eb="20">
      <t>シンセイ</t>
    </rPh>
    <rPh sb="20" eb="21">
      <t>ショ</t>
    </rPh>
    <rPh sb="22" eb="24">
      <t>ブッピン</t>
    </rPh>
    <rPh sb="24" eb="26">
      <t>キョウキュウ</t>
    </rPh>
    <phoneticPr fontId="5"/>
  </si>
  <si>
    <t>②</t>
    <phoneticPr fontId="4" type="Hiragana"/>
  </si>
  <si>
    <t>⑤</t>
    <phoneticPr fontId="4" type="Hiragana"/>
  </si>
  <si>
    <t>⑧</t>
    <phoneticPr fontId="4" type="Hiragana"/>
  </si>
  <si>
    <t>⑪</t>
    <phoneticPr fontId="4" type="Hiragana"/>
  </si>
  <si>
    <t>⑭</t>
    <phoneticPr fontId="4" type="Hiragana"/>
  </si>
  <si>
    <t>左</t>
    <rPh sb="0" eb="1">
      <t>ひだり</t>
    </rPh>
    <phoneticPr fontId="4" type="Hiragana"/>
  </si>
  <si>
    <t>中</t>
    <rPh sb="0" eb="1">
      <t>なか</t>
    </rPh>
    <phoneticPr fontId="4" type="Hiragana"/>
  </si>
  <si>
    <t>右</t>
    <rPh sb="0" eb="1">
      <t>みぎ</t>
    </rPh>
    <phoneticPr fontId="4" type="Hiragana"/>
  </si>
  <si>
    <t>結果</t>
    <rPh sb="0" eb="2">
      <t>けっか</t>
    </rPh>
    <phoneticPr fontId="4" type="Hiragana"/>
  </si>
  <si>
    <t>1</t>
    <phoneticPr fontId="1"/>
  </si>
  <si>
    <t>事務用機器</t>
    <rPh sb="0" eb="3">
      <t>ジムヨウ</t>
    </rPh>
    <rPh sb="3" eb="5">
      <t>キキ</t>
    </rPh>
    <phoneticPr fontId="1"/>
  </si>
  <si>
    <t>11</t>
    <phoneticPr fontId="1"/>
  </si>
  <si>
    <t>スポーツ用品</t>
    <rPh sb="4" eb="6">
      <t>ヨウヒン</t>
    </rPh>
    <phoneticPr fontId="1"/>
  </si>
  <si>
    <t>2</t>
    <phoneticPr fontId="1"/>
  </si>
  <si>
    <t>事務用品</t>
    <rPh sb="0" eb="2">
      <t>ジム</t>
    </rPh>
    <rPh sb="2" eb="4">
      <t>ヨウヒン</t>
    </rPh>
    <phoneticPr fontId="1"/>
  </si>
  <si>
    <t>12</t>
    <phoneticPr fontId="1"/>
  </si>
  <si>
    <t>金物類</t>
    <rPh sb="0" eb="2">
      <t>カナモノ</t>
    </rPh>
    <rPh sb="2" eb="3">
      <t>ルイ</t>
    </rPh>
    <phoneticPr fontId="1"/>
  </si>
  <si>
    <t>3</t>
    <phoneticPr fontId="1"/>
  </si>
  <si>
    <t>OA機器</t>
    <rPh sb="2" eb="4">
      <t>キキ</t>
    </rPh>
    <phoneticPr fontId="1"/>
  </si>
  <si>
    <t>13</t>
    <phoneticPr fontId="1"/>
  </si>
  <si>
    <t>衣料品</t>
    <rPh sb="0" eb="3">
      <t>イリョウヒン</t>
    </rPh>
    <phoneticPr fontId="1"/>
  </si>
  <si>
    <t>4</t>
    <phoneticPr fontId="1"/>
  </si>
  <si>
    <t>車両（普通車）</t>
    <rPh sb="0" eb="2">
      <t>シャリョウ</t>
    </rPh>
    <rPh sb="3" eb="6">
      <t>フツウシャ</t>
    </rPh>
    <phoneticPr fontId="1"/>
  </si>
  <si>
    <t>14</t>
    <phoneticPr fontId="1"/>
  </si>
  <si>
    <t>楽器</t>
    <rPh sb="0" eb="2">
      <t>ガッキ</t>
    </rPh>
    <phoneticPr fontId="1"/>
  </si>
  <si>
    <t>5</t>
    <phoneticPr fontId="1"/>
  </si>
  <si>
    <t>15</t>
    <phoneticPr fontId="1"/>
  </si>
  <si>
    <t>薬品類</t>
    <rPh sb="0" eb="2">
      <t>ヤクヒン</t>
    </rPh>
    <rPh sb="2" eb="3">
      <t>ルイ</t>
    </rPh>
    <phoneticPr fontId="1"/>
  </si>
  <si>
    <t>１</t>
    <phoneticPr fontId="1"/>
  </si>
  <si>
    <t>6</t>
    <phoneticPr fontId="1"/>
  </si>
  <si>
    <t>家具</t>
    <rPh sb="0" eb="2">
      <t>カグ</t>
    </rPh>
    <phoneticPr fontId="1"/>
  </si>
  <si>
    <t>16</t>
    <phoneticPr fontId="1"/>
  </si>
  <si>
    <t>印刷</t>
    <rPh sb="0" eb="2">
      <t>インサツ</t>
    </rPh>
    <phoneticPr fontId="1"/>
  </si>
  <si>
    <t>２</t>
    <phoneticPr fontId="1"/>
  </si>
  <si>
    <t>7</t>
    <phoneticPr fontId="1"/>
  </si>
  <si>
    <t>内装品</t>
    <rPh sb="0" eb="3">
      <t>ナイソウヒン</t>
    </rPh>
    <phoneticPr fontId="1"/>
  </si>
  <si>
    <t>17</t>
    <phoneticPr fontId="1"/>
  </si>
  <si>
    <t>３</t>
    <phoneticPr fontId="1"/>
  </si>
  <si>
    <t>8</t>
    <phoneticPr fontId="1"/>
  </si>
  <si>
    <t>電気製品</t>
    <rPh sb="0" eb="2">
      <t>デンキ</t>
    </rPh>
    <rPh sb="2" eb="4">
      <t>セイヒン</t>
    </rPh>
    <phoneticPr fontId="1"/>
  </si>
  <si>
    <t>9</t>
    <phoneticPr fontId="1"/>
  </si>
  <si>
    <t>給食用機器</t>
    <rPh sb="0" eb="2">
      <t>キュウショク</t>
    </rPh>
    <rPh sb="2" eb="3">
      <t>ヨウ</t>
    </rPh>
    <rPh sb="3" eb="5">
      <t>キキ</t>
    </rPh>
    <phoneticPr fontId="1"/>
  </si>
  <si>
    <t>10</t>
    <phoneticPr fontId="1"/>
  </si>
  <si>
    <t>視聴覚機器</t>
    <rPh sb="0" eb="3">
      <t>シチョウカク</t>
    </rPh>
    <rPh sb="3" eb="5">
      <t>キキ</t>
    </rPh>
    <phoneticPr fontId="1"/>
  </si>
  <si>
    <t>大田原市物品－３</t>
    <rPh sb="0" eb="3">
      <t>オオタワラ</t>
    </rPh>
    <rPh sb="3" eb="4">
      <t>シ</t>
    </rPh>
    <rPh sb="4" eb="6">
      <t>ブッピン</t>
    </rPh>
    <phoneticPr fontId="1"/>
  </si>
  <si>
    <t>大田原市物品－２</t>
    <rPh sb="0" eb="3">
      <t>オオタワラ</t>
    </rPh>
    <rPh sb="3" eb="4">
      <t>シ</t>
    </rPh>
    <rPh sb="4" eb="6">
      <t>ブッピン</t>
    </rPh>
    <phoneticPr fontId="1"/>
  </si>
  <si>
    <t>大田原市物品－１</t>
    <rPh sb="0" eb="3">
      <t>オオタワラ</t>
    </rPh>
    <rPh sb="3" eb="4">
      <t>シ</t>
    </rPh>
    <rPh sb="4" eb="6">
      <t>ブッピン</t>
    </rPh>
    <phoneticPr fontId="1"/>
  </si>
  <si>
    <t>物品供給に関する参加希望業種調べ</t>
    <rPh sb="0" eb="2">
      <t>ブッピン</t>
    </rPh>
    <rPh sb="2" eb="4">
      <t>キョウキュウ</t>
    </rPh>
    <rPh sb="5" eb="6">
      <t>カン</t>
    </rPh>
    <rPh sb="8" eb="10">
      <t>サンカ</t>
    </rPh>
    <rPh sb="10" eb="12">
      <t>キボウ</t>
    </rPh>
    <rPh sb="12" eb="14">
      <t>ギョウシュ</t>
    </rPh>
    <rPh sb="14" eb="15">
      <t>シラ</t>
    </rPh>
    <phoneticPr fontId="1"/>
  </si>
  <si>
    <t>ＯＡ機器</t>
    <rPh sb="2" eb="4">
      <t>きき</t>
    </rPh>
    <phoneticPr fontId="4" type="Hiragana"/>
  </si>
  <si>
    <t>（注１）</t>
    <phoneticPr fontId="4" type="Hiragana"/>
  </si>
  <si>
    <t>○</t>
    <phoneticPr fontId="5"/>
  </si>
  <si>
    <t>着色された部分をクリックすると、説明が表示されますのでよく読んで記入をお願いいたします。</t>
    <rPh sb="0" eb="1">
      <t>チャク</t>
    </rPh>
    <rPh sb="1" eb="2">
      <t>イロ</t>
    </rPh>
    <rPh sb="5" eb="6">
      <t>ブ</t>
    </rPh>
    <rPh sb="6" eb="7">
      <t>ブン</t>
    </rPh>
    <rPh sb="16" eb="18">
      <t>セツメイ</t>
    </rPh>
    <rPh sb="19" eb="21">
      <t>ヒョウジ</t>
    </rPh>
    <rPh sb="29" eb="30">
      <t>ヨ</t>
    </rPh>
    <rPh sb="32" eb="33">
      <t>キ</t>
    </rPh>
    <rPh sb="33" eb="34">
      <t>ニュウ</t>
    </rPh>
    <rPh sb="36" eb="37">
      <t>ネガ</t>
    </rPh>
    <phoneticPr fontId="5"/>
  </si>
  <si>
    <t>入力にあたっての注意事項</t>
    <rPh sb="0" eb="2">
      <t>ニュウリョク</t>
    </rPh>
    <rPh sb="8" eb="10">
      <t>チュウイ</t>
    </rPh>
    <rPh sb="10" eb="12">
      <t>ジコウ</t>
    </rPh>
    <phoneticPr fontId="5"/>
  </si>
  <si>
    <t>創業年月日の欄は1900年以前は和暦表示がされません。創業が1900年以前の会社は、直接和暦を入力するとともに、営業経歴書の営業年数欄も直接入力をお願いいたします。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ケイレキ</t>
    </rPh>
    <rPh sb="60" eb="61">
      <t>ショ</t>
    </rPh>
    <rPh sb="62" eb="64">
      <t>エイギョウ</t>
    </rPh>
    <rPh sb="64" eb="66">
      <t>ネンスウ</t>
    </rPh>
    <rPh sb="66" eb="67">
      <t>ラン</t>
    </rPh>
    <rPh sb="68" eb="70">
      <t>チョクセツ</t>
    </rPh>
    <rPh sb="70" eb="72">
      <t>ニュウリョク</t>
    </rPh>
    <rPh sb="74" eb="75">
      <t>ネガ</t>
    </rPh>
    <phoneticPr fontId="5"/>
  </si>
  <si>
    <t>１　共通事項</t>
    <rPh sb="2" eb="4">
      <t>キョウツウ</t>
    </rPh>
    <rPh sb="4" eb="6">
      <t>ジコウ</t>
    </rPh>
    <phoneticPr fontId="5"/>
  </si>
  <si>
    <t>２　記入方法</t>
    <rPh sb="2" eb="3">
      <t>キ</t>
    </rPh>
    <rPh sb="3" eb="4">
      <t>ニュウ</t>
    </rPh>
    <rPh sb="4" eb="6">
      <t>ホウホウ</t>
    </rPh>
    <phoneticPr fontId="5"/>
  </si>
  <si>
    <t>３　物品に関する注意事項</t>
    <rPh sb="2" eb="4">
      <t>ブッピン</t>
    </rPh>
    <rPh sb="5" eb="6">
      <t>カン</t>
    </rPh>
    <rPh sb="8" eb="10">
      <t>チュウイ</t>
    </rPh>
    <rPh sb="10" eb="12">
      <t>ジコウ</t>
    </rPh>
    <phoneticPr fontId="5"/>
  </si>
  <si>
    <t>ＯＡ機器を申請される方で、複写機・印刷機を取り扱う方は、主とするメーカー名を記入してください。</t>
    <phoneticPr fontId="5"/>
  </si>
  <si>
    <t>４　その他</t>
    <rPh sb="4" eb="5">
      <t>タ</t>
    </rPh>
    <phoneticPr fontId="5"/>
  </si>
  <si>
    <t>　②地方自治法施行令第１６７条の４に該当しません。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5"/>
  </si>
  <si>
    <t>B</t>
    <phoneticPr fontId="3"/>
  </si>
  <si>
    <t>Ｂ</t>
    <phoneticPr fontId="3"/>
  </si>
  <si>
    <t>年間
売上高</t>
    <rPh sb="0" eb="2">
      <t>ねんかん</t>
    </rPh>
    <rPh sb="3" eb="5">
      <t>うりあげ</t>
    </rPh>
    <rPh sb="5" eb="6">
      <t>だか</t>
    </rPh>
    <phoneticPr fontId="4" type="Hiragana"/>
  </si>
  <si>
    <t>○自己資本額については、純資産合計を記入してください。
○個人営業にあっては、次年度繰越純資本金(元入金）を記入すること。</t>
    <rPh sb="1" eb="3">
      <t>じこ</t>
    </rPh>
    <rPh sb="3" eb="5">
      <t>しほん</t>
    </rPh>
    <rPh sb="5" eb="6">
      <t>がく</t>
    </rPh>
    <rPh sb="12" eb="13">
      <t>じゅん</t>
    </rPh>
    <rPh sb="13" eb="15">
      <t>しさん</t>
    </rPh>
    <rPh sb="15" eb="17">
      <t>ごうけい</t>
    </rPh>
    <rPh sb="18" eb="19">
      <t>き</t>
    </rPh>
    <rPh sb="19" eb="20">
      <t>にゅう</t>
    </rPh>
    <rPh sb="29" eb="31">
      <t>こじん</t>
    </rPh>
    <rPh sb="31" eb="33">
      <t>えいぎょう</t>
    </rPh>
    <rPh sb="39" eb="42">
      <t>じねんど</t>
    </rPh>
    <rPh sb="42" eb="44">
      <t>くりこし</t>
    </rPh>
    <rPh sb="44" eb="45">
      <t>じゅん</t>
    </rPh>
    <rPh sb="45" eb="48">
      <t>しほんきん</t>
    </rPh>
    <rPh sb="49" eb="50">
      <t>もと</t>
    </rPh>
    <rPh sb="50" eb="51">
      <t>い</t>
    </rPh>
    <rPh sb="51" eb="52">
      <t>きん</t>
    </rPh>
    <rPh sb="54" eb="55">
      <t>き</t>
    </rPh>
    <rPh sb="55" eb="56">
      <t>にゅう</t>
    </rPh>
    <phoneticPr fontId="1" type="Hiragana"/>
  </si>
  <si>
    <t>創業年月日が1900年以前の会社は、創業年月日の欄及び営業年数の欄並びに、営業経歴書営業年数欄に直接入力してください。
（例：明治２年10月1日）</t>
    <rPh sb="0" eb="2">
      <t>そうぎょう</t>
    </rPh>
    <rPh sb="2" eb="5">
      <t>ねんがっぴ</t>
    </rPh>
    <rPh sb="10" eb="11">
      <t>ねん</t>
    </rPh>
    <rPh sb="11" eb="13">
      <t>いぜん</t>
    </rPh>
    <rPh sb="14" eb="16">
      <t>かいしゃ</t>
    </rPh>
    <rPh sb="18" eb="20">
      <t>そうぎょう</t>
    </rPh>
    <rPh sb="20" eb="23">
      <t>ねんがっぴ</t>
    </rPh>
    <rPh sb="24" eb="25">
      <t>らん</t>
    </rPh>
    <rPh sb="25" eb="26">
      <t>およ</t>
    </rPh>
    <rPh sb="27" eb="29">
      <t>えいぎょう</t>
    </rPh>
    <rPh sb="29" eb="31">
      <t>ねんすう</t>
    </rPh>
    <rPh sb="32" eb="33">
      <t>らん</t>
    </rPh>
    <rPh sb="33" eb="34">
      <t>なら</t>
    </rPh>
    <rPh sb="37" eb="39">
      <t>えいぎょう</t>
    </rPh>
    <rPh sb="39" eb="42">
      <t>けいれきしょ</t>
    </rPh>
    <rPh sb="42" eb="44">
      <t>えいぎょう</t>
    </rPh>
    <rPh sb="44" eb="46">
      <t>ねんすう</t>
    </rPh>
    <rPh sb="46" eb="47">
      <t>らん</t>
    </rPh>
    <rPh sb="48" eb="50">
      <t>ちょくせつ</t>
    </rPh>
    <rPh sb="50" eb="52">
      <t>にゅうりょく</t>
    </rPh>
    <rPh sb="61" eb="62">
      <t>れい</t>
    </rPh>
    <rPh sb="63" eb="65">
      <t>めいじ</t>
    </rPh>
    <rPh sb="66" eb="67">
      <t>ねん</t>
    </rPh>
    <rPh sb="69" eb="70">
      <t>つき</t>
    </rPh>
    <rPh sb="71" eb="72">
      <t>にち</t>
    </rPh>
    <phoneticPr fontId="1" type="Hiragana"/>
  </si>
  <si>
    <t>基準日</t>
    <rPh sb="0" eb="3">
      <t>きじゅんび</t>
    </rPh>
    <phoneticPr fontId="4" type="Hiragana"/>
  </si>
  <si>
    <t>会社全体の決算額を記入してください。
希望業種個々の決算額を算出し、記入する必要はありません。</t>
    <rPh sb="0" eb="2">
      <t>かいしゃ</t>
    </rPh>
    <rPh sb="2" eb="4">
      <t>ぜんたい</t>
    </rPh>
    <rPh sb="5" eb="7">
      <t>けっさん</t>
    </rPh>
    <rPh sb="7" eb="8">
      <t>がく</t>
    </rPh>
    <rPh sb="9" eb="11">
      <t>きにゅう</t>
    </rPh>
    <rPh sb="19" eb="21">
      <t>きぼう</t>
    </rPh>
    <rPh sb="21" eb="23">
      <t>ぎょうしゅ</t>
    </rPh>
    <rPh sb="23" eb="25">
      <t>ここ</t>
    </rPh>
    <rPh sb="26" eb="28">
      <t>けっさん</t>
    </rPh>
    <rPh sb="28" eb="29">
      <t>がく</t>
    </rPh>
    <rPh sb="30" eb="32">
      <t>さんしゅつ</t>
    </rPh>
    <rPh sb="34" eb="36">
      <t>きにゅう</t>
    </rPh>
    <rPh sb="38" eb="40">
      <t>ひつよう</t>
    </rPh>
    <phoneticPr fontId="1" type="Hiragana"/>
  </si>
  <si>
    <t>特約又は代理している会社名は直接入力してください。
こちらに記入した場合は、特約店・代理店である証明書を添付してください。</t>
    <rPh sb="0" eb="2">
      <t>トクヤク</t>
    </rPh>
    <rPh sb="2" eb="3">
      <t>マタ</t>
    </rPh>
    <rPh sb="4" eb="6">
      <t>ダイリ</t>
    </rPh>
    <rPh sb="10" eb="12">
      <t>カイシャ</t>
    </rPh>
    <rPh sb="12" eb="13">
      <t>ナ</t>
    </rPh>
    <rPh sb="14" eb="16">
      <t>チョクセツ</t>
    </rPh>
    <rPh sb="16" eb="18">
      <t>ニュウリョク</t>
    </rPh>
    <rPh sb="30" eb="32">
      <t>キニュウ</t>
    </rPh>
    <rPh sb="34" eb="36">
      <t>バアイ</t>
    </rPh>
    <rPh sb="38" eb="40">
      <t>トクヤク</t>
    </rPh>
    <rPh sb="40" eb="41">
      <t>テン</t>
    </rPh>
    <rPh sb="42" eb="45">
      <t>ダイリテン</t>
    </rPh>
    <rPh sb="48" eb="51">
      <t>ショウメイショ</t>
    </rPh>
    <rPh sb="52" eb="54">
      <t>テンプ</t>
    </rPh>
    <phoneticPr fontId="5"/>
  </si>
  <si>
    <t>（注意事項）</t>
    <rPh sb="1" eb="3">
      <t>チュウイ</t>
    </rPh>
    <rPh sb="3" eb="5">
      <t>ジコウ</t>
    </rPh>
    <phoneticPr fontId="5"/>
  </si>
  <si>
    <t>自己資本額については、基準日直前の決算における自己資本をいうものであり、</t>
    <rPh sb="0" eb="2">
      <t>ジコ</t>
    </rPh>
    <rPh sb="2" eb="4">
      <t>シホン</t>
    </rPh>
    <rPh sb="4" eb="5">
      <t>ガク</t>
    </rPh>
    <rPh sb="11" eb="14">
      <t>キジュンビ</t>
    </rPh>
    <rPh sb="14" eb="16">
      <t>チョクゼン</t>
    </rPh>
    <rPh sb="17" eb="19">
      <t>ケッサン</t>
    </rPh>
    <rPh sb="23" eb="25">
      <t>ジコ</t>
    </rPh>
    <rPh sb="25" eb="27">
      <t>シホン</t>
    </rPh>
    <phoneticPr fontId="5"/>
  </si>
  <si>
    <t>法人にあっては、資本金、積立金、法定準備金及び繰越額を加えた額を記入すること。</t>
    <rPh sb="0" eb="2">
      <t>ホウジン</t>
    </rPh>
    <rPh sb="8" eb="11">
      <t>シホンキン</t>
    </rPh>
    <rPh sb="12" eb="14">
      <t>ツミタテ</t>
    </rPh>
    <rPh sb="14" eb="15">
      <t>キン</t>
    </rPh>
    <rPh sb="16" eb="18">
      <t>ホウテイ</t>
    </rPh>
    <rPh sb="18" eb="21">
      <t>ジュンビキン</t>
    </rPh>
    <rPh sb="21" eb="22">
      <t>オヨ</t>
    </rPh>
    <rPh sb="23" eb="25">
      <t>クリコシ</t>
    </rPh>
    <rPh sb="25" eb="26">
      <t>ガク</t>
    </rPh>
    <rPh sb="27" eb="28">
      <t>クワ</t>
    </rPh>
    <rPh sb="30" eb="31">
      <t>ガク</t>
    </rPh>
    <rPh sb="32" eb="34">
      <t>キニュウ</t>
    </rPh>
    <phoneticPr fontId="5"/>
  </si>
  <si>
    <t>個人営業にあっては、次年度繰越準資本金（元入金）を記入すること。</t>
    <rPh sb="0" eb="2">
      <t>コジン</t>
    </rPh>
    <rPh sb="2" eb="4">
      <t>エイギョウ</t>
    </rPh>
    <rPh sb="10" eb="13">
      <t>ジネンド</t>
    </rPh>
    <rPh sb="13" eb="15">
      <t>クリコシ</t>
    </rPh>
    <rPh sb="15" eb="16">
      <t>ジュン</t>
    </rPh>
    <rPh sb="16" eb="19">
      <t>シホンキン</t>
    </rPh>
    <rPh sb="20" eb="21">
      <t>モト</t>
    </rPh>
    <rPh sb="21" eb="22">
      <t>イ</t>
    </rPh>
    <rPh sb="22" eb="23">
      <t>キン</t>
    </rPh>
    <rPh sb="25" eb="27">
      <t>キニュウ</t>
    </rPh>
    <phoneticPr fontId="5"/>
  </si>
  <si>
    <t xml:space="preserve">㈱、㈲等は環境依存文字を使用してください。
</t>
    <rPh sb="3" eb="4">
      <t>トウ</t>
    </rPh>
    <rPh sb="5" eb="7">
      <t>カンキョウ</t>
    </rPh>
    <rPh sb="7" eb="9">
      <t>イゾン</t>
    </rPh>
    <rPh sb="9" eb="11">
      <t>モジ</t>
    </rPh>
    <rPh sb="12" eb="14">
      <t>シヨウ</t>
    </rPh>
    <phoneticPr fontId="5"/>
  </si>
  <si>
    <t>市内営業所等有無
※大田原市内に営業所等が置かれている場合、右欄では「有している」を選択してください</t>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</si>
  <si>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t>同順位確認</t>
    <rPh sb="0" eb="1">
      <t>どう</t>
    </rPh>
    <rPh sb="1" eb="3">
      <t>じゅんい</t>
    </rPh>
    <rPh sb="3" eb="5">
      <t>かくにん</t>
    </rPh>
    <phoneticPr fontId="4" type="Hiragana"/>
  </si>
  <si>
    <t>同一番号が選ばれています。</t>
    <phoneticPr fontId="1" type="Hiragana"/>
  </si>
  <si>
    <t>○</t>
    <phoneticPr fontId="8"/>
  </si>
  <si>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4" eb="26">
      <t>ゼンカイ</t>
    </rPh>
    <rPh sb="26" eb="28">
      <t>ウケツケ</t>
    </rPh>
    <rPh sb="28" eb="30">
      <t>バンゴウ</t>
    </rPh>
    <rPh sb="31" eb="32">
      <t>ラン</t>
    </rPh>
    <rPh sb="34" eb="36">
      <t>クウラン</t>
    </rPh>
    <rPh sb="38" eb="40">
      <t>シンセイ</t>
    </rPh>
    <phoneticPr fontId="8"/>
  </si>
  <si>
    <t>入力シート</t>
    <rPh sb="0" eb="2">
      <t>にゅうりょく</t>
    </rPh>
    <phoneticPr fontId="4" type="Hiragana"/>
  </si>
  <si>
    <t>代表者印(実印）を押してください。</t>
    <rPh sb="0" eb="3">
      <t>ダイヒョウシャ</t>
    </rPh>
    <rPh sb="3" eb="4">
      <t>イン</t>
    </rPh>
    <rPh sb="5" eb="7">
      <t>ジツイン</t>
    </rPh>
    <rPh sb="9" eb="10">
      <t>オ</t>
    </rPh>
    <phoneticPr fontId="5"/>
  </si>
  <si>
    <t>㈱</t>
    <phoneticPr fontId="1"/>
  </si>
  <si>
    <t>㈲</t>
    <phoneticPr fontId="1"/>
  </si>
  <si>
    <t>相馬憲一</t>
    <rPh sb="0" eb="2">
      <t>ソウマ</t>
    </rPh>
    <rPh sb="2" eb="4">
      <t>ケンイチ</t>
    </rPh>
    <phoneticPr fontId="5"/>
  </si>
  <si>
    <t>大田原市長　相　馬　憲　一　様</t>
    <rPh sb="0" eb="4">
      <t>オオタワラシ</t>
    </rPh>
    <rPh sb="4" eb="5">
      <t>チョウ</t>
    </rPh>
    <rPh sb="6" eb="7">
      <t>ソウ</t>
    </rPh>
    <rPh sb="8" eb="9">
      <t>ウマ</t>
    </rPh>
    <rPh sb="10" eb="11">
      <t>ケン</t>
    </rPh>
    <rPh sb="12" eb="13">
      <t>イチ</t>
    </rPh>
    <rPh sb="14" eb="15">
      <t>サマ</t>
    </rPh>
    <phoneticPr fontId="1"/>
  </si>
  <si>
    <r>
      <t>車両（大型）</t>
    </r>
    <r>
      <rPr>
        <b/>
        <sz val="8"/>
        <rFont val="BIZ UDゴシック"/>
        <family val="3"/>
        <charset val="128"/>
      </rPr>
      <t>バス・トラック</t>
    </r>
    <rPh sb="0" eb="2">
      <t>シャリョウ</t>
    </rPh>
    <rPh sb="3" eb="5">
      <t>オオガタ</t>
    </rPh>
    <phoneticPr fontId="1"/>
  </si>
  <si>
    <t>直前々年度の決算</t>
    <rPh sb="0" eb="2">
      <t>ちょくぜん</t>
    </rPh>
    <rPh sb="3" eb="4">
      <t>ねん</t>
    </rPh>
    <rPh sb="4" eb="5">
      <t>ど</t>
    </rPh>
    <rPh sb="6" eb="8">
      <t>けっさん</t>
    </rPh>
    <phoneticPr fontId="4" type="Hiragana"/>
  </si>
  <si>
    <t>直前年度の決算</t>
    <rPh sb="0" eb="2">
      <t>ちょくぜん</t>
    </rPh>
    <rPh sb="2" eb="3">
      <t>ねん</t>
    </rPh>
    <rPh sb="3" eb="4">
      <t>ど</t>
    </rPh>
    <rPh sb="5" eb="7">
      <t>けっさん</t>
    </rPh>
    <phoneticPr fontId="4" type="Hiragana"/>
  </si>
  <si>
    <t>直前々年度の決算（Ａ）</t>
    <rPh sb="0" eb="2">
      <t>チョクゼン</t>
    </rPh>
    <rPh sb="3" eb="4">
      <t>ネン</t>
    </rPh>
    <rPh sb="4" eb="5">
      <t>ド</t>
    </rPh>
    <rPh sb="6" eb="8">
      <t>ケッサン</t>
    </rPh>
    <phoneticPr fontId="5"/>
  </si>
  <si>
    <t>直前年度の決算（Ｂ）</t>
    <rPh sb="0" eb="2">
      <t>チョクゼン</t>
    </rPh>
    <rPh sb="2" eb="3">
      <t>ネン</t>
    </rPh>
    <rPh sb="3" eb="4">
      <t>ド</t>
    </rPh>
    <rPh sb="5" eb="7">
      <t>ケッサン</t>
    </rPh>
    <phoneticPr fontId="5"/>
  </si>
  <si>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8"/>
  </si>
  <si>
    <t>「入力シート」の中の着色部分（水色）に入力願います。</t>
    <rPh sb="1" eb="3">
      <t>ニュウリョク</t>
    </rPh>
    <rPh sb="8" eb="9">
      <t>ナカ</t>
    </rPh>
    <rPh sb="15" eb="17">
      <t>ミズイロ</t>
    </rPh>
    <phoneticPr fontId="8"/>
  </si>
  <si>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8"/>
  </si>
  <si>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8"/>
  </si>
  <si>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8"/>
  </si>
  <si>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8"/>
  </si>
  <si>
    <t>黄色タブのシートは直接入力する部分もありますので、入力漏れのないようご注意ください。</t>
    <rPh sb="0" eb="2">
      <t>キイロ</t>
    </rPh>
    <rPh sb="9" eb="11">
      <t>チョクセツ</t>
    </rPh>
    <rPh sb="11" eb="13">
      <t>ニュウリョク</t>
    </rPh>
    <rPh sb="15" eb="17">
      <t>ブブン</t>
    </rPh>
    <rPh sb="25" eb="27">
      <t>ニュウリョク</t>
    </rPh>
    <rPh sb="27" eb="28">
      <t>モ</t>
    </rPh>
    <rPh sb="35" eb="37">
      <t>チュウイ</t>
    </rPh>
    <phoneticPr fontId="8"/>
  </si>
  <si>
    <t>黄色タブのシート（営業経歴書、役員名簿）は直接入力してください。</t>
    <rPh sb="0" eb="2">
      <t>キイロ</t>
    </rPh>
    <rPh sb="9" eb="11">
      <t>エイギョウ</t>
    </rPh>
    <rPh sb="11" eb="13">
      <t>ケイレキ</t>
    </rPh>
    <rPh sb="13" eb="14">
      <t>ショ</t>
    </rPh>
    <rPh sb="20" eb="21">
      <t>シャメイ</t>
    </rPh>
    <rPh sb="21" eb="23">
      <t>チョクセツ</t>
    </rPh>
    <rPh sb="23" eb="25">
      <t>ニュウリョク</t>
    </rPh>
    <phoneticPr fontId="8"/>
  </si>
  <si>
    <t>下記の権限を委任します。</t>
    <rPh sb="0" eb="2">
      <t>カキ</t>
    </rPh>
    <rPh sb="3" eb="5">
      <t>ケンゲン</t>
    </rPh>
    <rPh sb="6" eb="8">
      <t>イニン</t>
    </rPh>
    <phoneticPr fontId="1"/>
  </si>
  <si>
    <t>大田原市入札参加資格審査登録票（物品供給）</t>
    <rPh sb="0" eb="3">
      <t>オオタワラ</t>
    </rPh>
    <rPh sb="3" eb="4">
      <t>シ</t>
    </rPh>
    <rPh sb="4" eb="6">
      <t>ニュウサツ</t>
    </rPh>
    <rPh sb="6" eb="8">
      <t>サンカ</t>
    </rPh>
    <rPh sb="8" eb="10">
      <t>シカク</t>
    </rPh>
    <rPh sb="10" eb="12">
      <t>シンサ</t>
    </rPh>
    <rPh sb="12" eb="14">
      <t>トウロク</t>
    </rPh>
    <rPh sb="14" eb="15">
      <t>ヒョウ</t>
    </rPh>
    <rPh sb="16" eb="18">
      <t>ブッピン</t>
    </rPh>
    <rPh sb="18" eb="20">
      <t>キョウキュウ</t>
    </rPh>
    <phoneticPr fontId="1"/>
  </si>
  <si>
    <t>カラー片面印刷</t>
    <rPh sb="3" eb="5">
      <t>カタメン</t>
    </rPh>
    <rPh sb="5" eb="7">
      <t>インサツ</t>
    </rPh>
    <phoneticPr fontId="1"/>
  </si>
  <si>
    <t>暴力団排除に関する誓約書</t>
  </si>
  <si>
    <t>大田原市長</t>
    <rPh sb="0" eb="5">
      <t>オオタワラシチョウ</t>
    </rPh>
    <phoneticPr fontId="8"/>
  </si>
  <si>
    <t>相馬　憲一</t>
    <rPh sb="0" eb="2">
      <t>ソウマ</t>
    </rPh>
    <rPh sb="3" eb="5">
      <t>ケンイチ</t>
    </rPh>
    <phoneticPr fontId="8"/>
  </si>
  <si>
    <t>様</t>
    <rPh sb="0" eb="1">
      <t>サマ</t>
    </rPh>
    <phoneticPr fontId="8"/>
  </si>
  <si>
    <t>住所</t>
    <rPh sb="0" eb="2">
      <t>ジュウショ</t>
    </rPh>
    <phoneticPr fontId="8"/>
  </si>
  <si>
    <t>商号又は名称</t>
    <rPh sb="0" eb="3">
      <t>ショウゴウマタ</t>
    </rPh>
    <rPh sb="4" eb="6">
      <t>メイショウ</t>
    </rPh>
    <phoneticPr fontId="8"/>
  </si>
  <si>
    <t>　私は、下記の事項について誓約します。</t>
    <rPh sb="1" eb="2">
      <t>ワタシ</t>
    </rPh>
    <rPh sb="4" eb="6">
      <t>カキ</t>
    </rPh>
    <rPh sb="7" eb="9">
      <t>ジコウ</t>
    </rPh>
    <rPh sb="13" eb="15">
      <t>セイヤク</t>
    </rPh>
    <phoneticPr fontId="8"/>
  </si>
  <si>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8"/>
  </si>
  <si>
    <t>記</t>
    <rPh sb="0" eb="1">
      <t>キ</t>
    </rPh>
    <phoneticPr fontId="8"/>
  </si>
  <si>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8"/>
  </si>
  <si>
    <t>（1）</t>
    <phoneticPr fontId="8"/>
  </si>
  <si>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8"/>
  </si>
  <si>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</si>
  <si>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8"/>
  </si>
  <si>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</si>
  <si>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8"/>
  </si>
  <si>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</si>
  <si>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8"/>
  </si>
  <si>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</si>
  <si>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8"/>
  </si>
  <si>
    <t>（6）</t>
    <phoneticPr fontId="8"/>
  </si>
  <si>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8"/>
  </si>
  <si>
    <t>（7）</t>
    <phoneticPr fontId="8"/>
  </si>
  <si>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8"/>
  </si>
  <si>
    <t>（8）</t>
    <phoneticPr fontId="8"/>
  </si>
  <si>
    <t>役員等が暴力団または暴力団員と社会的に非難されるべき関係を有している者</t>
    <phoneticPr fontId="8"/>
  </si>
  <si>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8"/>
  </si>
  <si>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8"/>
  </si>
  <si>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8"/>
  </si>
  <si>
    <t>　太枠内のみを、データが反映されているか確認して下さい。（金額等の数字のみ右詰めで記入）</t>
    <rPh sb="12" eb="14">
      <t>ハンエイ</t>
    </rPh>
    <rPh sb="20" eb="22">
      <t>カクニン</t>
    </rPh>
    <rPh sb="29" eb="31">
      <t>キンガク</t>
    </rPh>
    <rPh sb="31" eb="32">
      <t>トウ</t>
    </rPh>
    <rPh sb="33" eb="35">
      <t>スウジ</t>
    </rPh>
    <rPh sb="37" eb="39">
      <t>ミギヅメ</t>
    </rPh>
    <rPh sb="41" eb="43">
      <t>キニュウ</t>
    </rPh>
    <phoneticPr fontId="1"/>
  </si>
  <si>
    <t>印刷不要</t>
    <rPh sb="0" eb="4">
      <t>いんさつふよう</t>
    </rPh>
    <phoneticPr fontId="4" type="Hiragana"/>
  </si>
  <si>
    <t>　令和6年度において、大田原市で行われる物品供給等に係る競争入札に</t>
    <rPh sb="1" eb="3">
      <t>レイワ</t>
    </rPh>
    <rPh sb="4" eb="6">
      <t>ネンド</t>
    </rPh>
    <rPh sb="11" eb="15">
      <t>オオタワラシ</t>
    </rPh>
    <rPh sb="16" eb="17">
      <t>オコナ</t>
    </rPh>
    <rPh sb="20" eb="22">
      <t>ブッピン</t>
    </rPh>
    <rPh sb="22" eb="24">
      <t>キョウキュウ</t>
    </rPh>
    <rPh sb="24" eb="25">
      <t>トウ</t>
    </rPh>
    <rPh sb="26" eb="27">
      <t>カカ</t>
    </rPh>
    <rPh sb="28" eb="30">
      <t>キョウソウ</t>
    </rPh>
    <rPh sb="30" eb="32">
      <t>ニュウサツ</t>
    </rPh>
    <phoneticPr fontId="5"/>
  </si>
  <si>
    <t>私は、次の者を代理人と定め、令和６年４月１日から令和７年３月３１日まで、</t>
    <rPh sb="0" eb="1">
      <t>ワタシ</t>
    </rPh>
    <rPh sb="3" eb="4">
      <t>ツギ</t>
    </rPh>
    <rPh sb="5" eb="6">
      <t>モノ</t>
    </rPh>
    <rPh sb="7" eb="10">
      <t>ダイリニン</t>
    </rPh>
    <rPh sb="11" eb="12">
      <t>サダ</t>
    </rPh>
    <rPh sb="14" eb="16">
      <t>レイワ</t>
    </rPh>
    <rPh sb="17" eb="18">
      <t>ネン</t>
    </rPh>
    <rPh sb="19" eb="20">
      <t>ガツ</t>
    </rPh>
    <rPh sb="21" eb="22">
      <t>ニチ</t>
    </rPh>
    <rPh sb="24" eb="26">
      <t>レイワ</t>
    </rPh>
    <rPh sb="27" eb="28">
      <t>ネン</t>
    </rPh>
    <rPh sb="29" eb="30">
      <t>ガツ</t>
    </rPh>
    <rPh sb="32" eb="33">
      <t>ヒ</t>
    </rPh>
    <phoneticPr fontId="1"/>
  </si>
  <si>
    <t>代表者職氏名</t>
    <rPh sb="0" eb="3">
      <t>ダイヒョウシャ</t>
    </rPh>
    <rPh sb="3" eb="4">
      <t>ショク</t>
    </rPh>
    <rPh sb="4" eb="6">
      <t>シメイ</t>
    </rPh>
    <phoneticPr fontId="1"/>
  </si>
  <si>
    <t>代表者職氏名</t>
    <rPh sb="0" eb="3">
      <t>ダイヒョウシャ</t>
    </rPh>
    <rPh sb="3" eb="6">
      <t>ショクシメイ</t>
    </rPh>
    <phoneticPr fontId="8"/>
  </si>
  <si>
    <t>①～⑥のシートが提出用のシートです。③～④は必要に応じて提出してください。</t>
    <rPh sb="8" eb="11">
      <t>テイシュツヨウ</t>
    </rPh>
    <rPh sb="22" eb="24">
      <t>ヒツヨウ</t>
    </rPh>
    <rPh sb="25" eb="26">
      <t>オウ</t>
    </rPh>
    <rPh sb="28" eb="30">
      <t>テイシュツ</t>
    </rPh>
    <phoneticPr fontId="8"/>
  </si>
  <si>
    <t>「入力シート」を除くシートには、セル中に書式が入力されていますが、必要に応じて直接入力をしてください。
なお、１度直接入力をした場合、対象セルの自動入力はなくなりますのでご注意ください。</t>
    <rPh sb="1" eb="3">
      <t>ニュウリョク</t>
    </rPh>
    <rPh sb="8" eb="9">
      <t>ノゾ</t>
    </rPh>
    <rPh sb="18" eb="19">
      <t>チュウ</t>
    </rPh>
    <rPh sb="20" eb="22">
      <t>ショシキ</t>
    </rPh>
    <rPh sb="23" eb="25">
      <t>ニュウリョク</t>
    </rPh>
    <rPh sb="56" eb="57">
      <t>ド</t>
    </rPh>
    <rPh sb="57" eb="59">
      <t>チョクセツ</t>
    </rPh>
    <rPh sb="59" eb="61">
      <t>ニュウリョク</t>
    </rPh>
    <rPh sb="64" eb="66">
      <t>バアイ</t>
    </rPh>
    <rPh sb="67" eb="69">
      <t>タイショウ</t>
    </rPh>
    <rPh sb="72" eb="74">
      <t>ジドウ</t>
    </rPh>
    <rPh sb="74" eb="76">
      <t>ニュウリョク</t>
    </rPh>
    <rPh sb="86" eb="88">
      <t>チュウイ</t>
    </rPh>
    <phoneticPr fontId="8"/>
  </si>
  <si>
    <t>R05受付番号</t>
    <rPh sb="3" eb="5">
      <t>ウケツケ</t>
    </rPh>
    <rPh sb="5" eb="7">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</si>
</sst>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0"/>
    <numFmt numFmtId="177" formatCode="[$-411]ggge&quot;年&quot;m&quot;月&quot;d&quot;日&quot;;@"/>
  </numFmts>
  <fonts count="44">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1"/>
      <color theme="1"/>
      <name val="BIZ UDゴシック"/>
      <family val="3"/>
      <charset val="128"/>
    </font>
    <font>
      <sz val="11"/>
      <name val="BIZ UDゴシック"/>
      <family val="3"/>
      <charset val="128"/>
    </font>
    <font>
      <sz val="9"/>
      <name val="BIZ UDゴシック"/>
      <family val="3"/>
      <charset val="128"/>
    </font>
    <font>
      <sz val="12"/>
      <color theme="1"/>
      <name val="BIZ UDゴシック"/>
      <family val="3"/>
      <charset val="128"/>
    </font>
    <font>
      <b/>
      <sz val="8"/>
      <name val="BIZ UDゴシック"/>
      <family val="3"/>
      <charset val="128"/>
    </font>
    <font>
      <sz val="11"/>
      <color rgb="FFFF0000"/>
      <name val="BIZ UDゴシック"/>
      <family val="3"/>
      <charset val="128"/>
    </font>
    <font>
      <sz val="8.5"/>
      <color theme="1"/>
      <name val="BIZ UDゴシック"/>
      <family val="3"/>
      <charset val="128"/>
    </font>
    <font>
      <u/>
      <sz val="11"/>
      <color theme="10"/>
      <name val="BIZ UDゴシック"/>
      <family val="3"/>
      <charset val="128"/>
    </font>
    <font>
      <sz val="16"/>
      <color theme="1"/>
      <name val="BIZ UDゴシック"/>
      <family val="3"/>
      <charset val="128"/>
    </font>
    <font>
      <sz val="10"/>
      <color theme="1"/>
      <name val="BIZ UDゴシック"/>
      <family val="3"/>
      <charset val="128"/>
    </font>
    <font>
      <sz val="9"/>
      <color theme="1"/>
      <name val="BIZ UDゴシック"/>
      <family val="3"/>
      <charset val="128"/>
    </font>
    <font>
      <sz val="18"/>
      <color theme="1"/>
      <name val="BIZ UDゴシック"/>
      <family val="3"/>
      <charset val="128"/>
    </font>
    <font>
      <b/>
      <sz val="16"/>
      <color theme="1"/>
      <name val="BIZ UDゴシック"/>
      <family val="3"/>
      <charset val="128"/>
    </font>
    <font>
      <sz val="14"/>
      <color theme="1"/>
      <name val="BIZ UDゴシック"/>
      <family val="3"/>
      <charset val="128"/>
    </font>
    <font>
      <sz val="12"/>
      <color rgb="FFFF0000"/>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20"/>
      <color indexed="10"/>
      <name val="BIZ UDゴシック"/>
      <family val="3"/>
      <charset val="128"/>
    </font>
    <font>
      <sz val="14"/>
      <color indexed="10"/>
      <name val="BIZ UDゴシック"/>
      <family val="3"/>
      <charset val="128"/>
    </font>
    <font>
      <b/>
      <sz val="9"/>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sz val="11"/>
      <color indexed="10"/>
      <name val="BIZ UDゴシック"/>
      <family val="3"/>
      <charset val="128"/>
    </font>
    <font>
      <b/>
      <sz val="12"/>
      <name val="BIZ UDゴシック"/>
      <family val="3"/>
      <charset val="128"/>
    </font>
    <font>
      <b/>
      <sz val="18"/>
      <color indexed="10"/>
      <name val="BIZ UDゴシック"/>
      <family val="3"/>
      <charset val="128"/>
    </font>
    <font>
      <sz val="18"/>
      <color indexed="10"/>
      <name val="BIZ UDゴシック"/>
      <family val="3"/>
      <charset val="128"/>
    </font>
    <font>
      <sz val="14"/>
      <name val="BIZ UDゴシック"/>
      <family val="3"/>
      <charset val="128"/>
    </font>
    <font>
      <sz val="10"/>
      <name val="BIZ UDゴシック"/>
      <family val="3"/>
      <charset val="128"/>
    </font>
    <font>
      <sz val="14"/>
      <color rgb="FFFF0000"/>
      <name val="BIZ UDゴシック"/>
      <family val="3"/>
      <charset val="128"/>
    </font>
  </fonts>
  <fills count="6">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BDFFFF"/>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0" fontId="2" fillId="0" borderId="0"/>
    <xf numFmtId="0" fontId="6" fillId="0" borderId="0">
      <alignment vertical="center"/>
    </xf>
  </cellStyleXfs>
  <cellXfs count="743">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5" xfId="0"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Alignment="1">
      <alignment horizontal="left" vertical="center"/>
    </xf>
    <xf numFmtId="49" fontId="11" fillId="0" borderId="0" xfId="4" applyNumberFormat="1" applyFont="1" applyBorder="1" applyAlignme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0" xfId="0" applyFont="1" applyFill="1" applyBorder="1" applyAlignment="1">
      <alignment vertical="center"/>
    </xf>
    <xf numFmtId="49" fontId="13" fillId="0" borderId="0" xfId="4" applyNumberFormat="1" applyFont="1" applyFill="1" applyBorder="1" applyAlignment="1">
      <alignment horizontal="center" vertical="center" wrapText="1"/>
    </xf>
    <xf numFmtId="49" fontId="11" fillId="0" borderId="0" xfId="4" applyNumberFormat="1" applyFont="1" applyAlignment="1">
      <alignment vertical="center"/>
    </xf>
    <xf numFmtId="0" fontId="9" fillId="0" borderId="1" xfId="0" applyFont="1" applyBorder="1" applyAlignment="1">
      <alignment horizontal="center" vertical="center" shrinkToFit="1"/>
    </xf>
    <xf numFmtId="0" fontId="9" fillId="0" borderId="8" xfId="0" applyFont="1" applyFill="1" applyBorder="1" applyAlignment="1">
      <alignment horizontal="center" vertical="center"/>
    </xf>
    <xf numFmtId="0" fontId="9" fillId="0" borderId="1" xfId="0" applyFont="1" applyBorder="1" applyAlignment="1">
      <alignment vertical="center"/>
    </xf>
    <xf numFmtId="0" fontId="9" fillId="0" borderId="0" xfId="0" applyFont="1" applyBorder="1" applyAlignment="1">
      <alignment vertical="center"/>
    </xf>
    <xf numFmtId="57" fontId="9" fillId="0" borderId="1" xfId="0" applyNumberFormat="1" applyFont="1" applyBorder="1">
      <alignment vertical="center"/>
    </xf>
    <xf numFmtId="49" fontId="11" fillId="0" borderId="0" xfId="4" applyNumberFormat="1" applyFont="1" applyFill="1" applyBorder="1" applyAlignment="1">
      <alignment horizontal="center" vertical="center"/>
    </xf>
    <xf numFmtId="0" fontId="9" fillId="0" borderId="1" xfId="0" applyFont="1" applyBorder="1" applyAlignment="1">
      <alignment vertical="center" shrinkToFit="1"/>
    </xf>
    <xf numFmtId="0" fontId="9" fillId="0" borderId="8" xfId="0" applyFont="1" applyBorder="1" applyAlignment="1">
      <alignment horizontal="center" vertical="center"/>
    </xf>
    <xf numFmtId="0" fontId="9" fillId="0" borderId="3" xfId="0" applyFont="1" applyBorder="1" applyAlignment="1">
      <alignment horizontal="center" vertical="center" shrinkToFit="1"/>
    </xf>
    <xf numFmtId="0" fontId="14" fillId="0" borderId="0" xfId="0" applyFont="1">
      <alignment vertical="center"/>
    </xf>
    <xf numFmtId="0" fontId="14" fillId="0" borderId="0" xfId="0" applyFont="1" applyAlignment="1">
      <alignment vertical="center"/>
    </xf>
    <xf numFmtId="0" fontId="9" fillId="0" borderId="0" xfId="0" applyFont="1" applyAlignment="1">
      <alignment vertical="center"/>
    </xf>
    <xf numFmtId="0" fontId="9" fillId="0" borderId="12" xfId="0" applyFont="1" applyBorder="1" applyAlignment="1">
      <alignment vertical="center" shrinkToFit="1"/>
    </xf>
    <xf numFmtId="0" fontId="9" fillId="0" borderId="1" xfId="0" applyFont="1" applyFill="1" applyBorder="1" applyAlignment="1">
      <alignment vertical="center"/>
    </xf>
    <xf numFmtId="0" fontId="9" fillId="0" borderId="12" xfId="0" applyFont="1" applyBorder="1">
      <alignment vertical="center"/>
    </xf>
    <xf numFmtId="0" fontId="9" fillId="0" borderId="3" xfId="0" applyFont="1" applyBorder="1" applyAlignment="1">
      <alignment horizontal="center" vertical="center"/>
    </xf>
    <xf numFmtId="0" fontId="9" fillId="0" borderId="4" xfId="0" applyFont="1" applyFill="1" applyBorder="1" applyAlignment="1">
      <alignment vertical="center"/>
    </xf>
    <xf numFmtId="0" fontId="14" fillId="0" borderId="115" xfId="0" applyFont="1" applyBorder="1" applyAlignment="1">
      <alignment vertical="top"/>
    </xf>
    <xf numFmtId="0" fontId="9" fillId="0" borderId="7" xfId="0" applyFont="1" applyBorder="1" applyAlignment="1">
      <alignment vertical="center"/>
    </xf>
    <xf numFmtId="0" fontId="9" fillId="0" borderId="6" xfId="0" applyFont="1" applyBorder="1" applyAlignment="1">
      <alignment vertical="center"/>
    </xf>
    <xf numFmtId="0" fontId="9" fillId="0" borderId="9" xfId="0" applyFont="1" applyBorder="1" applyAlignment="1">
      <alignment horizontal="center" vertical="center"/>
    </xf>
    <xf numFmtId="0" fontId="9" fillId="0" borderId="6" xfId="0" applyFont="1" applyBorder="1">
      <alignment vertical="center"/>
    </xf>
    <xf numFmtId="0" fontId="9" fillId="0" borderId="6" xfId="0" applyFont="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1" xfId="0" applyFont="1" applyBorder="1" applyAlignment="1">
      <alignment horizontal="center" vertical="center"/>
    </xf>
    <xf numFmtId="0" fontId="9" fillId="0" borderId="10" xfId="0" applyFont="1" applyFill="1" applyBorder="1" applyAlignment="1">
      <alignment horizontal="center" vertical="center"/>
    </xf>
    <xf numFmtId="0" fontId="9" fillId="0" borderId="0" xfId="0" applyFont="1" applyAlignment="1" applyProtection="1">
      <alignment horizontal="left" vertical="center"/>
      <protection locked="0"/>
    </xf>
    <xf numFmtId="0" fontId="9" fillId="0" borderId="0" xfId="0" applyFont="1" applyAlignment="1">
      <alignment horizontal="left" vertical="center" indent="1"/>
    </xf>
    <xf numFmtId="0" fontId="9" fillId="0" borderId="8" xfId="0" applyFont="1" applyBorder="1" applyAlignment="1">
      <alignment vertical="center"/>
    </xf>
    <xf numFmtId="0" fontId="9" fillId="0" borderId="8" xfId="0" applyFont="1" applyBorder="1">
      <alignment vertical="center"/>
    </xf>
    <xf numFmtId="0" fontId="9" fillId="0" borderId="7" xfId="0" applyFont="1" applyBorder="1">
      <alignment vertical="center"/>
    </xf>
    <xf numFmtId="0" fontId="21"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2" xfId="0" applyFont="1" applyBorder="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22" fillId="0" borderId="0"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vertical="center"/>
    </xf>
    <xf numFmtId="0" fontId="12" fillId="0" borderId="0" xfId="0" applyFont="1" applyBorder="1" applyAlignment="1"/>
    <xf numFmtId="0" fontId="12" fillId="0" borderId="0" xfId="0" applyFont="1" applyBorder="1" applyAlignment="1">
      <alignment vertical="center" wrapText="1"/>
    </xf>
    <xf numFmtId="0" fontId="9" fillId="0" borderId="0" xfId="0" applyFont="1" applyAlignment="1">
      <alignment horizontal="center" vertical="top"/>
    </xf>
    <xf numFmtId="0" fontId="9" fillId="0" borderId="0" xfId="0" applyFont="1" applyAlignment="1">
      <alignment horizontal="center" vertical="center"/>
    </xf>
    <xf numFmtId="0" fontId="10" fillId="0" borderId="0" xfId="0" applyFont="1" applyAlignment="1">
      <alignment horizontal="center" vertical="top"/>
    </xf>
    <xf numFmtId="0" fontId="10" fillId="0" borderId="0" xfId="0" applyFont="1">
      <alignment vertical="center"/>
    </xf>
    <xf numFmtId="0" fontId="9" fillId="0" borderId="0" xfId="0" applyFont="1" applyAlignment="1">
      <alignment horizontal="left" vertical="center"/>
    </xf>
    <xf numFmtId="0" fontId="9" fillId="0" borderId="0" xfId="0" applyFont="1" applyAlignment="1">
      <alignment horizontal="distributed" vertical="center"/>
    </xf>
    <xf numFmtId="0" fontId="9" fillId="0" borderId="0" xfId="0" applyFont="1" applyAlignment="1">
      <alignment horizontal="distributed" vertical="center"/>
    </xf>
    <xf numFmtId="0" fontId="12" fillId="0" borderId="0" xfId="0" applyFont="1" applyAlignment="1">
      <alignment horizontal="center" vertical="center" shrinkToFit="1"/>
    </xf>
    <xf numFmtId="0" fontId="11" fillId="0" borderId="0" xfId="4" applyNumberFormat="1" applyFont="1" applyAlignment="1">
      <alignment vertical="center" shrinkToFit="1"/>
    </xf>
    <xf numFmtId="49" fontId="11" fillId="0" borderId="0" xfId="4" applyNumberFormat="1" applyFont="1" applyAlignment="1">
      <alignment vertical="center" shrinkToFit="1"/>
    </xf>
    <xf numFmtId="49" fontId="11" fillId="0" borderId="0" xfId="4" applyNumberFormat="1" applyFont="1" applyBorder="1" applyAlignment="1">
      <alignment vertical="center" shrinkToFit="1"/>
    </xf>
    <xf numFmtId="49" fontId="11" fillId="0" borderId="0" xfId="4" applyNumberFormat="1" applyFont="1" applyAlignment="1">
      <alignment horizontal="center" vertical="center" shrinkToFit="1"/>
    </xf>
    <xf numFmtId="49" fontId="25" fillId="0" borderId="0" xfId="4" applyNumberFormat="1" applyFont="1" applyAlignment="1">
      <alignment horizontal="center" vertical="center" shrinkToFit="1"/>
    </xf>
    <xf numFmtId="49" fontId="29" fillId="0" borderId="4" xfId="4" applyNumberFormat="1" applyFont="1" applyBorder="1" applyAlignment="1">
      <alignment vertical="center" shrinkToFit="1"/>
    </xf>
    <xf numFmtId="49" fontId="29" fillId="0" borderId="0" xfId="4" applyNumberFormat="1" applyFont="1" applyBorder="1" applyAlignment="1">
      <alignment vertical="center" shrinkToFit="1"/>
    </xf>
    <xf numFmtId="49" fontId="11" fillId="0" borderId="0" xfId="4" applyNumberFormat="1" applyFont="1" applyFill="1" applyBorder="1" applyAlignment="1">
      <alignment horizontal="center" vertical="center" shrinkToFit="1"/>
    </xf>
    <xf numFmtId="49" fontId="31" fillId="0" borderId="0" xfId="4" applyNumberFormat="1" applyFont="1" applyBorder="1" applyAlignment="1">
      <alignment horizontal="center" vertical="center" shrinkToFit="1"/>
    </xf>
    <xf numFmtId="49" fontId="11" fillId="0" borderId="0" xfId="4" applyNumberFormat="1" applyFont="1" applyFill="1" applyAlignment="1">
      <alignment vertical="center" shrinkToFit="1"/>
    </xf>
    <xf numFmtId="49" fontId="11" fillId="0" borderId="0" xfId="4" applyNumberFormat="1" applyFont="1" applyBorder="1" applyAlignment="1">
      <alignment horizontal="center" vertical="center" shrinkToFit="1"/>
    </xf>
    <xf numFmtId="49" fontId="13" fillId="0" borderId="0" xfId="4" applyNumberFormat="1" applyFont="1" applyFill="1" applyBorder="1" applyAlignment="1">
      <alignment horizontal="center" vertical="center" shrinkToFit="1"/>
    </xf>
    <xf numFmtId="49" fontId="27" fillId="0" borderId="0" xfId="4" applyNumberFormat="1" applyFont="1" applyFill="1" applyBorder="1" applyAlignment="1">
      <alignment horizontal="center" vertical="center" shrinkToFit="1"/>
    </xf>
    <xf numFmtId="0" fontId="11" fillId="0" borderId="0" xfId="4" applyNumberFormat="1" applyFont="1" applyAlignment="1">
      <alignment horizontal="center" vertical="center" shrinkToFit="1"/>
    </xf>
    <xf numFmtId="0" fontId="36" fillId="0" borderId="0" xfId="4" applyNumberFormat="1" applyFont="1" applyAlignment="1">
      <alignment vertical="center" shrinkToFit="1"/>
    </xf>
    <xf numFmtId="0" fontId="27" fillId="0" borderId="0" xfId="4" applyNumberFormat="1" applyFont="1" applyFill="1" applyBorder="1" applyAlignment="1">
      <alignment horizontal="center" vertical="center" shrinkToFit="1"/>
    </xf>
    <xf numFmtId="0" fontId="11" fillId="0" borderId="0" xfId="4" applyNumberFormat="1" applyFont="1" applyBorder="1" applyAlignment="1">
      <alignment horizontal="center" vertical="center" shrinkToFit="1"/>
    </xf>
    <xf numFmtId="0" fontId="11" fillId="0" borderId="0" xfId="4" applyNumberFormat="1" applyFont="1" applyBorder="1" applyAlignment="1">
      <alignment vertical="center" shrinkToFit="1"/>
    </xf>
    <xf numFmtId="0" fontId="31" fillId="0" borderId="0" xfId="4" applyNumberFormat="1" applyFont="1" applyFill="1" applyBorder="1" applyAlignment="1">
      <alignment horizontal="center" vertical="center" shrinkToFit="1"/>
    </xf>
    <xf numFmtId="0" fontId="35" fillId="0" borderId="0" xfId="4" applyNumberFormat="1" applyFont="1" applyAlignment="1">
      <alignment vertical="center" shrinkToFit="1"/>
    </xf>
    <xf numFmtId="0" fontId="10" fillId="0" borderId="0" xfId="4" applyFont="1" applyBorder="1" applyAlignment="1">
      <alignment vertical="center" shrinkToFit="1"/>
    </xf>
    <xf numFmtId="49" fontId="11" fillId="0" borderId="3" xfId="4" applyNumberFormat="1" applyFont="1" applyFill="1" applyBorder="1" applyAlignment="1">
      <alignment vertical="center" shrinkToFit="1"/>
    </xf>
    <xf numFmtId="49" fontId="27" fillId="0" borderId="0" xfId="4" applyNumberFormat="1" applyFont="1" applyBorder="1" applyAlignment="1">
      <alignment vertical="center" shrinkToFit="1"/>
    </xf>
    <xf numFmtId="49" fontId="31" fillId="0" borderId="0" xfId="4" applyNumberFormat="1" applyFont="1" applyBorder="1" applyAlignment="1">
      <alignment vertical="center" shrinkToFit="1"/>
    </xf>
    <xf numFmtId="49" fontId="27" fillId="0" borderId="0" xfId="4" applyNumberFormat="1" applyFont="1" applyBorder="1" applyAlignment="1">
      <alignment horizontal="center" vertical="center" shrinkToFit="1"/>
    </xf>
    <xf numFmtId="49" fontId="25" fillId="0" borderId="0" xfId="4" applyNumberFormat="1" applyFont="1" applyAlignment="1">
      <alignment vertical="center" shrinkToFit="1"/>
    </xf>
    <xf numFmtId="49" fontId="11" fillId="0" borderId="0" xfId="4" applyNumberFormat="1" applyFont="1" applyFill="1" applyBorder="1" applyAlignment="1">
      <alignment vertical="center" shrinkToFit="1"/>
    </xf>
    <xf numFmtId="49" fontId="11" fillId="0" borderId="0" xfId="4" applyNumberFormat="1" applyFont="1" applyFill="1" applyBorder="1" applyAlignment="1">
      <alignment horizontal="center" shrinkToFit="1"/>
    </xf>
    <xf numFmtId="49" fontId="10" fillId="0" borderId="0" xfId="4" applyNumberFormat="1" applyFont="1" applyFill="1" applyBorder="1" applyAlignment="1">
      <alignment horizontal="left" vertical="center" shrinkToFit="1"/>
    </xf>
    <xf numFmtId="49" fontId="41" fillId="0" borderId="0" xfId="4" applyNumberFormat="1" applyFont="1" applyFill="1" applyBorder="1" applyAlignment="1">
      <alignment horizontal="left" vertical="center" shrinkToFit="1"/>
    </xf>
    <xf numFmtId="49" fontId="9" fillId="0" borderId="0" xfId="0" applyNumberFormat="1" applyFont="1" applyAlignment="1">
      <alignment vertical="center"/>
    </xf>
    <xf numFmtId="58" fontId="12" fillId="0" borderId="0" xfId="0" applyNumberFormat="1" applyFont="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left" vertical="center" wrapText="1"/>
    </xf>
    <xf numFmtId="0" fontId="9" fillId="0" borderId="0" xfId="0" applyFont="1" applyAlignment="1">
      <alignment horizontal="distributed"/>
    </xf>
    <xf numFmtId="0" fontId="12" fillId="0" borderId="0" xfId="0" applyFont="1" applyAlignment="1"/>
    <xf numFmtId="0" fontId="9"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top"/>
    </xf>
    <xf numFmtId="0" fontId="9" fillId="0" borderId="0" xfId="0" applyFont="1" applyAlignment="1">
      <alignment horizontal="left"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distributed" vertical="center" indent="1" shrinkToFit="1"/>
    </xf>
    <xf numFmtId="0" fontId="9" fillId="0" borderId="10" xfId="0" applyFont="1" applyBorder="1" applyAlignment="1">
      <alignment horizontal="distributed" vertical="center" indent="1"/>
    </xf>
    <xf numFmtId="0" fontId="9" fillId="0" borderId="37" xfId="0" applyFont="1" applyBorder="1" applyAlignment="1">
      <alignment horizontal="distributed" vertical="center" indent="1"/>
    </xf>
    <xf numFmtId="0" fontId="9" fillId="0" borderId="18"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27" xfId="0" applyFont="1" applyBorder="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38" xfId="0" applyFont="1" applyBorder="1" applyAlignment="1">
      <alignment horizontal="distributed" vertical="center" indent="1"/>
    </xf>
    <xf numFmtId="0" fontId="9" fillId="0" borderId="39" xfId="0" applyFont="1" applyBorder="1" applyAlignment="1">
      <alignment horizontal="distributed" vertical="center" indent="1"/>
    </xf>
    <xf numFmtId="0" fontId="9" fillId="0" borderId="42" xfId="0" applyFont="1" applyBorder="1" applyAlignment="1">
      <alignment horizontal="distributed" vertical="center" indent="1"/>
    </xf>
    <xf numFmtId="58" fontId="9" fillId="3" borderId="38" xfId="0" applyNumberFormat="1" applyFont="1" applyFill="1" applyBorder="1" applyAlignment="1" applyProtection="1">
      <alignment horizontal="center" vertical="center"/>
      <protection locked="0"/>
    </xf>
    <xf numFmtId="58" fontId="9" fillId="3" borderId="39" xfId="0" applyNumberFormat="1" applyFont="1" applyFill="1" applyBorder="1" applyAlignment="1" applyProtection="1">
      <alignment horizontal="center" vertical="center"/>
      <protection locked="0"/>
    </xf>
    <xf numFmtId="58" fontId="9" fillId="3" borderId="42" xfId="0" applyNumberFormat="1" applyFont="1" applyFill="1" applyBorder="1" applyAlignment="1" applyProtection="1">
      <alignment horizontal="center" vertical="center"/>
      <protection locked="0"/>
    </xf>
    <xf numFmtId="0" fontId="15" fillId="0" borderId="19" xfId="0" applyFont="1" applyBorder="1" applyAlignment="1">
      <alignment horizontal="distributed" vertical="center" wrapText="1" indent="1"/>
    </xf>
    <xf numFmtId="0" fontId="15" fillId="0" borderId="20" xfId="0" applyFont="1" applyBorder="1" applyAlignment="1">
      <alignment horizontal="distributed" vertical="center" indent="1"/>
    </xf>
    <xf numFmtId="0" fontId="15" fillId="0" borderId="62" xfId="0" applyFont="1" applyBorder="1" applyAlignment="1">
      <alignment horizontal="distributed" vertical="center" indent="1"/>
    </xf>
    <xf numFmtId="0" fontId="15" fillId="0" borderId="4" xfId="0" applyFont="1" applyBorder="1" applyAlignment="1">
      <alignment horizontal="distributed" vertical="center" indent="1"/>
    </xf>
    <xf numFmtId="0" fontId="15" fillId="0" borderId="0" xfId="0" applyFont="1" applyBorder="1" applyAlignment="1">
      <alignment horizontal="distributed" vertical="center" indent="1"/>
    </xf>
    <xf numFmtId="0" fontId="15" fillId="0" borderId="59" xfId="0" applyFont="1" applyBorder="1" applyAlignment="1">
      <alignment horizontal="distributed" vertical="center" indent="1"/>
    </xf>
    <xf numFmtId="0" fontId="15" fillId="0" borderId="47" xfId="0" applyFont="1" applyBorder="1" applyAlignment="1">
      <alignment horizontal="distributed" vertical="center" indent="1"/>
    </xf>
    <xf numFmtId="0" fontId="15" fillId="0" borderId="3" xfId="0" applyFont="1" applyBorder="1" applyAlignment="1">
      <alignment horizontal="distributed" vertical="center" indent="1"/>
    </xf>
    <xf numFmtId="0" fontId="15" fillId="0" borderId="48" xfId="0" applyFont="1" applyBorder="1" applyAlignment="1">
      <alignment horizontal="distributed" vertical="center" indent="1"/>
    </xf>
    <xf numFmtId="0" fontId="9" fillId="3" borderId="63"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6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protection locked="0"/>
    </xf>
    <xf numFmtId="0" fontId="9" fillId="3" borderId="55"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0" borderId="0" xfId="0" applyFont="1" applyAlignment="1">
      <alignment horizontal="distributed" vertical="center" indent="1"/>
    </xf>
    <xf numFmtId="49" fontId="11" fillId="0" borderId="3" xfId="4" applyNumberFormat="1" applyFont="1" applyBorder="1" applyAlignment="1">
      <alignment horizontal="center" vertical="center"/>
    </xf>
    <xf numFmtId="49" fontId="11" fillId="0" borderId="1" xfId="4" applyNumberFormat="1" applyFont="1" applyBorder="1" applyAlignment="1">
      <alignment horizontal="center" vertical="center"/>
    </xf>
    <xf numFmtId="49" fontId="11" fillId="0" borderId="1" xfId="4" applyNumberFormat="1" applyFont="1" applyBorder="1" applyAlignment="1">
      <alignment horizontal="center" vertical="center" shrinkToFit="1"/>
    </xf>
    <xf numFmtId="0" fontId="9" fillId="3" borderId="8"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34" xfId="0" applyFont="1" applyFill="1" applyBorder="1" applyAlignment="1" applyProtection="1">
      <alignment vertical="center" shrinkToFit="1"/>
      <protection locked="0"/>
    </xf>
    <xf numFmtId="0" fontId="9" fillId="3" borderId="32" xfId="0" applyFont="1" applyFill="1" applyBorder="1" applyAlignment="1" applyProtection="1">
      <alignment vertical="center" shrinkToFit="1"/>
      <protection locked="0"/>
    </xf>
    <xf numFmtId="0" fontId="9" fillId="3" borderId="33" xfId="0" applyFont="1" applyFill="1" applyBorder="1" applyAlignment="1" applyProtection="1">
      <alignment vertical="center" shrinkToFit="1"/>
      <protection locked="0"/>
    </xf>
    <xf numFmtId="0" fontId="9" fillId="3" borderId="50" xfId="0" applyFont="1" applyFill="1" applyBorder="1" applyAlignment="1" applyProtection="1">
      <alignment vertical="center" shrinkToFit="1"/>
      <protection locked="0"/>
    </xf>
    <xf numFmtId="0" fontId="9" fillId="3" borderId="44"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60" xfId="0" applyFont="1" applyBorder="1" applyAlignment="1">
      <alignment horizontal="left" vertical="center"/>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9" fillId="3" borderId="41" xfId="0" applyFont="1" applyFill="1" applyBorder="1" applyAlignment="1" applyProtection="1">
      <alignment horizontal="center" vertical="center"/>
      <protection locked="0"/>
    </xf>
    <xf numFmtId="0" fontId="9" fillId="3" borderId="39"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protection locked="0"/>
    </xf>
    <xf numFmtId="49" fontId="12" fillId="3" borderId="38" xfId="0" applyNumberFormat="1" applyFont="1" applyFill="1" applyBorder="1" applyAlignment="1" applyProtection="1">
      <alignment horizontal="center" vertical="center"/>
      <protection locked="0"/>
    </xf>
    <xf numFmtId="49" fontId="12" fillId="3" borderId="39" xfId="0" applyNumberFormat="1" applyFont="1" applyFill="1" applyBorder="1" applyAlignment="1" applyProtection="1">
      <alignment horizontal="center" vertical="center"/>
      <protection locked="0"/>
    </xf>
    <xf numFmtId="49" fontId="12" fillId="3" borderId="42" xfId="0" applyNumberFormat="1" applyFont="1" applyFill="1" applyBorder="1" applyAlignment="1" applyProtection="1">
      <alignment horizontal="center" vertical="center"/>
      <protection locked="0"/>
    </xf>
    <xf numFmtId="0" fontId="9" fillId="0" borderId="51" xfId="0" applyFont="1" applyBorder="1" applyAlignment="1">
      <alignment horizontal="distributed" vertical="center" indent="1"/>
    </xf>
    <xf numFmtId="0" fontId="9" fillId="0" borderId="43" xfId="0" applyFont="1" applyBorder="1" applyAlignment="1">
      <alignment horizontal="distributed" vertical="center" indent="1"/>
    </xf>
    <xf numFmtId="49" fontId="9" fillId="3" borderId="55"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0" fontId="9" fillId="0" borderId="1" xfId="0" applyFont="1" applyBorder="1" applyAlignment="1">
      <alignment horizontal="distributed" vertical="center" indent="1" shrinkToFit="1"/>
    </xf>
    <xf numFmtId="0" fontId="9" fillId="3" borderId="32" xfId="0"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0" fontId="9" fillId="3" borderId="50"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3" borderId="34" xfId="0" applyFont="1" applyFill="1" applyBorder="1" applyAlignment="1" applyProtection="1">
      <alignment horizontal="left" vertical="center"/>
      <protection locked="0"/>
    </xf>
    <xf numFmtId="0" fontId="9" fillId="0" borderId="15" xfId="0" applyFont="1" applyBorder="1" applyAlignment="1">
      <alignment horizontal="center" vertical="center" shrinkToFit="1"/>
    </xf>
    <xf numFmtId="0" fontId="9" fillId="3" borderId="15"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left" vertical="center" shrinkToFit="1"/>
      <protection locked="0"/>
    </xf>
    <xf numFmtId="0" fontId="9" fillId="3" borderId="28" xfId="0" applyFont="1" applyFill="1" applyBorder="1" applyAlignment="1" applyProtection="1">
      <alignment horizontal="left" vertical="center" shrinkToFit="1"/>
      <protection locked="0"/>
    </xf>
    <xf numFmtId="0" fontId="9" fillId="0" borderId="20" xfId="0" applyFont="1" applyBorder="1" applyAlignment="1">
      <alignment horizontal="left" vertical="center" wrapText="1"/>
    </xf>
    <xf numFmtId="0" fontId="9" fillId="0" borderId="20" xfId="0" applyFont="1" applyBorder="1" applyAlignment="1">
      <alignment horizontal="left" vertical="center"/>
    </xf>
    <xf numFmtId="0" fontId="9" fillId="3" borderId="13" xfId="0" applyFont="1" applyFill="1" applyBorder="1" applyAlignment="1">
      <alignment horizontal="left" vertical="center" shrinkToFit="1"/>
    </xf>
    <xf numFmtId="0" fontId="9" fillId="3" borderId="14" xfId="0" applyFont="1" applyFill="1" applyBorder="1" applyAlignment="1">
      <alignment horizontal="left" vertical="center" shrinkToFit="1"/>
    </xf>
    <xf numFmtId="0" fontId="9" fillId="3" borderId="14"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0" borderId="33" xfId="0" applyFont="1" applyBorder="1" applyAlignment="1">
      <alignment horizontal="center" vertical="center"/>
    </xf>
    <xf numFmtId="0" fontId="9" fillId="0" borderId="50" xfId="0" applyFont="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3" borderId="1" xfId="0" applyFont="1" applyFill="1" applyBorder="1" applyAlignment="1" applyProtection="1">
      <alignment horizontal="left" vertical="center"/>
      <protection locked="0"/>
    </xf>
    <xf numFmtId="0" fontId="9" fillId="3" borderId="28" xfId="0" applyFont="1" applyFill="1" applyBorder="1" applyAlignment="1" applyProtection="1">
      <alignment horizontal="left" vertical="center"/>
      <protection locked="0"/>
    </xf>
    <xf numFmtId="0" fontId="9" fillId="3" borderId="1"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45" xfId="0" applyFont="1" applyBorder="1" applyAlignment="1">
      <alignment horizontal="center" vertical="center" wrapText="1"/>
    </xf>
    <xf numFmtId="0" fontId="9" fillId="0" borderId="46" xfId="0" applyFont="1" applyBorder="1" applyAlignment="1">
      <alignment horizontal="center" vertical="center"/>
    </xf>
    <xf numFmtId="0" fontId="9" fillId="0" borderId="11" xfId="0" applyFont="1" applyBorder="1" applyAlignment="1">
      <alignment horizontal="center" vertical="center"/>
    </xf>
    <xf numFmtId="0" fontId="9" fillId="0" borderId="47" xfId="0" applyFont="1" applyBorder="1" applyAlignment="1">
      <alignment horizontal="center" vertical="center"/>
    </xf>
    <xf numFmtId="0" fontId="9" fillId="0" borderId="3" xfId="0" applyFont="1" applyBorder="1" applyAlignment="1">
      <alignment horizontal="center" vertical="center"/>
    </xf>
    <xf numFmtId="0" fontId="9" fillId="0" borderId="48" xfId="0" applyFont="1" applyBorder="1" applyAlignment="1">
      <alignment horizontal="center" vertical="center"/>
    </xf>
    <xf numFmtId="0" fontId="9" fillId="0" borderId="34" xfId="0" applyFont="1" applyFill="1" applyBorder="1" applyAlignment="1">
      <alignment horizontal="center" vertical="center"/>
    </xf>
    <xf numFmtId="0" fontId="9" fillId="0" borderId="52" xfId="0" applyFont="1" applyBorder="1" applyAlignment="1">
      <alignment horizontal="distributed" vertical="center" indent="1"/>
    </xf>
    <xf numFmtId="0" fontId="9" fillId="0" borderId="7"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53"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54" xfId="0" applyFont="1" applyBorder="1" applyAlignment="1">
      <alignment horizontal="distributed" vertical="center" indent="1"/>
    </xf>
    <xf numFmtId="0" fontId="9" fillId="0" borderId="29" xfId="0" applyFont="1" applyBorder="1" applyAlignment="1">
      <alignment horizontal="distributed" vertical="center" indent="1"/>
    </xf>
    <xf numFmtId="0" fontId="9" fillId="0" borderId="31" xfId="0" applyFont="1" applyBorder="1" applyAlignment="1">
      <alignment horizontal="distributed" vertical="center" indent="1"/>
    </xf>
    <xf numFmtId="0" fontId="9" fillId="0" borderId="45" xfId="0" applyFont="1" applyBorder="1" applyAlignment="1">
      <alignment horizontal="distributed" vertical="center" indent="1"/>
    </xf>
    <xf numFmtId="0" fontId="9" fillId="0" borderId="46"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47"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48" xfId="0" applyFont="1" applyBorder="1" applyAlignment="1">
      <alignment horizontal="distributed" vertical="center" indent="1"/>
    </xf>
    <xf numFmtId="0" fontId="9" fillId="0" borderId="45" xfId="0" applyFont="1" applyBorder="1" applyAlignment="1">
      <alignment horizontal="distributed" vertical="center" wrapText="1" indent="1"/>
    </xf>
    <xf numFmtId="0" fontId="9" fillId="0" borderId="4"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59" xfId="0" applyFont="1" applyBorder="1" applyAlignment="1">
      <alignment horizontal="distributed" vertical="center" indent="1"/>
    </xf>
    <xf numFmtId="177" fontId="9" fillId="3" borderId="7" xfId="2" applyNumberFormat="1" applyFont="1" applyFill="1" applyBorder="1" applyAlignment="1" applyProtection="1">
      <alignment horizontal="center" vertical="center"/>
      <protection locked="0"/>
    </xf>
    <xf numFmtId="0" fontId="9" fillId="0" borderId="1"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38" fontId="9" fillId="3" borderId="8" xfId="2" applyFont="1" applyFill="1" applyBorder="1" applyAlignment="1" applyProtection="1">
      <alignment horizontal="right" vertical="center"/>
      <protection locked="0"/>
    </xf>
    <xf numFmtId="38" fontId="9" fillId="3" borderId="7" xfId="2" applyFont="1" applyFill="1" applyBorder="1" applyAlignment="1" applyProtection="1">
      <alignment horizontal="right" vertical="center"/>
      <protection locked="0"/>
    </xf>
    <xf numFmtId="0" fontId="9" fillId="3" borderId="1"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27"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9" fillId="0" borderId="56" xfId="0" applyFont="1" applyBorder="1" applyAlignment="1">
      <alignment horizontal="center" vertical="center" shrinkToFit="1"/>
    </xf>
    <xf numFmtId="0" fontId="9" fillId="0" borderId="57" xfId="0" applyFont="1" applyBorder="1" applyAlignment="1">
      <alignment horizontal="center" vertical="center" shrinkToFit="1"/>
    </xf>
    <xf numFmtId="49" fontId="9" fillId="3" borderId="3" xfId="0" applyNumberFormat="1" applyFont="1" applyFill="1" applyBorder="1" applyAlignment="1" applyProtection="1">
      <alignment horizontal="center" vertical="center"/>
      <protection locked="0"/>
    </xf>
    <xf numFmtId="49" fontId="9" fillId="3" borderId="48" xfId="0" applyNumberFormat="1" applyFont="1" applyFill="1" applyBorder="1" applyAlignment="1" applyProtection="1">
      <alignment horizontal="center" vertical="center"/>
      <protection locked="0"/>
    </xf>
    <xf numFmtId="0" fontId="9" fillId="3" borderId="44"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shrinkToFit="1"/>
      <protection locked="0"/>
    </xf>
    <xf numFmtId="0" fontId="14" fillId="0" borderId="116" xfId="0" applyFont="1" applyBorder="1" applyAlignment="1">
      <alignment horizontal="left" vertical="top" wrapText="1"/>
    </xf>
    <xf numFmtId="0" fontId="14" fillId="0" borderId="115" xfId="0" applyFont="1" applyBorder="1" applyAlignment="1">
      <alignment horizontal="left" vertical="top" wrapText="1"/>
    </xf>
    <xf numFmtId="0" fontId="14" fillId="0" borderId="117" xfId="0" applyFont="1" applyBorder="1" applyAlignment="1">
      <alignment horizontal="left" vertical="top" wrapText="1"/>
    </xf>
    <xf numFmtId="0" fontId="14" fillId="0" borderId="118" xfId="0" applyFont="1" applyBorder="1" applyAlignment="1">
      <alignment horizontal="left" vertical="top" wrapText="1"/>
    </xf>
    <xf numFmtId="0" fontId="14" fillId="0" borderId="0" xfId="0" applyFont="1" applyBorder="1" applyAlignment="1">
      <alignment horizontal="left" vertical="top" wrapText="1"/>
    </xf>
    <xf numFmtId="0" fontId="14" fillId="0" borderId="119" xfId="0" applyFont="1" applyBorder="1" applyAlignment="1">
      <alignment horizontal="left" vertical="top" wrapText="1"/>
    </xf>
    <xf numFmtId="0" fontId="14" fillId="0" borderId="116" xfId="0" applyFont="1" applyBorder="1" applyAlignment="1">
      <alignment horizontal="left" vertical="center" wrapText="1"/>
    </xf>
    <xf numFmtId="0" fontId="14" fillId="0" borderId="115" xfId="0" applyFont="1" applyBorder="1" applyAlignment="1">
      <alignment horizontal="left" vertical="center" wrapText="1"/>
    </xf>
    <xf numFmtId="0" fontId="14" fillId="0" borderId="117" xfId="0" applyFont="1" applyBorder="1" applyAlignment="1">
      <alignment horizontal="left" vertical="center" wrapText="1"/>
    </xf>
    <xf numFmtId="0" fontId="14" fillId="0" borderId="118" xfId="0" applyFont="1" applyBorder="1" applyAlignment="1">
      <alignment horizontal="left" vertical="center" wrapText="1"/>
    </xf>
    <xf numFmtId="0" fontId="14" fillId="0" borderId="0" xfId="0" applyFont="1" applyBorder="1" applyAlignment="1">
      <alignment horizontal="left" vertical="center" wrapText="1"/>
    </xf>
    <xf numFmtId="0" fontId="14" fillId="0" borderId="119" xfId="0" applyFont="1" applyBorder="1" applyAlignment="1">
      <alignment horizontal="left" vertical="center" wrapText="1"/>
    </xf>
    <xf numFmtId="0" fontId="14" fillId="0" borderId="120" xfId="0" applyFont="1" applyBorder="1" applyAlignment="1">
      <alignment horizontal="left" vertical="center" wrapText="1"/>
    </xf>
    <xf numFmtId="0" fontId="14" fillId="0" borderId="121" xfId="0" applyFont="1" applyBorder="1" applyAlignment="1">
      <alignment horizontal="left" vertical="center" wrapText="1"/>
    </xf>
    <xf numFmtId="0" fontId="14" fillId="0" borderId="122" xfId="0" applyFont="1" applyBorder="1" applyAlignment="1">
      <alignment horizontal="left" vertical="center" wrapText="1"/>
    </xf>
    <xf numFmtId="0" fontId="9" fillId="0" borderId="49" xfId="0" applyFont="1" applyBorder="1" applyAlignment="1">
      <alignment horizontal="center" vertical="center" shrinkToFit="1"/>
    </xf>
    <xf numFmtId="0" fontId="9" fillId="0" borderId="0" xfId="0" applyFont="1" applyBorder="1" applyAlignment="1">
      <alignment horizontal="center" vertical="center"/>
    </xf>
    <xf numFmtId="0" fontId="9" fillId="0" borderId="61" xfId="0" applyFont="1" applyBorder="1" applyAlignment="1">
      <alignment horizontal="distributed" vertical="center" indent="1"/>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xf>
    <xf numFmtId="0" fontId="9" fillId="3" borderId="18" xfId="0" applyFont="1" applyFill="1" applyBorder="1" applyAlignment="1">
      <alignment horizontal="left" vertical="center" shrinkToFit="1"/>
    </xf>
    <xf numFmtId="0" fontId="9" fillId="3" borderId="15" xfId="0" applyFont="1" applyFill="1" applyBorder="1" applyAlignment="1">
      <alignment horizontal="left" vertical="center" shrinkToFit="1"/>
    </xf>
    <xf numFmtId="0" fontId="9" fillId="3" borderId="15" xfId="0" applyFont="1" applyFill="1" applyBorder="1" applyAlignment="1">
      <alignment horizontal="center" vertical="center" shrinkToFit="1"/>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3" borderId="16" xfId="0" applyFont="1" applyFill="1" applyBorder="1" applyAlignment="1">
      <alignment horizontal="center" vertical="center" shrinkToFi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3" borderId="15"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14" fillId="0" borderId="116" xfId="0" applyFont="1" applyBorder="1" applyAlignment="1">
      <alignment horizontal="center" vertical="center" wrapText="1"/>
    </xf>
    <xf numFmtId="0" fontId="14" fillId="0" borderId="115" xfId="0" applyFont="1" applyBorder="1" applyAlignment="1">
      <alignment horizontal="center" vertical="center" wrapText="1"/>
    </xf>
    <xf numFmtId="0" fontId="14" fillId="0" borderId="117"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120" xfId="0" applyFont="1" applyBorder="1" applyAlignment="1">
      <alignment horizontal="center" vertical="center" wrapText="1"/>
    </xf>
    <xf numFmtId="0" fontId="14" fillId="0" borderId="121" xfId="0" applyFont="1" applyBorder="1" applyAlignment="1">
      <alignment horizontal="center" vertical="center" wrapText="1"/>
    </xf>
    <xf numFmtId="0" fontId="14" fillId="0" borderId="122" xfId="0" applyFont="1" applyBorder="1" applyAlignment="1">
      <alignment horizontal="center" vertical="center" wrapText="1"/>
    </xf>
    <xf numFmtId="0" fontId="9" fillId="3" borderId="13"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 xfId="0" applyFont="1" applyBorder="1" applyAlignment="1">
      <alignment horizontal="left" vertical="center"/>
    </xf>
    <xf numFmtId="0" fontId="9" fillId="0" borderId="29" xfId="0" applyFont="1" applyBorder="1" applyAlignment="1">
      <alignment horizontal="distributed" vertical="center" wrapText="1" indent="1"/>
    </xf>
    <xf numFmtId="0" fontId="9" fillId="0" borderId="31" xfId="0" applyFont="1" applyBorder="1" applyAlignment="1">
      <alignment horizontal="distributed" vertical="center" wrapText="1" indent="1"/>
    </xf>
    <xf numFmtId="0" fontId="9" fillId="0" borderId="32" xfId="0" applyFont="1" applyBorder="1" applyAlignment="1">
      <alignment horizontal="distributed" vertical="center" wrapText="1" indent="1"/>
    </xf>
    <xf numFmtId="0" fontId="9" fillId="0" borderId="27" xfId="0" applyFont="1" applyBorder="1" applyAlignment="1">
      <alignment horizontal="distributed" vertical="center" wrapText="1" indent="1"/>
    </xf>
    <xf numFmtId="0" fontId="9" fillId="0" borderId="1" xfId="0" applyFont="1" applyBorder="1" applyAlignment="1">
      <alignment horizontal="distributed" vertical="center" wrapText="1" indent="1"/>
    </xf>
    <xf numFmtId="0" fontId="9" fillId="0" borderId="8" xfId="0" applyFont="1" applyBorder="1" applyAlignment="1">
      <alignment horizontal="distributed" vertical="center" wrapText="1" indent="1"/>
    </xf>
    <xf numFmtId="0" fontId="9" fillId="0" borderId="13"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0" fontId="9" fillId="0" borderId="35" xfId="0" applyFont="1" applyBorder="1" applyAlignment="1">
      <alignment horizontal="distributed" vertical="center" wrapText="1" indent="1"/>
    </xf>
    <xf numFmtId="0" fontId="9" fillId="3" borderId="7" xfId="0" applyFont="1" applyFill="1" applyBorder="1" applyAlignment="1" applyProtection="1">
      <alignment horizontal="right" vertical="center"/>
      <protection locked="0"/>
    </xf>
    <xf numFmtId="49" fontId="9" fillId="3" borderId="55" xfId="0" applyNumberFormat="1"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0" borderId="3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6" xfId="0" applyFont="1" applyFill="1" applyBorder="1" applyAlignment="1">
      <alignment horizontal="center" vertical="center"/>
    </xf>
    <xf numFmtId="0" fontId="16" fillId="3" borderId="14" xfId="1" applyFont="1" applyFill="1" applyBorder="1" applyAlignment="1" applyProtection="1">
      <alignment horizontal="center" vertical="center"/>
      <protection locked="0"/>
    </xf>
    <xf numFmtId="0" fontId="16" fillId="3" borderId="17" xfId="1" applyFont="1" applyFill="1" applyBorder="1" applyAlignment="1" applyProtection="1">
      <alignment horizontal="center" vertical="center"/>
      <protection locked="0"/>
    </xf>
    <xf numFmtId="0" fontId="9" fillId="0" borderId="38" xfId="0" applyFont="1" applyBorder="1" applyAlignment="1">
      <alignment horizontal="distributed" vertical="center" indent="2"/>
    </xf>
    <xf numFmtId="0" fontId="9" fillId="0" borderId="39" xfId="0" applyFont="1" applyBorder="1" applyAlignment="1">
      <alignment horizontal="distributed" vertical="center" indent="2"/>
    </xf>
    <xf numFmtId="0" fontId="9" fillId="0" borderId="40" xfId="0" applyFont="1" applyBorder="1" applyAlignment="1">
      <alignment horizontal="distributed" vertical="center" indent="2"/>
    </xf>
    <xf numFmtId="0" fontId="9" fillId="0" borderId="37" xfId="0" applyFont="1" applyBorder="1" applyAlignment="1">
      <alignment horizontal="center" vertical="center"/>
    </xf>
    <xf numFmtId="0" fontId="9" fillId="0" borderId="41" xfId="0" applyFont="1" applyBorder="1" applyAlignment="1">
      <alignment horizontal="distributed" vertical="center" indent="6"/>
    </xf>
    <xf numFmtId="0" fontId="9" fillId="0" borderId="39" xfId="0" applyFont="1" applyBorder="1" applyAlignment="1">
      <alignment horizontal="distributed" vertical="center" indent="6"/>
    </xf>
    <xf numFmtId="0" fontId="9" fillId="0" borderId="40" xfId="0" applyFont="1" applyBorder="1" applyAlignment="1">
      <alignment horizontal="distributed" vertical="center" indent="6"/>
    </xf>
    <xf numFmtId="0" fontId="9" fillId="0" borderId="41" xfId="0" applyFont="1" applyBorder="1" applyAlignment="1">
      <alignment horizontal="left" vertical="center"/>
    </xf>
    <xf numFmtId="0" fontId="9" fillId="0" borderId="39" xfId="0" applyFont="1" applyBorder="1" applyAlignment="1">
      <alignment horizontal="left" vertical="center"/>
    </xf>
    <xf numFmtId="0" fontId="9" fillId="0" borderId="39"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28" xfId="0" applyFont="1" applyBorder="1" applyAlignment="1">
      <alignment horizontal="left" vertical="center"/>
    </xf>
    <xf numFmtId="38" fontId="9" fillId="3" borderId="5" xfId="2" applyFont="1" applyFill="1" applyBorder="1" applyAlignment="1" applyProtection="1">
      <alignment horizontal="right" vertical="center"/>
      <protection locked="0"/>
    </xf>
    <xf numFmtId="0" fontId="9" fillId="0" borderId="1" xfId="0" applyFont="1" applyBorder="1" applyAlignment="1">
      <alignment horizontal="left" vertical="center" wrapText="1"/>
    </xf>
    <xf numFmtId="0" fontId="9" fillId="0" borderId="28" xfId="0" applyFont="1" applyBorder="1" applyAlignment="1">
      <alignment horizontal="left" vertical="center" wrapText="1"/>
    </xf>
    <xf numFmtId="0" fontId="43" fillId="5" borderId="38" xfId="0" applyFont="1" applyFill="1" applyBorder="1" applyAlignment="1">
      <alignment horizontal="center" vertical="center"/>
    </xf>
    <xf numFmtId="0" fontId="43" fillId="5" borderId="39" xfId="0" applyFont="1" applyFill="1" applyBorder="1" applyAlignment="1">
      <alignment horizontal="center" vertical="center"/>
    </xf>
    <xf numFmtId="0" fontId="43" fillId="5" borderId="42" xfId="0" applyFont="1" applyFill="1" applyBorder="1" applyAlignment="1">
      <alignment horizontal="center" vertical="center"/>
    </xf>
    <xf numFmtId="0" fontId="9" fillId="0" borderId="32" xfId="0" applyFont="1" applyBorder="1" applyAlignment="1">
      <alignment horizontal="center" vertical="center"/>
    </xf>
    <xf numFmtId="0" fontId="9" fillId="0" borderId="8" xfId="0" applyFont="1" applyBorder="1" applyAlignment="1">
      <alignment horizontal="left" vertical="center" wrapText="1"/>
    </xf>
    <xf numFmtId="0" fontId="9" fillId="0" borderId="50" xfId="0" applyFont="1" applyFill="1" applyBorder="1" applyAlignment="1">
      <alignment horizontal="center" vertical="center"/>
    </xf>
    <xf numFmtId="38" fontId="9" fillId="3" borderId="33" xfId="2" applyFont="1" applyFill="1" applyBorder="1" applyAlignment="1" applyProtection="1">
      <alignment horizontal="right" vertical="center"/>
      <protection locked="0"/>
    </xf>
    <xf numFmtId="0" fontId="9" fillId="3" borderId="8"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0" borderId="0" xfId="0" applyFont="1" applyAlignment="1">
      <alignment horizontal="center" vertical="center" shrinkToFit="1"/>
    </xf>
    <xf numFmtId="0" fontId="18" fillId="0" borderId="0" xfId="0" applyFont="1" applyAlignment="1">
      <alignment horizontal="distributed" vertical="center"/>
    </xf>
    <xf numFmtId="0" fontId="9" fillId="0" borderId="0" xfId="0" applyFont="1" applyAlignment="1">
      <alignment horizontal="distributed" vertical="center"/>
    </xf>
    <xf numFmtId="0" fontId="9" fillId="0" borderId="0" xfId="0" applyFont="1" applyAlignment="1">
      <alignment horizontal="left" vertical="center" indent="1" shrinkToFit="1"/>
    </xf>
    <xf numFmtId="0" fontId="9" fillId="0" borderId="0" xfId="0" applyFont="1" applyAlignment="1">
      <alignment horizontal="left" vertical="center" wrapText="1" indent="1" shrinkToFit="1"/>
    </xf>
    <xf numFmtId="177" fontId="9" fillId="0" borderId="0" xfId="0" applyNumberFormat="1" applyFont="1" applyAlignment="1">
      <alignment horizontal="left" vertical="center"/>
    </xf>
    <xf numFmtId="0" fontId="9" fillId="0" borderId="0" xfId="0" applyFont="1" applyAlignment="1">
      <alignment vertical="center"/>
    </xf>
    <xf numFmtId="0" fontId="17" fillId="0" borderId="0" xfId="0" applyFont="1" applyAlignment="1">
      <alignment horizontal="center" vertical="center"/>
    </xf>
    <xf numFmtId="0" fontId="9" fillId="0" borderId="10" xfId="0" applyFont="1" applyBorder="1" applyAlignment="1">
      <alignment horizontal="center" vertical="center"/>
    </xf>
    <xf numFmtId="0" fontId="9" fillId="0" borderId="41" xfId="0" applyFont="1" applyBorder="1" applyAlignment="1">
      <alignment horizontal="center" vertical="center"/>
    </xf>
    <xf numFmtId="0" fontId="9" fillId="0" borderId="61" xfId="0" applyFont="1" applyBorder="1" applyAlignment="1">
      <alignment horizontal="center" vertical="center"/>
    </xf>
    <xf numFmtId="0" fontId="9" fillId="0" borderId="40" xfId="0" applyFont="1" applyBorder="1" applyAlignment="1">
      <alignment horizontal="center" vertical="center"/>
    </xf>
    <xf numFmtId="0" fontId="19" fillId="0" borderId="1" xfId="0" applyFont="1" applyBorder="1" applyAlignment="1">
      <alignment horizontal="left" vertical="center" wrapText="1"/>
    </xf>
    <xf numFmtId="0" fontId="14" fillId="0" borderId="123" xfId="0" applyFont="1" applyBorder="1" applyAlignment="1">
      <alignment horizontal="center" vertical="center"/>
    </xf>
    <xf numFmtId="0" fontId="14" fillId="0" borderId="124" xfId="0" applyFont="1" applyBorder="1" applyAlignment="1">
      <alignment horizontal="center" vertical="center"/>
    </xf>
    <xf numFmtId="0" fontId="14" fillId="0" borderId="125" xfId="0" applyFont="1" applyBorder="1" applyAlignment="1">
      <alignment horizontal="center" vertical="center"/>
    </xf>
    <xf numFmtId="0" fontId="14" fillId="0" borderId="115" xfId="0" applyFont="1" applyBorder="1" applyAlignment="1">
      <alignment horizontal="left" vertical="center"/>
    </xf>
    <xf numFmtId="0" fontId="14" fillId="0" borderId="117" xfId="0" applyFont="1" applyBorder="1" applyAlignment="1">
      <alignment horizontal="left" vertical="center"/>
    </xf>
    <xf numFmtId="0" fontId="14" fillId="0" borderId="118" xfId="0" applyFont="1" applyBorder="1" applyAlignment="1">
      <alignment horizontal="left" vertical="center"/>
    </xf>
    <xf numFmtId="0" fontId="14" fillId="0" borderId="0" xfId="0" applyFont="1" applyBorder="1" applyAlignment="1">
      <alignment horizontal="left" vertical="center"/>
    </xf>
    <xf numFmtId="0" fontId="14" fillId="0" borderId="119" xfId="0" applyFont="1" applyBorder="1" applyAlignment="1">
      <alignment horizontal="left" vertical="center"/>
    </xf>
    <xf numFmtId="0" fontId="14" fillId="0" borderId="120" xfId="0" applyFont="1" applyBorder="1" applyAlignment="1">
      <alignment horizontal="left" vertical="center"/>
    </xf>
    <xf numFmtId="0" fontId="14" fillId="0" borderId="121" xfId="0" applyFont="1" applyBorder="1" applyAlignment="1">
      <alignment horizontal="left" vertical="center"/>
    </xf>
    <xf numFmtId="0" fontId="14" fillId="0" borderId="122" xfId="0" applyFont="1" applyBorder="1" applyAlignment="1">
      <alignment horizontal="left" vertical="center"/>
    </xf>
    <xf numFmtId="0" fontId="9" fillId="0" borderId="6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8" xfId="0" applyFont="1" applyBorder="1" applyAlignment="1">
      <alignment horizontal="distributed" vertical="center" indent="1"/>
    </xf>
    <xf numFmtId="38" fontId="9" fillId="0" borderId="8" xfId="2" applyFont="1" applyBorder="1" applyAlignment="1">
      <alignment horizontal="right" vertical="center"/>
    </xf>
    <xf numFmtId="38" fontId="9" fillId="0" borderId="7" xfId="2" applyFont="1" applyBorder="1" applyAlignment="1">
      <alignment horizontal="right" vertical="center"/>
    </xf>
    <xf numFmtId="0" fontId="9" fillId="0" borderId="7" xfId="0" applyFont="1" applyBorder="1" applyAlignment="1">
      <alignment horizontal="right" vertical="center"/>
    </xf>
    <xf numFmtId="0" fontId="20" fillId="0" borderId="0" xfId="0" applyFont="1" applyAlignment="1">
      <alignment horizontal="distributed" vertical="center"/>
    </xf>
    <xf numFmtId="40" fontId="9" fillId="0" borderId="7" xfId="2" applyNumberFormat="1" applyFont="1" applyBorder="1" applyAlignment="1">
      <alignment horizontal="right" vertical="center"/>
    </xf>
    <xf numFmtId="0" fontId="9" fillId="0" borderId="44" xfId="0" applyFont="1" applyBorder="1" applyAlignment="1" applyProtection="1">
      <alignment horizontal="left" vertical="center" indent="2"/>
      <protection locked="0"/>
    </xf>
    <xf numFmtId="0" fontId="9" fillId="0" borderId="46" xfId="0" applyFont="1" applyBorder="1" applyAlignment="1" applyProtection="1">
      <alignment horizontal="left" vertical="center" indent="2"/>
      <protection locked="0"/>
    </xf>
    <xf numFmtId="0" fontId="9" fillId="0" borderId="11" xfId="0" applyFont="1" applyBorder="1" applyAlignment="1" applyProtection="1">
      <alignment horizontal="left" vertical="center" indent="2"/>
      <protection locked="0"/>
    </xf>
    <xf numFmtId="0" fontId="9" fillId="0" borderId="60" xfId="0" applyFont="1" applyBorder="1" applyAlignment="1" applyProtection="1">
      <alignment horizontal="left" vertical="center" indent="2"/>
      <protection locked="0"/>
    </xf>
    <xf numFmtId="0" fontId="9" fillId="0" borderId="0" xfId="0" applyFont="1" applyBorder="1" applyAlignment="1" applyProtection="1">
      <alignment horizontal="left" vertical="center" indent="2"/>
      <protection locked="0"/>
    </xf>
    <xf numFmtId="0" fontId="9" fillId="0" borderId="59" xfId="0" applyFont="1" applyBorder="1" applyAlignment="1" applyProtection="1">
      <alignment horizontal="left" vertical="center" indent="2"/>
      <protection locked="0"/>
    </xf>
    <xf numFmtId="0" fontId="9" fillId="0" borderId="55" xfId="0" applyFont="1" applyBorder="1" applyAlignment="1" applyProtection="1">
      <alignment horizontal="left" vertical="center" indent="2"/>
      <protection locked="0"/>
    </xf>
    <xf numFmtId="0" fontId="9" fillId="0" borderId="3" xfId="0" applyFont="1" applyBorder="1" applyAlignment="1" applyProtection="1">
      <alignment horizontal="left" vertical="center" indent="2"/>
      <protection locked="0"/>
    </xf>
    <xf numFmtId="0" fontId="9" fillId="0" borderId="48" xfId="0" applyFont="1" applyBorder="1" applyAlignment="1" applyProtection="1">
      <alignment horizontal="left" vertical="center" indent="2"/>
      <protection locked="0"/>
    </xf>
    <xf numFmtId="177" fontId="9" fillId="0" borderId="7" xfId="0" applyNumberFormat="1" applyFont="1" applyBorder="1" applyAlignment="1">
      <alignment horizontal="center" vertical="center"/>
    </xf>
    <xf numFmtId="0" fontId="23" fillId="0" borderId="116" xfId="0" applyFont="1" applyBorder="1" applyAlignment="1">
      <alignment horizontal="center" vertical="center"/>
    </xf>
    <xf numFmtId="0" fontId="23" fillId="0" borderId="115" xfId="0" applyFont="1" applyBorder="1" applyAlignment="1">
      <alignment horizontal="center" vertical="center"/>
    </xf>
    <xf numFmtId="0" fontId="23" fillId="0" borderId="117" xfId="0" applyFont="1" applyBorder="1" applyAlignment="1">
      <alignment horizontal="center" vertical="center"/>
    </xf>
    <xf numFmtId="0" fontId="23" fillId="0" borderId="118" xfId="0" applyFont="1" applyBorder="1" applyAlignment="1">
      <alignment horizontal="center" vertical="center"/>
    </xf>
    <xf numFmtId="0" fontId="23" fillId="0" borderId="0" xfId="0" applyFont="1" applyBorder="1" applyAlignment="1">
      <alignment horizontal="center" vertical="center"/>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23" fillId="0" borderId="122" xfId="0" applyFont="1" applyBorder="1" applyAlignment="1">
      <alignment horizontal="center" vertical="center"/>
    </xf>
    <xf numFmtId="0" fontId="12" fillId="0" borderId="32" xfId="0" applyFont="1" applyBorder="1" applyAlignment="1">
      <alignment horizontal="left" indent="5"/>
    </xf>
    <xf numFmtId="0" fontId="12" fillId="0" borderId="33" xfId="0" applyFont="1" applyBorder="1" applyAlignment="1">
      <alignment horizontal="left" indent="5"/>
    </xf>
    <xf numFmtId="0" fontId="12" fillId="0" borderId="50" xfId="0" applyFont="1" applyBorder="1" applyAlignment="1">
      <alignment horizontal="left" indent="5"/>
    </xf>
    <xf numFmtId="0" fontId="12" fillId="0" borderId="44" xfId="0" applyFont="1" applyBorder="1" applyAlignment="1">
      <alignment horizontal="left" vertical="center" indent="1"/>
    </xf>
    <xf numFmtId="0" fontId="12" fillId="0" borderId="46" xfId="0" applyFont="1" applyBorder="1" applyAlignment="1">
      <alignment horizontal="left" vertical="center" indent="1"/>
    </xf>
    <xf numFmtId="0" fontId="12" fillId="0" borderId="66" xfId="0" applyFont="1" applyBorder="1" applyAlignment="1">
      <alignment horizontal="left" vertical="center" indent="1"/>
    </xf>
    <xf numFmtId="0" fontId="12" fillId="0" borderId="65" xfId="0" applyFont="1" applyBorder="1" applyAlignment="1">
      <alignment horizontal="left" vertical="center" indent="1"/>
    </xf>
    <xf numFmtId="0" fontId="12" fillId="0" borderId="2" xfId="0" applyFont="1" applyBorder="1" applyAlignment="1">
      <alignment horizontal="left" vertical="center" indent="1"/>
    </xf>
    <xf numFmtId="0" fontId="12" fillId="0" borderId="23" xfId="0" applyFont="1" applyBorder="1" applyAlignment="1">
      <alignment horizontal="left" vertical="center" indent="1"/>
    </xf>
    <xf numFmtId="0" fontId="12" fillId="0" borderId="64"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50" xfId="0" applyFont="1" applyBorder="1" applyAlignment="1">
      <alignment horizontal="distributed" vertical="center" wrapText="1" indent="1"/>
    </xf>
    <xf numFmtId="0" fontId="12" fillId="0" borderId="65"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32" xfId="0" applyFont="1" applyBorder="1" applyAlignment="1">
      <alignment horizontal="left" indent="1"/>
    </xf>
    <xf numFmtId="0" fontId="12" fillId="0" borderId="33" xfId="0" applyFont="1" applyBorder="1" applyAlignment="1">
      <alignment horizontal="left" indent="1"/>
    </xf>
    <xf numFmtId="0" fontId="12" fillId="0" borderId="50" xfId="0" applyFont="1" applyBorder="1" applyAlignment="1">
      <alignment horizontal="left" indent="1"/>
    </xf>
    <xf numFmtId="0" fontId="12" fillId="0" borderId="23"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12" fillId="0" borderId="40" xfId="0" applyNumberFormat="1" applyFont="1" applyBorder="1" applyAlignment="1">
      <alignment horizontal="center" vertical="center"/>
    </xf>
    <xf numFmtId="0" fontId="12" fillId="0" borderId="64" xfId="0" applyFont="1" applyBorder="1" applyAlignment="1">
      <alignment horizontal="distributed" indent="1"/>
    </xf>
    <xf numFmtId="0" fontId="12" fillId="0" borderId="33" xfId="0" applyFont="1" applyBorder="1" applyAlignment="1">
      <alignment horizontal="distributed" indent="1"/>
    </xf>
    <xf numFmtId="0" fontId="12" fillId="0" borderId="9" xfId="0" applyFont="1" applyBorder="1" applyAlignment="1">
      <alignment horizontal="distributed" indent="1"/>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distributed" indent="1"/>
    </xf>
    <xf numFmtId="0" fontId="12" fillId="0" borderId="46" xfId="0" applyFont="1" applyBorder="1" applyAlignment="1">
      <alignment horizontal="distributed" indent="1"/>
    </xf>
    <xf numFmtId="0" fontId="12" fillId="0" borderId="11" xfId="0" applyFont="1" applyBorder="1" applyAlignment="1">
      <alignment horizontal="distributed" indent="1"/>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42" xfId="0" applyNumberFormat="1" applyFont="1" applyBorder="1" applyAlignment="1">
      <alignment horizontal="center" vertical="center"/>
    </xf>
    <xf numFmtId="0" fontId="12" fillId="0" borderId="22" xfId="0" applyFont="1" applyBorder="1" applyAlignment="1">
      <alignment horizontal="distributed" vertical="center"/>
    </xf>
    <xf numFmtId="0" fontId="12" fillId="0" borderId="2" xfId="0" applyFont="1" applyBorder="1" applyAlignment="1">
      <alignment horizontal="distributed" vertical="center"/>
    </xf>
    <xf numFmtId="0" fontId="12" fillId="0" borderId="19" xfId="0" applyFont="1" applyBorder="1" applyAlignment="1">
      <alignment horizontal="distributed" vertical="center" indent="1"/>
    </xf>
    <xf numFmtId="0" fontId="12" fillId="0" borderId="20" xfId="0" applyFont="1" applyBorder="1" applyAlignment="1">
      <alignment horizontal="distributed" vertical="center" indent="1"/>
    </xf>
    <xf numFmtId="0" fontId="12" fillId="0" borderId="22"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66" xfId="0" applyFont="1" applyBorder="1" applyAlignment="1">
      <alignment horizontal="left" vertical="center"/>
    </xf>
    <xf numFmtId="0" fontId="12" fillId="0" borderId="22" xfId="0" applyFont="1" applyBorder="1" applyAlignment="1">
      <alignment horizontal="left" vertical="center"/>
    </xf>
    <xf numFmtId="0" fontId="12" fillId="0" borderId="2" xfId="0" applyFont="1" applyBorder="1" applyAlignment="1">
      <alignment horizontal="left" vertical="center"/>
    </xf>
    <xf numFmtId="0" fontId="12" fillId="0" borderId="23" xfId="0" applyFont="1" applyBorder="1" applyAlignment="1">
      <alignment horizontal="left" vertical="center"/>
    </xf>
    <xf numFmtId="0" fontId="12" fillId="0" borderId="41" xfId="0" applyFont="1" applyBorder="1" applyAlignment="1">
      <alignment horizontal="center" vertical="center"/>
    </xf>
    <xf numFmtId="176" fontId="12" fillId="0" borderId="40" xfId="0" applyNumberFormat="1" applyFont="1" applyBorder="1" applyAlignment="1">
      <alignment horizontal="center" vertical="center"/>
    </xf>
    <xf numFmtId="0" fontId="12" fillId="0" borderId="60" xfId="0" applyFont="1" applyBorder="1" applyAlignment="1">
      <alignment horizontal="left" vertical="center" indent="1"/>
    </xf>
    <xf numFmtId="0" fontId="12" fillId="0" borderId="0" xfId="0" applyFont="1" applyBorder="1" applyAlignment="1">
      <alignment horizontal="left" vertical="center" indent="1"/>
    </xf>
    <xf numFmtId="0" fontId="12" fillId="0" borderId="67" xfId="0" applyFont="1" applyBorder="1" applyAlignment="1">
      <alignment horizontal="left" vertical="center" indent="1"/>
    </xf>
    <xf numFmtId="58" fontId="12" fillId="0" borderId="0" xfId="0" applyNumberFormat="1" applyFont="1" applyAlignment="1">
      <alignment horizontal="center" vertical="center"/>
    </xf>
    <xf numFmtId="0" fontId="12" fillId="0" borderId="0" xfId="0" applyFont="1" applyAlignment="1">
      <alignment horizontal="left" vertical="center" shrinkToFit="1"/>
    </xf>
    <xf numFmtId="0" fontId="22" fillId="0" borderId="2"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left" vertical="center" wrapText="1" shrinkToFit="1"/>
    </xf>
    <xf numFmtId="0" fontId="12" fillId="0" borderId="44" xfId="0" applyFont="1" applyBorder="1" applyAlignment="1">
      <alignment horizontal="distributed" vertical="distributed" textRotation="255" indent="5"/>
    </xf>
    <xf numFmtId="0" fontId="12" fillId="0" borderId="46" xfId="0" applyFont="1" applyBorder="1" applyAlignment="1">
      <alignment horizontal="distributed" vertical="distributed" textRotation="255" indent="5"/>
    </xf>
    <xf numFmtId="0" fontId="12" fillId="0" borderId="11" xfId="0" applyFont="1" applyBorder="1" applyAlignment="1">
      <alignment horizontal="distributed" vertical="distributed" textRotation="255" indent="5"/>
    </xf>
    <xf numFmtId="0" fontId="12" fillId="0" borderId="60" xfId="0" applyFont="1" applyBorder="1" applyAlignment="1">
      <alignment horizontal="distributed" vertical="distributed" textRotation="255" indent="5"/>
    </xf>
    <xf numFmtId="0" fontId="12" fillId="0" borderId="0" xfId="0" applyFont="1" applyBorder="1" applyAlignment="1">
      <alignment horizontal="distributed" vertical="distributed" textRotation="255" indent="5"/>
    </xf>
    <xf numFmtId="0" fontId="12" fillId="0" borderId="59" xfId="0" applyFont="1" applyBorder="1" applyAlignment="1">
      <alignment horizontal="distributed" vertical="distributed" textRotation="255" indent="5"/>
    </xf>
    <xf numFmtId="0" fontId="12" fillId="0" borderId="55" xfId="0" applyFont="1" applyBorder="1" applyAlignment="1">
      <alignment horizontal="distributed" vertical="distributed" textRotation="255" indent="5"/>
    </xf>
    <xf numFmtId="0" fontId="12" fillId="0" borderId="3" xfId="0" applyFont="1" applyBorder="1" applyAlignment="1">
      <alignment horizontal="distributed" vertical="distributed" textRotation="255" indent="5"/>
    </xf>
    <xf numFmtId="0" fontId="12" fillId="0" borderId="48" xfId="0" applyFont="1" applyBorder="1" applyAlignment="1">
      <alignment horizontal="distributed" vertical="distributed" textRotation="255" indent="5"/>
    </xf>
    <xf numFmtId="0" fontId="12" fillId="0" borderId="43" xfId="0" applyFont="1" applyBorder="1" applyAlignment="1">
      <alignment horizontal="center"/>
    </xf>
    <xf numFmtId="0" fontId="12" fillId="0" borderId="49" xfId="0" applyFont="1" applyBorder="1" applyAlignment="1">
      <alignment horizontal="center"/>
    </xf>
    <xf numFmtId="0" fontId="12" fillId="0" borderId="15" xfId="0" applyFont="1" applyBorder="1" applyAlignment="1">
      <alignment horizontal="center"/>
    </xf>
    <xf numFmtId="0" fontId="9" fillId="0" borderId="0" xfId="0" applyFont="1" applyAlignment="1">
      <alignment horizontal="left" vertical="center" indent="2" shrinkToFit="1"/>
    </xf>
    <xf numFmtId="49" fontId="9" fillId="0" borderId="0" xfId="0" applyNumberFormat="1"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center" vertical="center"/>
    </xf>
    <xf numFmtId="58" fontId="12" fillId="0" borderId="0" xfId="0" applyNumberFormat="1" applyFont="1" applyAlignment="1">
      <alignment horizontal="right" vertical="center" wrapText="1" indent="1"/>
    </xf>
    <xf numFmtId="0" fontId="9" fillId="0" borderId="0" xfId="0" applyFont="1" applyAlignment="1">
      <alignment horizontal="left" vertical="center" shrinkToFit="1"/>
    </xf>
    <xf numFmtId="0" fontId="31" fillId="0" borderId="69" xfId="4" applyNumberFormat="1" applyFont="1" applyBorder="1" applyAlignment="1">
      <alignment horizontal="center" vertical="center" shrinkToFit="1"/>
    </xf>
    <xf numFmtId="0" fontId="31" fillId="0" borderId="70" xfId="4" applyNumberFormat="1" applyFont="1" applyBorder="1" applyAlignment="1">
      <alignment horizontal="center" vertical="center" shrinkToFit="1"/>
    </xf>
    <xf numFmtId="0" fontId="31" fillId="0" borderId="71" xfId="4" applyNumberFormat="1" applyFont="1" applyBorder="1" applyAlignment="1">
      <alignment horizontal="center" vertical="center" shrinkToFit="1"/>
    </xf>
    <xf numFmtId="0" fontId="31" fillId="0" borderId="72" xfId="4" applyNumberFormat="1" applyFont="1" applyBorder="1" applyAlignment="1">
      <alignment horizontal="center" vertical="center" shrinkToFit="1"/>
    </xf>
    <xf numFmtId="0" fontId="31" fillId="0" borderId="102" xfId="4" applyNumberFormat="1" applyFont="1" applyBorder="1" applyAlignment="1">
      <alignment horizontal="center" vertical="center" shrinkToFit="1"/>
    </xf>
    <xf numFmtId="0" fontId="31" fillId="0" borderId="111" xfId="4" applyNumberFormat="1" applyFont="1" applyBorder="1" applyAlignment="1">
      <alignment horizontal="center" vertical="center" shrinkToFit="1"/>
    </xf>
    <xf numFmtId="0" fontId="31" fillId="0" borderId="85" xfId="4" applyNumberFormat="1" applyFont="1" applyBorder="1" applyAlignment="1">
      <alignment horizontal="center" vertical="center" shrinkToFit="1"/>
    </xf>
    <xf numFmtId="0" fontId="31" fillId="0" borderId="89" xfId="4" applyNumberFormat="1" applyFont="1" applyBorder="1" applyAlignment="1">
      <alignment horizontal="center" vertical="center" shrinkToFit="1"/>
    </xf>
    <xf numFmtId="0" fontId="31" fillId="0" borderId="21" xfId="4" applyNumberFormat="1" applyFont="1" applyBorder="1" applyAlignment="1">
      <alignment horizontal="center" vertical="center" shrinkToFit="1"/>
    </xf>
    <xf numFmtId="0" fontId="31" fillId="0" borderId="23" xfId="4" applyNumberFormat="1" applyFont="1" applyBorder="1" applyAlignment="1">
      <alignment horizontal="center" vertical="center" shrinkToFit="1"/>
    </xf>
    <xf numFmtId="49" fontId="11" fillId="0" borderId="0" xfId="4" applyNumberFormat="1" applyFont="1" applyAlignment="1">
      <alignment horizontal="center" vertical="center" shrinkToFit="1"/>
    </xf>
    <xf numFmtId="49" fontId="42" fillId="0" borderId="0" xfId="4" applyNumberFormat="1" applyFont="1" applyAlignment="1">
      <alignment horizontal="center" vertical="center" shrinkToFit="1"/>
    </xf>
    <xf numFmtId="0" fontId="31" fillId="0" borderId="90" xfId="4" applyNumberFormat="1" applyFont="1" applyBorder="1" applyAlignment="1">
      <alignment horizontal="center" vertical="center" shrinkToFit="1"/>
    </xf>
    <xf numFmtId="0" fontId="31" fillId="0" borderId="91" xfId="4" applyNumberFormat="1" applyFont="1" applyBorder="1" applyAlignment="1">
      <alignment horizontal="center" vertical="center" shrinkToFit="1"/>
    </xf>
    <xf numFmtId="0" fontId="31" fillId="0" borderId="19" xfId="4" applyNumberFormat="1" applyFont="1" applyBorder="1" applyAlignment="1">
      <alignment horizontal="center" vertical="center" shrinkToFit="1"/>
    </xf>
    <xf numFmtId="0" fontId="31" fillId="0" borderId="22" xfId="4" applyNumberFormat="1" applyFont="1" applyBorder="1" applyAlignment="1">
      <alignment horizontal="center" vertical="center" shrinkToFit="1"/>
    </xf>
    <xf numFmtId="0" fontId="11" fillId="0" borderId="0" xfId="4" applyNumberFormat="1" applyFont="1" applyAlignment="1">
      <alignment horizontal="center" vertical="center" shrinkToFit="1"/>
    </xf>
    <xf numFmtId="0" fontId="14" fillId="0" borderId="116" xfId="4" applyNumberFormat="1" applyFont="1" applyBorder="1" applyAlignment="1">
      <alignment horizontal="center" vertical="center" shrinkToFit="1"/>
    </xf>
    <xf numFmtId="0" fontId="14" fillId="0" borderId="115" xfId="4" applyNumberFormat="1" applyFont="1" applyBorder="1" applyAlignment="1">
      <alignment horizontal="center" vertical="center" shrinkToFit="1"/>
    </xf>
    <xf numFmtId="0" fontId="14" fillId="0" borderId="117" xfId="4" applyNumberFormat="1" applyFont="1" applyBorder="1" applyAlignment="1">
      <alignment horizontal="center" vertical="center" shrinkToFit="1"/>
    </xf>
    <xf numFmtId="0" fontId="14" fillId="0" borderId="120" xfId="4" applyNumberFormat="1" applyFont="1" applyBorder="1" applyAlignment="1">
      <alignment horizontal="center" vertical="center" shrinkToFit="1"/>
    </xf>
    <xf numFmtId="0" fontId="14" fillId="0" borderId="121" xfId="4" applyNumberFormat="1" applyFont="1" applyBorder="1" applyAlignment="1">
      <alignment horizontal="center" vertical="center" shrinkToFit="1"/>
    </xf>
    <xf numFmtId="0" fontId="14" fillId="0" borderId="122" xfId="4" applyNumberFormat="1" applyFont="1" applyBorder="1" applyAlignment="1">
      <alignment horizontal="center" vertical="center" shrinkToFit="1"/>
    </xf>
    <xf numFmtId="0" fontId="32" fillId="0" borderId="101" xfId="4" applyNumberFormat="1" applyFont="1" applyBorder="1" applyAlignment="1">
      <alignment horizontal="center" vertical="center" shrinkToFit="1"/>
    </xf>
    <xf numFmtId="0" fontId="32" fillId="0" borderId="102" xfId="4" applyNumberFormat="1" applyFont="1" applyBorder="1" applyAlignment="1">
      <alignment horizontal="center" vertical="center" shrinkToFit="1"/>
    </xf>
    <xf numFmtId="0" fontId="31" fillId="0" borderId="112" xfId="4" applyNumberFormat="1" applyFont="1" applyBorder="1" applyAlignment="1">
      <alignment horizontal="center" vertical="center" shrinkToFit="1"/>
    </xf>
    <xf numFmtId="0" fontId="31" fillId="0" borderId="113" xfId="4" applyNumberFormat="1" applyFont="1" applyBorder="1" applyAlignment="1">
      <alignment horizontal="center" vertical="center" shrinkToFit="1"/>
    </xf>
    <xf numFmtId="0" fontId="32" fillId="0" borderId="114" xfId="4" applyNumberFormat="1" applyFont="1" applyBorder="1" applyAlignment="1">
      <alignment horizontal="center" vertical="center" shrinkToFit="1"/>
    </xf>
    <xf numFmtId="0" fontId="32" fillId="0" borderId="112" xfId="4" applyNumberFormat="1" applyFont="1" applyBorder="1" applyAlignment="1">
      <alignment horizontal="center" vertical="center" shrinkToFit="1"/>
    </xf>
    <xf numFmtId="0" fontId="28" fillId="0" borderId="19" xfId="4" applyNumberFormat="1" applyFont="1" applyBorder="1" applyAlignment="1">
      <alignment horizontal="center" vertical="center" shrinkToFit="1"/>
    </xf>
    <xf numFmtId="0" fontId="28" fillId="0" borderId="20" xfId="4" applyNumberFormat="1" applyFont="1" applyBorder="1" applyAlignment="1">
      <alignment horizontal="center" vertical="center" shrinkToFit="1"/>
    </xf>
    <xf numFmtId="0" fontId="28" fillId="0" borderId="21" xfId="4" applyNumberFormat="1" applyFont="1" applyBorder="1" applyAlignment="1">
      <alignment horizontal="center" vertical="center" shrinkToFit="1"/>
    </xf>
    <xf numFmtId="0" fontId="28" fillId="0" borderId="22" xfId="4" applyNumberFormat="1" applyFont="1" applyBorder="1" applyAlignment="1">
      <alignment horizontal="center" vertical="center" shrinkToFit="1"/>
    </xf>
    <xf numFmtId="0" fontId="28" fillId="0" borderId="2" xfId="4" applyNumberFormat="1" applyFont="1" applyBorder="1" applyAlignment="1">
      <alignment horizontal="center" vertical="center" shrinkToFit="1"/>
    </xf>
    <xf numFmtId="0" fontId="28" fillId="0" borderId="23" xfId="4" applyNumberFormat="1" applyFont="1" applyBorder="1" applyAlignment="1">
      <alignment horizontal="center" vertical="center" shrinkToFit="1"/>
    </xf>
    <xf numFmtId="0" fontId="31" fillId="0" borderId="79" xfId="4" applyNumberFormat="1" applyFont="1" applyBorder="1" applyAlignment="1">
      <alignment horizontal="center" vertical="center" shrinkToFit="1"/>
    </xf>
    <xf numFmtId="0" fontId="31" fillId="0" borderId="80" xfId="4" applyNumberFormat="1" applyFont="1" applyBorder="1" applyAlignment="1">
      <alignment horizontal="center" vertical="center" shrinkToFit="1"/>
    </xf>
    <xf numFmtId="0" fontId="32" fillId="0" borderId="97" xfId="4" applyNumberFormat="1" applyFont="1" applyBorder="1" applyAlignment="1">
      <alignment horizontal="center" vertical="center" shrinkToFit="1"/>
    </xf>
    <xf numFmtId="0" fontId="32" fillId="0" borderId="85" xfId="4" applyNumberFormat="1" applyFont="1" applyBorder="1" applyAlignment="1">
      <alignment horizontal="center" vertical="center" shrinkToFit="1"/>
    </xf>
    <xf numFmtId="0" fontId="32" fillId="0" borderId="89" xfId="4" applyNumberFormat="1" applyFont="1" applyBorder="1" applyAlignment="1">
      <alignment horizontal="center" vertical="center" shrinkToFit="1"/>
    </xf>
    <xf numFmtId="0" fontId="32" fillId="0" borderId="90" xfId="4" applyNumberFormat="1" applyFont="1" applyBorder="1" applyAlignment="1">
      <alignment horizontal="center" vertical="center" shrinkToFit="1"/>
    </xf>
    <xf numFmtId="0" fontId="32" fillId="0" borderId="91" xfId="4" applyNumberFormat="1" applyFont="1" applyBorder="1" applyAlignment="1">
      <alignment horizontal="center" vertical="center" shrinkToFit="1"/>
    </xf>
    <xf numFmtId="0" fontId="31" fillId="0" borderId="92" xfId="4" applyNumberFormat="1" applyFont="1" applyBorder="1" applyAlignment="1">
      <alignment horizontal="center" vertical="center" shrinkToFit="1"/>
    </xf>
    <xf numFmtId="49" fontId="11" fillId="0" borderId="0" xfId="4" applyNumberFormat="1" applyFont="1" applyBorder="1" applyAlignment="1">
      <alignment horizontal="center" vertical="center" shrinkToFit="1"/>
    </xf>
    <xf numFmtId="0" fontId="32" fillId="0" borderId="100" xfId="4" applyNumberFormat="1" applyFont="1" applyBorder="1" applyAlignment="1">
      <alignment horizontal="center" vertical="center" shrinkToFit="1"/>
    </xf>
    <xf numFmtId="0" fontId="31" fillId="0" borderId="97" xfId="4" applyNumberFormat="1" applyFont="1" applyBorder="1" applyAlignment="1">
      <alignment horizontal="center" vertical="center" shrinkToFit="1"/>
    </xf>
    <xf numFmtId="49" fontId="31" fillId="0" borderId="1" xfId="4" applyNumberFormat="1" applyFont="1" applyBorder="1" applyAlignment="1">
      <alignment horizontal="center" vertical="center" shrinkToFit="1"/>
    </xf>
    <xf numFmtId="49" fontId="27" fillId="0" borderId="0" xfId="4" applyNumberFormat="1" applyFont="1" applyBorder="1" applyAlignment="1">
      <alignment horizontal="center" vertical="center" shrinkToFit="1"/>
    </xf>
    <xf numFmtId="0" fontId="11" fillId="0" borderId="1" xfId="4" applyNumberFormat="1" applyFont="1" applyBorder="1" applyAlignment="1">
      <alignment horizontal="center" vertical="center" shrinkToFit="1"/>
    </xf>
    <xf numFmtId="0" fontId="31" fillId="0" borderId="86" xfId="4" applyNumberFormat="1" applyFont="1" applyBorder="1" applyAlignment="1">
      <alignment horizontal="center" vertical="center" shrinkToFit="1"/>
    </xf>
    <xf numFmtId="0" fontId="10" fillId="0" borderId="3" xfId="4" applyNumberFormat="1" applyFont="1" applyFill="1" applyBorder="1" applyAlignment="1">
      <alignment horizontal="left" vertical="center" shrinkToFit="1"/>
    </xf>
    <xf numFmtId="49" fontId="11" fillId="0" borderId="60" xfId="4" applyNumberFormat="1" applyFont="1" applyBorder="1" applyAlignment="1">
      <alignment horizontal="center" vertical="center" shrinkToFit="1"/>
    </xf>
    <xf numFmtId="49" fontId="27" fillId="0" borderId="19" xfId="4" applyNumberFormat="1" applyFont="1" applyBorder="1" applyAlignment="1">
      <alignment horizontal="center" vertical="center" shrinkToFit="1"/>
    </xf>
    <xf numFmtId="49" fontId="27" fillId="0" borderId="20" xfId="4" applyNumberFormat="1" applyFont="1" applyBorder="1" applyAlignment="1">
      <alignment horizontal="center" vertical="center" shrinkToFit="1"/>
    </xf>
    <xf numFmtId="49" fontId="27" fillId="0" borderId="4" xfId="4" applyNumberFormat="1" applyFont="1" applyBorder="1" applyAlignment="1">
      <alignment horizontal="center" vertical="center" shrinkToFit="1"/>
    </xf>
    <xf numFmtId="0" fontId="31" fillId="0" borderId="94" xfId="4" applyNumberFormat="1" applyFont="1" applyBorder="1" applyAlignment="1">
      <alignment horizontal="center" vertical="center" shrinkToFit="1"/>
    </xf>
    <xf numFmtId="49" fontId="27" fillId="2" borderId="44" xfId="4" applyNumberFormat="1" applyFont="1" applyFill="1" applyBorder="1" applyAlignment="1">
      <alignment horizontal="center" vertical="center" shrinkToFit="1"/>
    </xf>
    <xf numFmtId="49" fontId="27" fillId="2" borderId="46" xfId="4" applyNumberFormat="1" applyFont="1" applyFill="1" applyBorder="1" applyAlignment="1">
      <alignment horizontal="center" vertical="center" shrinkToFit="1"/>
    </xf>
    <xf numFmtId="49" fontId="27" fillId="2" borderId="60" xfId="4" applyNumberFormat="1" applyFont="1" applyFill="1" applyBorder="1" applyAlignment="1">
      <alignment horizontal="center" vertical="center" shrinkToFit="1"/>
    </xf>
    <xf numFmtId="49" fontId="27" fillId="2" borderId="0" xfId="4" applyNumberFormat="1" applyFont="1" applyFill="1" applyBorder="1" applyAlignment="1">
      <alignment horizontal="center" vertical="center" shrinkToFit="1"/>
    </xf>
    <xf numFmtId="0" fontId="10" fillId="0" borderId="60" xfId="4" applyFont="1" applyBorder="1" applyAlignment="1">
      <alignment vertical="center" shrinkToFit="1"/>
    </xf>
    <xf numFmtId="0" fontId="10" fillId="0" borderId="0" xfId="4" applyFont="1" applyAlignment="1">
      <alignment vertical="center" shrinkToFit="1"/>
    </xf>
    <xf numFmtId="0" fontId="10" fillId="0" borderId="0" xfId="4" applyFont="1" applyBorder="1" applyAlignment="1">
      <alignment vertical="center" shrinkToFit="1"/>
    </xf>
    <xf numFmtId="0" fontId="10" fillId="0" borderId="55" xfId="4" applyFont="1" applyBorder="1" applyAlignment="1">
      <alignment vertical="center" shrinkToFit="1"/>
    </xf>
    <xf numFmtId="0" fontId="10" fillId="0" borderId="3" xfId="4" applyFont="1" applyBorder="1" applyAlignment="1">
      <alignment vertical="center" shrinkToFit="1"/>
    </xf>
    <xf numFmtId="49" fontId="27" fillId="2" borderId="1" xfId="4" applyNumberFormat="1" applyFont="1" applyFill="1" applyBorder="1" applyAlignment="1">
      <alignment horizontal="center" vertical="center" shrinkToFit="1"/>
    </xf>
    <xf numFmtId="49" fontId="11" fillId="0" borderId="19" xfId="4" applyNumberFormat="1" applyFont="1" applyBorder="1" applyAlignment="1">
      <alignment horizontal="center" vertical="center" shrinkToFit="1"/>
    </xf>
    <xf numFmtId="49" fontId="11" fillId="0" borderId="22" xfId="4" applyNumberFormat="1" applyFont="1" applyBorder="1" applyAlignment="1">
      <alignment horizontal="center" vertical="center" shrinkToFit="1"/>
    </xf>
    <xf numFmtId="49" fontId="11" fillId="0" borderId="38" xfId="4" applyNumberFormat="1" applyFont="1" applyBorder="1" applyAlignment="1">
      <alignment horizontal="center" vertical="center" shrinkToFit="1"/>
    </xf>
    <xf numFmtId="0" fontId="31" fillId="0" borderId="95" xfId="4" applyNumberFormat="1" applyFont="1" applyBorder="1" applyAlignment="1">
      <alignment horizontal="center" vertical="center" shrinkToFit="1"/>
    </xf>
    <xf numFmtId="0" fontId="31" fillId="0" borderId="96" xfId="4" applyNumberFormat="1" applyFont="1" applyBorder="1" applyAlignment="1">
      <alignment horizontal="center" vertical="center" shrinkToFit="1"/>
    </xf>
    <xf numFmtId="49" fontId="27" fillId="2" borderId="43" xfId="4" applyNumberFormat="1" applyFont="1" applyFill="1" applyBorder="1" applyAlignment="1">
      <alignment horizontal="center" vertical="center" shrinkToFit="1"/>
    </xf>
    <xf numFmtId="0" fontId="31" fillId="0" borderId="1" xfId="4" applyNumberFormat="1" applyFont="1" applyBorder="1" applyAlignment="1">
      <alignment horizontal="center" vertical="center" shrinkToFit="1"/>
    </xf>
    <xf numFmtId="0" fontId="31" fillId="0" borderId="43" xfId="4" applyNumberFormat="1" applyFont="1" applyBorder="1" applyAlignment="1">
      <alignment horizontal="center" vertical="center" shrinkToFit="1"/>
    </xf>
    <xf numFmtId="0" fontId="31" fillId="0" borderId="99" xfId="4" applyNumberFormat="1" applyFont="1" applyBorder="1" applyAlignment="1">
      <alignment horizontal="center" vertical="center" shrinkToFit="1"/>
    </xf>
    <xf numFmtId="0" fontId="31" fillId="0" borderId="78" xfId="4" applyNumberFormat="1" applyFont="1" applyBorder="1" applyAlignment="1">
      <alignment horizontal="center" vertical="center" shrinkToFit="1"/>
    </xf>
    <xf numFmtId="0" fontId="31" fillId="0" borderId="87" xfId="4" applyNumberFormat="1" applyFont="1" applyBorder="1" applyAlignment="1">
      <alignment horizontal="center" vertical="center" shrinkToFit="1"/>
    </xf>
    <xf numFmtId="0" fontId="31" fillId="0" borderId="88" xfId="4" applyNumberFormat="1" applyFont="1" applyBorder="1" applyAlignment="1">
      <alignment horizontal="center" vertical="center" shrinkToFit="1"/>
    </xf>
    <xf numFmtId="0" fontId="31" fillId="0" borderId="63" xfId="4" applyNumberFormat="1" applyFont="1" applyBorder="1" applyAlignment="1">
      <alignment horizontal="center" vertical="center" shrinkToFit="1"/>
    </xf>
    <xf numFmtId="0" fontId="31" fillId="0" borderId="60" xfId="4" applyNumberFormat="1" applyFont="1" applyBorder="1" applyAlignment="1">
      <alignment horizontal="center" vertical="center" shrinkToFit="1"/>
    </xf>
    <xf numFmtId="49" fontId="11" fillId="0" borderId="0" xfId="4" applyNumberFormat="1" applyFont="1" applyFill="1" applyBorder="1" applyAlignment="1">
      <alignment horizontal="center" shrinkToFit="1"/>
    </xf>
    <xf numFmtId="49" fontId="24" fillId="0" borderId="105" xfId="4" applyNumberFormat="1" applyFont="1" applyBorder="1" applyAlignment="1">
      <alignment horizontal="center" vertical="center" shrinkToFit="1"/>
    </xf>
    <xf numFmtId="49" fontId="11" fillId="0" borderId="106" xfId="4" applyNumberFormat="1" applyFont="1" applyBorder="1" applyAlignment="1">
      <alignment horizontal="center" vertical="center" shrinkToFit="1"/>
    </xf>
    <xf numFmtId="49" fontId="11" fillId="0" borderId="107" xfId="4" applyNumberFormat="1" applyFont="1" applyBorder="1" applyAlignment="1">
      <alignment horizontal="center" vertical="center" shrinkToFit="1"/>
    </xf>
    <xf numFmtId="49" fontId="11" fillId="0" borderId="108" xfId="4" applyNumberFormat="1" applyFont="1" applyBorder="1" applyAlignment="1">
      <alignment horizontal="center" vertical="center" shrinkToFit="1"/>
    </xf>
    <xf numFmtId="49" fontId="11" fillId="0" borderId="109" xfId="4" applyNumberFormat="1" applyFont="1" applyBorder="1" applyAlignment="1">
      <alignment horizontal="center" vertical="center" shrinkToFit="1"/>
    </xf>
    <xf numFmtId="49" fontId="11" fillId="0" borderId="110" xfId="4" applyNumberFormat="1" applyFont="1" applyBorder="1" applyAlignment="1">
      <alignment horizontal="center" vertical="center" shrinkToFit="1"/>
    </xf>
    <xf numFmtId="49" fontId="25" fillId="0" borderId="0" xfId="4" applyNumberFormat="1" applyFont="1" applyAlignment="1">
      <alignment horizontal="center" vertical="center" shrinkToFit="1"/>
    </xf>
    <xf numFmtId="49" fontId="11" fillId="0" borderId="0" xfId="4" applyNumberFormat="1" applyFont="1" applyAlignment="1">
      <alignment horizontal="right" vertical="center" shrinkToFit="1"/>
    </xf>
    <xf numFmtId="49" fontId="27" fillId="2" borderId="55" xfId="4" applyNumberFormat="1" applyFont="1" applyFill="1" applyBorder="1" applyAlignment="1">
      <alignment horizontal="center" vertical="center" shrinkToFit="1"/>
    </xf>
    <xf numFmtId="49" fontId="27" fillId="2" borderId="3" xfId="4" applyNumberFormat="1" applyFont="1" applyFill="1" applyBorder="1" applyAlignment="1">
      <alignment horizontal="center" vertical="center" shrinkToFit="1"/>
    </xf>
    <xf numFmtId="0" fontId="30" fillId="0" borderId="95" xfId="4" applyNumberFormat="1" applyFont="1" applyBorder="1" applyAlignment="1">
      <alignment horizontal="center" vertical="center" shrinkToFit="1"/>
    </xf>
    <xf numFmtId="0" fontId="30" fillId="0" borderId="85" xfId="4" applyNumberFormat="1" applyFont="1" applyBorder="1" applyAlignment="1">
      <alignment horizontal="center" vertical="center" shrinkToFit="1"/>
    </xf>
    <xf numFmtId="0" fontId="30" fillId="0" borderId="96" xfId="4" applyNumberFormat="1" applyFont="1" applyBorder="1" applyAlignment="1">
      <alignment horizontal="center" vertical="center" shrinkToFit="1"/>
    </xf>
    <xf numFmtId="0" fontId="30" fillId="0" borderId="89" xfId="4" applyNumberFormat="1" applyFont="1" applyBorder="1" applyAlignment="1">
      <alignment horizontal="center" vertical="center" shrinkToFit="1"/>
    </xf>
    <xf numFmtId="49" fontId="26" fillId="0" borderId="0" xfId="4" applyNumberFormat="1" applyFont="1" applyAlignment="1">
      <alignment horizontal="center" vertical="center" shrinkToFit="1"/>
    </xf>
    <xf numFmtId="0" fontId="30" fillId="0" borderId="69" xfId="4" applyNumberFormat="1" applyFont="1" applyBorder="1" applyAlignment="1">
      <alignment horizontal="center" vertical="center" shrinkToFit="1"/>
    </xf>
    <xf numFmtId="0" fontId="30" fillId="0" borderId="71" xfId="4" applyNumberFormat="1" applyFont="1" applyBorder="1" applyAlignment="1">
      <alignment horizontal="center" vertical="center" shrinkToFit="1"/>
    </xf>
    <xf numFmtId="49" fontId="27" fillId="2" borderId="59" xfId="4" applyNumberFormat="1" applyFont="1" applyFill="1" applyBorder="1" applyAlignment="1">
      <alignment horizontal="center" vertical="center" shrinkToFit="1"/>
    </xf>
    <xf numFmtId="0" fontId="10" fillId="0" borderId="59" xfId="4" applyFont="1" applyBorder="1" applyAlignment="1">
      <alignment vertical="center" shrinkToFit="1"/>
    </xf>
    <xf numFmtId="0" fontId="10" fillId="0" borderId="48" xfId="4" applyFont="1" applyBorder="1" applyAlignment="1">
      <alignment vertical="center" shrinkToFit="1"/>
    </xf>
    <xf numFmtId="49" fontId="13" fillId="2" borderId="73" xfId="4" applyNumberFormat="1" applyFont="1" applyFill="1" applyBorder="1" applyAlignment="1">
      <alignment horizontal="left" vertical="center" wrapText="1" shrinkToFit="1"/>
    </xf>
    <xf numFmtId="49" fontId="13" fillId="2" borderId="18" xfId="4" applyNumberFormat="1" applyFont="1" applyFill="1" applyBorder="1" applyAlignment="1">
      <alignment horizontal="left" vertical="center" wrapText="1" shrinkToFit="1"/>
    </xf>
    <xf numFmtId="0" fontId="32" fillId="0" borderId="103" xfId="4" applyNumberFormat="1" applyFont="1" applyBorder="1" applyAlignment="1">
      <alignment horizontal="center" vertical="center" shrinkToFit="1"/>
    </xf>
    <xf numFmtId="0" fontId="32" fillId="0" borderId="104" xfId="4" applyNumberFormat="1" applyFont="1" applyBorder="1" applyAlignment="1">
      <alignment horizontal="center" vertical="center" shrinkToFit="1"/>
    </xf>
    <xf numFmtId="49" fontId="33" fillId="2" borderId="51" xfId="4" applyNumberFormat="1" applyFont="1" applyFill="1" applyBorder="1" applyAlignment="1">
      <alignment horizontal="left" vertical="center" wrapText="1" shrinkToFit="1"/>
    </xf>
    <xf numFmtId="49" fontId="33" fillId="2" borderId="74" xfId="4" applyNumberFormat="1" applyFont="1" applyFill="1" applyBorder="1" applyAlignment="1">
      <alignment horizontal="left" vertical="center" wrapText="1" shrinkToFit="1"/>
    </xf>
    <xf numFmtId="0" fontId="31" fillId="0" borderId="44" xfId="4" applyNumberFormat="1" applyFont="1" applyBorder="1" applyAlignment="1">
      <alignment horizontal="center" vertical="center" shrinkToFit="1"/>
    </xf>
    <xf numFmtId="0" fontId="31" fillId="0" borderId="65" xfId="4" applyNumberFormat="1" applyFont="1" applyBorder="1" applyAlignment="1">
      <alignment horizontal="center" vertical="center" shrinkToFit="1"/>
    </xf>
    <xf numFmtId="49" fontId="27" fillId="2" borderId="66" xfId="4" applyNumberFormat="1" applyFont="1" applyFill="1" applyBorder="1" applyAlignment="1">
      <alignment horizontal="center" vertical="center" shrinkToFit="1"/>
    </xf>
    <xf numFmtId="49" fontId="27" fillId="2" borderId="67" xfId="4" applyNumberFormat="1" applyFont="1" applyFill="1" applyBorder="1" applyAlignment="1">
      <alignment horizontal="center" vertical="center" shrinkToFit="1"/>
    </xf>
    <xf numFmtId="49" fontId="27" fillId="2" borderId="77" xfId="4" applyNumberFormat="1" applyFont="1" applyFill="1" applyBorder="1" applyAlignment="1">
      <alignment horizontal="center" vertical="center" shrinkToFit="1"/>
    </xf>
    <xf numFmtId="49" fontId="27" fillId="2" borderId="73" xfId="4" applyNumberFormat="1" applyFont="1" applyFill="1" applyBorder="1" applyAlignment="1">
      <alignment horizontal="center" vertical="center" shrinkToFit="1"/>
    </xf>
    <xf numFmtId="49" fontId="27" fillId="2" borderId="81" xfId="4" applyNumberFormat="1" applyFont="1" applyFill="1" applyBorder="1" applyAlignment="1">
      <alignment horizontal="center" vertical="center" shrinkToFit="1"/>
    </xf>
    <xf numFmtId="49" fontId="27" fillId="2" borderId="82" xfId="4" applyNumberFormat="1" applyFont="1" applyFill="1" applyBorder="1" applyAlignment="1">
      <alignment horizontal="center" vertical="center" shrinkToFit="1"/>
    </xf>
    <xf numFmtId="49" fontId="27" fillId="2" borderId="74" xfId="4" applyNumberFormat="1" applyFont="1" applyFill="1" applyBorder="1" applyAlignment="1">
      <alignment horizontal="center" vertical="center" shrinkToFit="1"/>
    </xf>
    <xf numFmtId="49" fontId="27" fillId="2" borderId="83" xfId="4" applyNumberFormat="1" applyFont="1" applyFill="1" applyBorder="1" applyAlignment="1">
      <alignment horizontal="center" vertical="center" shrinkToFit="1"/>
    </xf>
    <xf numFmtId="49" fontId="27" fillId="2" borderId="84" xfId="4" applyNumberFormat="1" applyFont="1" applyFill="1" applyBorder="1" applyAlignment="1">
      <alignment horizontal="center" vertical="center" shrinkToFit="1"/>
    </xf>
    <xf numFmtId="49" fontId="33" fillId="2" borderId="19" xfId="4" applyNumberFormat="1" applyFont="1" applyFill="1" applyBorder="1" applyAlignment="1">
      <alignment horizontal="center" vertical="center" shrinkToFit="1"/>
    </xf>
    <xf numFmtId="0" fontId="33" fillId="0" borderId="20" xfId="4" applyFont="1" applyBorder="1" applyAlignment="1">
      <alignment horizontal="center" vertical="center" shrinkToFit="1"/>
    </xf>
    <xf numFmtId="0" fontId="33" fillId="0" borderId="21" xfId="4" applyFont="1" applyBorder="1" applyAlignment="1">
      <alignment horizontal="center" vertical="center" shrinkToFit="1"/>
    </xf>
    <xf numFmtId="49" fontId="33" fillId="2" borderId="22" xfId="4" applyNumberFormat="1" applyFont="1" applyFill="1" applyBorder="1" applyAlignment="1">
      <alignment horizontal="center" vertical="center" shrinkToFit="1"/>
    </xf>
    <xf numFmtId="0" fontId="33" fillId="0" borderId="2" xfId="4" applyFont="1" applyBorder="1" applyAlignment="1">
      <alignment horizontal="center" vertical="center" shrinkToFit="1"/>
    </xf>
    <xf numFmtId="0" fontId="33" fillId="0" borderId="23" xfId="4" applyFont="1" applyBorder="1" applyAlignment="1">
      <alignment horizontal="center" vertical="center" shrinkToFit="1"/>
    </xf>
    <xf numFmtId="0" fontId="31" fillId="0" borderId="38" xfId="4" applyNumberFormat="1" applyFont="1" applyBorder="1" applyAlignment="1">
      <alignment horizontal="center" vertical="center" shrinkToFit="1"/>
    </xf>
    <xf numFmtId="0" fontId="32" fillId="0" borderId="98" xfId="4" applyNumberFormat="1" applyFont="1" applyBorder="1" applyAlignment="1">
      <alignment horizontal="center" vertical="center" shrinkToFit="1"/>
    </xf>
    <xf numFmtId="49" fontId="29" fillId="2" borderId="73" xfId="4" applyNumberFormat="1" applyFont="1" applyFill="1" applyBorder="1" applyAlignment="1">
      <alignment horizontal="center" vertical="center" shrinkToFit="1"/>
    </xf>
    <xf numFmtId="49" fontId="29" fillId="2" borderId="81" xfId="4" applyNumberFormat="1" applyFont="1" applyFill="1" applyBorder="1" applyAlignment="1">
      <alignment horizontal="center" vertical="center" shrinkToFit="1"/>
    </xf>
    <xf numFmtId="49" fontId="29" fillId="2" borderId="82" xfId="4" applyNumberFormat="1" applyFont="1" applyFill="1" applyBorder="1" applyAlignment="1">
      <alignment horizontal="center" vertical="center" shrinkToFit="1"/>
    </xf>
    <xf numFmtId="49" fontId="29" fillId="2" borderId="74" xfId="4" applyNumberFormat="1" applyFont="1" applyFill="1" applyBorder="1" applyAlignment="1">
      <alignment horizontal="center" vertical="center" shrinkToFit="1"/>
    </xf>
    <xf numFmtId="49" fontId="29" fillId="2" borderId="83" xfId="4" applyNumberFormat="1" applyFont="1" applyFill="1" applyBorder="1" applyAlignment="1">
      <alignment horizontal="center" vertical="center" shrinkToFit="1"/>
    </xf>
    <xf numFmtId="49" fontId="29" fillId="2" borderId="84" xfId="4" applyNumberFormat="1" applyFont="1" applyFill="1" applyBorder="1" applyAlignment="1">
      <alignment horizontal="center" vertical="center" shrinkToFit="1"/>
    </xf>
    <xf numFmtId="0" fontId="31" fillId="0" borderId="4" xfId="4" applyNumberFormat="1" applyFont="1" applyBorder="1" applyAlignment="1">
      <alignment horizontal="center" vertical="center" shrinkToFit="1"/>
    </xf>
    <xf numFmtId="0" fontId="31" fillId="0" borderId="93" xfId="4" applyNumberFormat="1" applyFont="1" applyBorder="1" applyAlignment="1">
      <alignment horizontal="center" vertical="center" shrinkToFit="1"/>
    </xf>
    <xf numFmtId="0" fontId="34" fillId="0" borderId="69" xfId="4" applyNumberFormat="1" applyFont="1" applyBorder="1" applyAlignment="1">
      <alignment horizontal="center" vertical="center" shrinkToFit="1"/>
    </xf>
    <xf numFmtId="0" fontId="34" fillId="0" borderId="70" xfId="4" applyNumberFormat="1" applyFont="1" applyBorder="1" applyAlignment="1">
      <alignment horizontal="center" vertical="center" shrinkToFit="1"/>
    </xf>
    <xf numFmtId="0" fontId="34" fillId="0" borderId="87" xfId="4" applyNumberFormat="1" applyFont="1" applyBorder="1" applyAlignment="1">
      <alignment horizontal="center" vertical="center" shrinkToFit="1"/>
    </xf>
    <xf numFmtId="0" fontId="34" fillId="0" borderId="88" xfId="4" applyNumberFormat="1" applyFont="1" applyBorder="1" applyAlignment="1">
      <alignment horizontal="center" vertical="center" shrinkToFit="1"/>
    </xf>
    <xf numFmtId="49" fontId="27" fillId="2" borderId="19" xfId="4" applyNumberFormat="1" applyFont="1" applyFill="1" applyBorder="1" applyAlignment="1">
      <alignment horizontal="center" vertical="center" shrinkToFit="1"/>
    </xf>
    <xf numFmtId="49" fontId="27" fillId="2" borderId="20" xfId="4" applyNumberFormat="1" applyFont="1" applyFill="1" applyBorder="1" applyAlignment="1">
      <alignment horizontal="center" vertical="center" shrinkToFit="1"/>
    </xf>
    <xf numFmtId="49" fontId="27" fillId="2" borderId="21" xfId="4" applyNumberFormat="1" applyFont="1" applyFill="1" applyBorder="1" applyAlignment="1">
      <alignment horizontal="center" vertical="center" shrinkToFit="1"/>
    </xf>
    <xf numFmtId="49" fontId="27" fillId="2" borderId="4" xfId="4" applyNumberFormat="1" applyFont="1" applyFill="1" applyBorder="1" applyAlignment="1">
      <alignment horizontal="center" vertical="center" shrinkToFit="1"/>
    </xf>
    <xf numFmtId="49" fontId="27" fillId="2" borderId="22" xfId="4" applyNumberFormat="1" applyFont="1" applyFill="1" applyBorder="1" applyAlignment="1">
      <alignment horizontal="center" vertical="center" shrinkToFit="1"/>
    </xf>
    <xf numFmtId="49" fontId="27" fillId="2" borderId="2" xfId="4" applyNumberFormat="1" applyFont="1" applyFill="1" applyBorder="1" applyAlignment="1">
      <alignment horizontal="center" vertical="center" shrinkToFit="1"/>
    </xf>
    <xf numFmtId="49" fontId="27" fillId="2" borderId="23" xfId="4" applyNumberFormat="1" applyFont="1" applyFill="1" applyBorder="1" applyAlignment="1">
      <alignment horizontal="center" vertical="center" shrinkToFit="1"/>
    </xf>
    <xf numFmtId="49" fontId="27" fillId="2" borderId="44" xfId="4" applyNumberFormat="1" applyFont="1" applyFill="1" applyBorder="1" applyAlignment="1">
      <alignment horizontal="center" vertical="center" wrapText="1" shrinkToFit="1"/>
    </xf>
    <xf numFmtId="49" fontId="27" fillId="2" borderId="46" xfId="4" applyNumberFormat="1" applyFont="1" applyFill="1" applyBorder="1" applyAlignment="1">
      <alignment horizontal="center" vertical="center" wrapText="1" shrinkToFit="1"/>
    </xf>
    <xf numFmtId="49" fontId="27" fillId="2" borderId="66" xfId="4" applyNumberFormat="1" applyFont="1" applyFill="1" applyBorder="1" applyAlignment="1">
      <alignment horizontal="center" vertical="center" wrapText="1" shrinkToFit="1"/>
    </xf>
    <xf numFmtId="49" fontId="27" fillId="2" borderId="60" xfId="4" applyNumberFormat="1" applyFont="1" applyFill="1" applyBorder="1" applyAlignment="1">
      <alignment horizontal="center" vertical="center" wrapText="1" shrinkToFit="1"/>
    </xf>
    <xf numFmtId="49" fontId="27" fillId="2" borderId="0" xfId="4" applyNumberFormat="1" applyFont="1" applyFill="1" applyBorder="1" applyAlignment="1">
      <alignment horizontal="center" vertical="center" wrapText="1" shrinkToFit="1"/>
    </xf>
    <xf numFmtId="49" fontId="27" fillId="2" borderId="67" xfId="4" applyNumberFormat="1" applyFont="1" applyFill="1" applyBorder="1" applyAlignment="1">
      <alignment horizontal="center" vertical="center" wrapText="1" shrinkToFit="1"/>
    </xf>
    <xf numFmtId="49" fontId="27" fillId="2" borderId="55" xfId="4" applyNumberFormat="1" applyFont="1" applyFill="1" applyBorder="1" applyAlignment="1">
      <alignment horizontal="center" vertical="center" wrapText="1" shrinkToFit="1"/>
    </xf>
    <xf numFmtId="49" fontId="27" fillId="2" borderId="3" xfId="4" applyNumberFormat="1" applyFont="1" applyFill="1" applyBorder="1" applyAlignment="1">
      <alignment horizontal="center" vertical="center" wrapText="1" shrinkToFit="1"/>
    </xf>
    <xf numFmtId="49" fontId="27" fillId="2" borderId="77" xfId="4" applyNumberFormat="1" applyFont="1" applyFill="1" applyBorder="1" applyAlignment="1">
      <alignment horizontal="center" vertical="center" wrapText="1" shrinkToFit="1"/>
    </xf>
    <xf numFmtId="0" fontId="32" fillId="0" borderId="96" xfId="4" applyNumberFormat="1" applyFont="1" applyBorder="1" applyAlignment="1">
      <alignment horizontal="center" vertical="center" shrinkToFit="1"/>
    </xf>
    <xf numFmtId="0" fontId="27" fillId="4" borderId="44" xfId="4" applyFont="1" applyFill="1" applyBorder="1" applyAlignment="1">
      <alignment horizontal="center" vertical="center" shrinkToFit="1"/>
    </xf>
    <xf numFmtId="0" fontId="27" fillId="4" borderId="46" xfId="4" applyFont="1" applyFill="1" applyBorder="1" applyAlignment="1">
      <alignment horizontal="center" vertical="center" shrinkToFit="1"/>
    </xf>
    <xf numFmtId="0" fontId="27" fillId="4" borderId="66" xfId="4" applyFont="1" applyFill="1" applyBorder="1" applyAlignment="1">
      <alignment horizontal="center" vertical="center" shrinkToFit="1"/>
    </xf>
    <xf numFmtId="0" fontId="27" fillId="4" borderId="55" xfId="4" applyFont="1" applyFill="1" applyBorder="1" applyAlignment="1">
      <alignment horizontal="center" vertical="center" shrinkToFit="1"/>
    </xf>
    <xf numFmtId="0" fontId="27" fillId="4" borderId="3" xfId="4" applyFont="1" applyFill="1" applyBorder="1" applyAlignment="1">
      <alignment horizontal="center" vertical="center" shrinkToFit="1"/>
    </xf>
    <xf numFmtId="0" fontId="27" fillId="4" borderId="77" xfId="4" applyFont="1" applyFill="1" applyBorder="1" applyAlignment="1">
      <alignment horizontal="center" vertical="center" shrinkToFit="1"/>
    </xf>
    <xf numFmtId="0" fontId="31" fillId="0" borderId="46" xfId="4" applyNumberFormat="1" applyFont="1" applyBorder="1" applyAlignment="1">
      <alignment horizontal="center" vertical="center" shrinkToFit="1"/>
    </xf>
    <xf numFmtId="0" fontId="31" fillId="0" borderId="0" xfId="4" applyNumberFormat="1" applyFont="1" applyBorder="1" applyAlignment="1">
      <alignment horizontal="center" vertical="center" shrinkToFit="1"/>
    </xf>
    <xf numFmtId="49" fontId="27" fillId="4" borderId="44" xfId="4" applyNumberFormat="1" applyFont="1" applyFill="1" applyBorder="1" applyAlignment="1">
      <alignment horizontal="center" vertical="center" shrinkToFit="1"/>
    </xf>
    <xf numFmtId="0" fontId="10" fillId="4" borderId="46" xfId="4" applyFont="1" applyFill="1" applyBorder="1" applyAlignment="1">
      <alignment shrinkToFit="1"/>
    </xf>
    <xf numFmtId="0" fontId="10" fillId="4" borderId="66" xfId="4" applyFont="1" applyFill="1" applyBorder="1" applyAlignment="1">
      <alignment shrinkToFit="1"/>
    </xf>
    <xf numFmtId="0" fontId="10" fillId="4" borderId="60" xfId="4" applyFont="1" applyFill="1" applyBorder="1" applyAlignment="1">
      <alignment shrinkToFit="1"/>
    </xf>
    <xf numFmtId="0" fontId="10" fillId="4" borderId="0" xfId="4" applyFont="1" applyFill="1" applyAlignment="1">
      <alignment shrinkToFit="1"/>
    </xf>
    <xf numFmtId="0" fontId="10" fillId="4" borderId="67" xfId="4" applyFont="1" applyFill="1" applyBorder="1" applyAlignment="1">
      <alignment shrinkToFit="1"/>
    </xf>
    <xf numFmtId="0" fontId="10" fillId="4" borderId="55" xfId="4" applyFont="1" applyFill="1" applyBorder="1" applyAlignment="1">
      <alignment shrinkToFit="1"/>
    </xf>
    <xf numFmtId="0" fontId="10" fillId="4" borderId="3" xfId="4" applyFont="1" applyFill="1" applyBorder="1" applyAlignment="1">
      <alignment shrinkToFit="1"/>
    </xf>
    <xf numFmtId="0" fontId="10" fillId="4" borderId="77" xfId="4" applyFont="1" applyFill="1" applyBorder="1" applyAlignment="1">
      <alignment shrinkToFit="1"/>
    </xf>
    <xf numFmtId="0" fontId="27" fillId="4" borderId="60" xfId="4" applyFont="1" applyFill="1" applyBorder="1" applyAlignment="1">
      <alignment horizontal="center" vertical="center" shrinkToFit="1"/>
    </xf>
    <xf numFmtId="0" fontId="27" fillId="4" borderId="0" xfId="4" applyFont="1" applyFill="1" applyBorder="1" applyAlignment="1">
      <alignment horizontal="center" vertical="center" shrinkToFit="1"/>
    </xf>
    <xf numFmtId="0" fontId="27" fillId="4" borderId="67" xfId="4" applyFont="1" applyFill="1" applyBorder="1" applyAlignment="1">
      <alignment horizontal="center" vertical="center" shrinkToFit="1"/>
    </xf>
    <xf numFmtId="0" fontId="10" fillId="4" borderId="60" xfId="4" applyFont="1" applyFill="1" applyBorder="1" applyAlignment="1">
      <alignment vertical="center" shrinkToFit="1"/>
    </xf>
    <xf numFmtId="0" fontId="10" fillId="4" borderId="0" xfId="4" applyFont="1" applyFill="1" applyBorder="1" applyAlignment="1">
      <alignment vertical="center" shrinkToFit="1"/>
    </xf>
    <xf numFmtId="0" fontId="10" fillId="4" borderId="67" xfId="4" applyFont="1" applyFill="1" applyBorder="1" applyAlignment="1">
      <alignment vertical="center" shrinkToFit="1"/>
    </xf>
    <xf numFmtId="0" fontId="10" fillId="4" borderId="55" xfId="4" applyFont="1" applyFill="1" applyBorder="1" applyAlignment="1">
      <alignment vertical="center" shrinkToFit="1"/>
    </xf>
    <xf numFmtId="0" fontId="10" fillId="4" borderId="3" xfId="4" applyFont="1" applyFill="1" applyBorder="1" applyAlignment="1">
      <alignment vertical="center" shrinkToFit="1"/>
    </xf>
    <xf numFmtId="0" fontId="10" fillId="4" borderId="77" xfId="4" applyFont="1" applyFill="1" applyBorder="1" applyAlignment="1">
      <alignment vertical="center" shrinkToFit="1"/>
    </xf>
    <xf numFmtId="0" fontId="31" fillId="0" borderId="20" xfId="4" applyNumberFormat="1" applyFont="1" applyBorder="1" applyAlignment="1">
      <alignment horizontal="center" vertical="center" shrinkToFit="1"/>
    </xf>
    <xf numFmtId="0" fontId="31" fillId="0" borderId="2" xfId="4" applyNumberFormat="1" applyFont="1" applyBorder="1" applyAlignment="1">
      <alignment horizontal="center" vertical="center" shrinkToFit="1"/>
    </xf>
    <xf numFmtId="0" fontId="31" fillId="0" borderId="39" xfId="4" applyNumberFormat="1" applyFont="1" applyBorder="1" applyAlignment="1">
      <alignment horizontal="center" vertical="center" shrinkToFit="1"/>
    </xf>
    <xf numFmtId="49" fontId="27" fillId="2" borderId="19" xfId="4" applyNumberFormat="1" applyFont="1" applyFill="1" applyBorder="1" applyAlignment="1">
      <alignment horizontal="center" vertical="center" wrapText="1" shrinkToFit="1"/>
    </xf>
    <xf numFmtId="49" fontId="27" fillId="2" borderId="20" xfId="4" applyNumberFormat="1" applyFont="1" applyFill="1" applyBorder="1" applyAlignment="1">
      <alignment horizontal="center" vertical="center" wrapText="1" shrinkToFit="1"/>
    </xf>
    <xf numFmtId="49" fontId="27" fillId="2" borderId="21" xfId="4" applyNumberFormat="1" applyFont="1" applyFill="1" applyBorder="1" applyAlignment="1">
      <alignment horizontal="center" vertical="center" wrapText="1" shrinkToFit="1"/>
    </xf>
    <xf numFmtId="49" fontId="27" fillId="2" borderId="4" xfId="4" applyNumberFormat="1" applyFont="1" applyFill="1" applyBorder="1" applyAlignment="1">
      <alignment horizontal="center" vertical="center" wrapText="1" shrinkToFit="1"/>
    </xf>
    <xf numFmtId="0" fontId="10" fillId="0" borderId="4" xfId="4" applyFont="1" applyBorder="1" applyAlignment="1">
      <alignment vertical="center" wrapText="1" shrinkToFit="1"/>
    </xf>
    <xf numFmtId="0" fontId="10" fillId="0" borderId="0" xfId="4" applyFont="1" applyBorder="1" applyAlignment="1">
      <alignment vertical="center" wrapText="1" shrinkToFit="1"/>
    </xf>
    <xf numFmtId="0" fontId="10" fillId="0" borderId="67" xfId="4" applyFont="1" applyBorder="1" applyAlignment="1">
      <alignment vertical="center" wrapText="1" shrinkToFit="1"/>
    </xf>
    <xf numFmtId="0" fontId="10" fillId="0" borderId="22" xfId="4" applyFont="1" applyBorder="1" applyAlignment="1">
      <alignment vertical="center" wrapText="1" shrinkToFit="1"/>
    </xf>
    <xf numFmtId="0" fontId="10" fillId="0" borderId="2" xfId="4" applyFont="1" applyBorder="1" applyAlignment="1">
      <alignment vertical="center" wrapText="1" shrinkToFit="1"/>
    </xf>
    <xf numFmtId="0" fontId="10" fillId="0" borderId="23" xfId="4" applyFont="1" applyBorder="1" applyAlignment="1">
      <alignment vertical="center" wrapText="1" shrinkToFit="1"/>
    </xf>
    <xf numFmtId="0" fontId="31" fillId="0" borderId="45" xfId="4" applyNumberFormat="1" applyFont="1" applyBorder="1" applyAlignment="1">
      <alignment horizontal="center" vertical="center" shrinkToFit="1"/>
    </xf>
    <xf numFmtId="49" fontId="33" fillId="2" borderId="38" xfId="4" applyNumberFormat="1" applyFont="1" applyFill="1" applyBorder="1" applyAlignment="1">
      <alignment horizontal="center" vertical="center" shrinkToFit="1"/>
    </xf>
    <xf numFmtId="0" fontId="33" fillId="0" borderId="39" xfId="4" applyFont="1" applyBorder="1" applyAlignment="1">
      <alignment horizontal="center" vertical="center" shrinkToFit="1"/>
    </xf>
    <xf numFmtId="0" fontId="33" fillId="0" borderId="42" xfId="4" applyFont="1" applyBorder="1" applyAlignment="1">
      <alignment horizontal="center" vertical="center" shrinkToFit="1"/>
    </xf>
    <xf numFmtId="49" fontId="33" fillId="2" borderId="39" xfId="4" applyNumberFormat="1" applyFont="1" applyFill="1" applyBorder="1" applyAlignment="1">
      <alignment horizontal="center" vertical="center" shrinkToFit="1"/>
    </xf>
    <xf numFmtId="49" fontId="33" fillId="2" borderId="42" xfId="4" applyNumberFormat="1" applyFont="1" applyFill="1" applyBorder="1" applyAlignment="1">
      <alignment horizontal="center" vertical="center" shrinkToFit="1"/>
    </xf>
    <xf numFmtId="49" fontId="29" fillId="2" borderId="19" xfId="4" applyNumberFormat="1" applyFont="1" applyFill="1" applyBorder="1" applyAlignment="1">
      <alignment horizontal="center" vertical="center" shrinkToFit="1"/>
    </xf>
    <xf numFmtId="49" fontId="29" fillId="2" borderId="20" xfId="4" applyNumberFormat="1" applyFont="1" applyFill="1" applyBorder="1" applyAlignment="1">
      <alignment horizontal="center" vertical="center" shrinkToFit="1"/>
    </xf>
    <xf numFmtId="49" fontId="29" fillId="2" borderId="21" xfId="4" applyNumberFormat="1" applyFont="1" applyFill="1" applyBorder="1" applyAlignment="1">
      <alignment horizontal="center" vertical="center" shrinkToFit="1"/>
    </xf>
    <xf numFmtId="49" fontId="29" fillId="2" borderId="22" xfId="4" applyNumberFormat="1" applyFont="1" applyFill="1" applyBorder="1" applyAlignment="1">
      <alignment horizontal="center" vertical="center" shrinkToFit="1"/>
    </xf>
    <xf numFmtId="49" fontId="29" fillId="2" borderId="2" xfId="4" applyNumberFormat="1" applyFont="1" applyFill="1" applyBorder="1" applyAlignment="1">
      <alignment horizontal="center" vertical="center" shrinkToFit="1"/>
    </xf>
    <xf numFmtId="49" fontId="29" fillId="2" borderId="23" xfId="4" applyNumberFormat="1" applyFont="1" applyFill="1" applyBorder="1" applyAlignment="1">
      <alignment horizontal="center" vertical="center" shrinkToFit="1"/>
    </xf>
    <xf numFmtId="0" fontId="37" fillId="0" borderId="3" xfId="4" applyNumberFormat="1" applyFont="1" applyFill="1" applyBorder="1" applyAlignment="1">
      <alignment horizontal="left" vertical="center" shrinkToFit="1"/>
    </xf>
    <xf numFmtId="49" fontId="25" fillId="0" borderId="0" xfId="4" applyNumberFormat="1" applyFont="1" applyBorder="1" applyAlignment="1">
      <alignment horizontal="center" vertical="center" shrinkToFit="1"/>
    </xf>
    <xf numFmtId="0" fontId="39" fillId="0" borderId="19" xfId="4" applyNumberFormat="1" applyFont="1" applyFill="1" applyBorder="1" applyAlignment="1">
      <alignment horizontal="center" vertical="center" shrinkToFit="1"/>
    </xf>
    <xf numFmtId="0" fontId="39" fillId="0" borderId="20" xfId="4" applyNumberFormat="1" applyFont="1" applyFill="1" applyBorder="1" applyAlignment="1">
      <alignment horizontal="center" vertical="center" shrinkToFit="1"/>
    </xf>
    <xf numFmtId="0" fontId="39" fillId="0" borderId="21" xfId="4" applyNumberFormat="1" applyFont="1" applyFill="1" applyBorder="1" applyAlignment="1">
      <alignment horizontal="center" vertical="center" shrinkToFit="1"/>
    </xf>
    <xf numFmtId="0" fontId="39" fillId="0" borderId="22" xfId="4" applyNumberFormat="1" applyFont="1" applyFill="1" applyBorder="1" applyAlignment="1">
      <alignment horizontal="center" vertical="center" shrinkToFit="1"/>
    </xf>
    <xf numFmtId="0" fontId="39" fillId="0" borderId="2" xfId="4" applyNumberFormat="1" applyFont="1" applyFill="1" applyBorder="1" applyAlignment="1">
      <alignment horizontal="center" vertical="center" shrinkToFit="1"/>
    </xf>
    <xf numFmtId="0" fontId="39" fillId="0" borderId="23" xfId="4" applyNumberFormat="1" applyFont="1" applyFill="1" applyBorder="1" applyAlignment="1">
      <alignment horizontal="center" vertical="center" shrinkToFit="1"/>
    </xf>
    <xf numFmtId="49" fontId="27" fillId="2" borderId="11" xfId="4" applyNumberFormat="1" applyFont="1" applyFill="1" applyBorder="1" applyAlignment="1">
      <alignment horizontal="center" vertical="center" shrinkToFit="1"/>
    </xf>
    <xf numFmtId="49" fontId="27" fillId="2" borderId="48" xfId="4" applyNumberFormat="1" applyFont="1" applyFill="1" applyBorder="1" applyAlignment="1">
      <alignment horizontal="center" vertical="center" shrinkToFit="1"/>
    </xf>
    <xf numFmtId="49" fontId="27" fillId="2" borderId="44" xfId="4" applyNumberFormat="1" applyFont="1" applyFill="1" applyBorder="1" applyAlignment="1">
      <alignment horizontal="left" vertical="center" shrinkToFit="1"/>
    </xf>
    <xf numFmtId="49" fontId="27" fillId="2" borderId="46" xfId="4" applyNumberFormat="1" applyFont="1" applyFill="1" applyBorder="1" applyAlignment="1">
      <alignment horizontal="left" vertical="center" shrinkToFit="1"/>
    </xf>
    <xf numFmtId="49" fontId="27" fillId="2" borderId="11" xfId="4" applyNumberFormat="1" applyFont="1" applyFill="1" applyBorder="1" applyAlignment="1">
      <alignment horizontal="left" vertical="center" shrinkToFit="1"/>
    </xf>
    <xf numFmtId="49" fontId="27" fillId="2" borderId="55" xfId="4" applyNumberFormat="1" applyFont="1" applyFill="1" applyBorder="1" applyAlignment="1">
      <alignment horizontal="left" vertical="center" shrinkToFit="1"/>
    </xf>
    <xf numFmtId="49" fontId="27" fillId="2" borderId="3" xfId="4" applyNumberFormat="1" applyFont="1" applyFill="1" applyBorder="1" applyAlignment="1">
      <alignment horizontal="left" vertical="center" shrinkToFit="1"/>
    </xf>
    <xf numFmtId="49" fontId="27" fillId="2" borderId="48" xfId="4" applyNumberFormat="1" applyFont="1" applyFill="1" applyBorder="1" applyAlignment="1">
      <alignment horizontal="left" vertical="center" shrinkToFit="1"/>
    </xf>
    <xf numFmtId="0" fontId="40" fillId="0" borderId="19" xfId="4" applyNumberFormat="1" applyFont="1" applyFill="1" applyBorder="1" applyAlignment="1">
      <alignment horizontal="center" vertical="center" shrinkToFit="1"/>
    </xf>
    <xf numFmtId="0" fontId="40" fillId="0" borderId="20" xfId="4" applyNumberFormat="1" applyFont="1" applyFill="1" applyBorder="1" applyAlignment="1">
      <alignment horizontal="center" vertical="center" shrinkToFit="1"/>
    </xf>
    <xf numFmtId="0" fontId="40" fillId="0" borderId="21" xfId="4" applyNumberFormat="1" applyFont="1" applyFill="1" applyBorder="1" applyAlignment="1">
      <alignment horizontal="center" vertical="center" shrinkToFit="1"/>
    </xf>
    <xf numFmtId="0" fontId="40" fillId="0" borderId="22" xfId="4" applyNumberFormat="1" applyFont="1" applyFill="1" applyBorder="1" applyAlignment="1">
      <alignment horizontal="center" vertical="center" shrinkToFit="1"/>
    </xf>
    <xf numFmtId="0" fontId="40" fillId="0" borderId="2" xfId="4" applyNumberFormat="1" applyFont="1" applyFill="1" applyBorder="1" applyAlignment="1">
      <alignment horizontal="center" vertical="center" shrinkToFit="1"/>
    </xf>
    <xf numFmtId="0" fontId="40" fillId="0" borderId="23" xfId="4" applyNumberFormat="1" applyFont="1" applyFill="1" applyBorder="1" applyAlignment="1">
      <alignment horizontal="center" vertical="center" shrinkToFit="1"/>
    </xf>
    <xf numFmtId="49" fontId="29" fillId="2" borderId="44" xfId="4" applyNumberFormat="1" applyFont="1" applyFill="1" applyBorder="1" applyAlignment="1">
      <alignment horizontal="center" vertical="center" shrinkToFit="1"/>
    </xf>
    <xf numFmtId="49" fontId="29" fillId="2" borderId="46" xfId="4" applyNumberFormat="1" applyFont="1" applyFill="1" applyBorder="1" applyAlignment="1">
      <alignment horizontal="center" vertical="center" shrinkToFit="1"/>
    </xf>
    <xf numFmtId="49" fontId="29" fillId="2" borderId="11" xfId="4" applyNumberFormat="1" applyFont="1" applyFill="1" applyBorder="1" applyAlignment="1">
      <alignment horizontal="center" vertical="center" shrinkToFit="1"/>
    </xf>
    <xf numFmtId="49" fontId="29" fillId="2" borderId="65" xfId="4" applyNumberFormat="1" applyFont="1" applyFill="1" applyBorder="1" applyAlignment="1">
      <alignment horizontal="center" vertical="center" shrinkToFit="1"/>
    </xf>
    <xf numFmtId="49" fontId="29" fillId="2" borderId="68" xfId="4" applyNumberFormat="1" applyFont="1" applyFill="1" applyBorder="1" applyAlignment="1">
      <alignment horizontal="center" vertical="center" shrinkToFit="1"/>
    </xf>
    <xf numFmtId="49" fontId="38" fillId="2" borderId="44" xfId="4" applyNumberFormat="1" applyFont="1" applyFill="1" applyBorder="1" applyAlignment="1">
      <alignment horizontal="center" vertical="center" shrinkToFit="1"/>
    </xf>
    <xf numFmtId="49" fontId="38" fillId="2" borderId="46" xfId="4" applyNumberFormat="1" applyFont="1" applyFill="1" applyBorder="1" applyAlignment="1">
      <alignment horizontal="center" vertical="center" shrinkToFit="1"/>
    </xf>
    <xf numFmtId="49" fontId="38" fillId="2" borderId="11" xfId="4" applyNumberFormat="1" applyFont="1" applyFill="1" applyBorder="1" applyAlignment="1">
      <alignment horizontal="center" vertical="center" shrinkToFit="1"/>
    </xf>
    <xf numFmtId="49" fontId="38" fillId="2" borderId="55" xfId="4" applyNumberFormat="1" applyFont="1" applyFill="1" applyBorder="1" applyAlignment="1">
      <alignment horizontal="center" vertical="center" shrinkToFit="1"/>
    </xf>
    <xf numFmtId="49" fontId="38" fillId="2" borderId="3" xfId="4" applyNumberFormat="1" applyFont="1" applyFill="1" applyBorder="1" applyAlignment="1">
      <alignment horizontal="center" vertical="center" shrinkToFit="1"/>
    </xf>
    <xf numFmtId="49" fontId="38" fillId="2" borderId="48" xfId="4" applyNumberFormat="1" applyFont="1" applyFill="1" applyBorder="1" applyAlignment="1">
      <alignment horizontal="center" vertical="center" shrinkToFit="1"/>
    </xf>
    <xf numFmtId="49" fontId="11" fillId="0" borderId="73" xfId="4" applyNumberFormat="1" applyFont="1" applyBorder="1" applyAlignment="1">
      <alignment vertical="center" shrinkToFit="1"/>
    </xf>
    <xf numFmtId="49" fontId="11" fillId="0" borderId="18" xfId="4" applyNumberFormat="1" applyFont="1" applyBorder="1" applyAlignment="1">
      <alignment vertical="center" shrinkToFit="1"/>
    </xf>
    <xf numFmtId="0" fontId="11" fillId="0" borderId="63" xfId="4" applyNumberFormat="1" applyFont="1" applyBorder="1" applyAlignment="1">
      <alignment horizontal="center" vertical="center" shrinkToFit="1"/>
    </xf>
    <xf numFmtId="0" fontId="11" fillId="0" borderId="20" xfId="4" applyNumberFormat="1" applyFont="1" applyBorder="1" applyAlignment="1">
      <alignment horizontal="center" vertical="center" shrinkToFit="1"/>
    </xf>
    <xf numFmtId="0" fontId="11" fillId="0" borderId="55" xfId="4" applyNumberFormat="1" applyFont="1" applyBorder="1" applyAlignment="1">
      <alignment horizontal="center" vertical="center" shrinkToFit="1"/>
    </xf>
    <xf numFmtId="0" fontId="11" fillId="0" borderId="3" xfId="4" applyNumberFormat="1" applyFont="1" applyBorder="1" applyAlignment="1">
      <alignment horizontal="center" vertical="center" shrinkToFit="1"/>
    </xf>
    <xf numFmtId="0" fontId="11" fillId="0" borderId="69" xfId="4" applyNumberFormat="1" applyFont="1" applyBorder="1" applyAlignment="1">
      <alignment horizontal="center" vertical="center" shrinkToFit="1"/>
    </xf>
    <xf numFmtId="0" fontId="11" fillId="0" borderId="70" xfId="4" applyNumberFormat="1" applyFont="1" applyBorder="1" applyAlignment="1">
      <alignment horizontal="center" vertical="center" shrinkToFit="1"/>
    </xf>
    <xf numFmtId="0" fontId="11" fillId="0" borderId="75" xfId="4" applyNumberFormat="1" applyFont="1" applyBorder="1" applyAlignment="1">
      <alignment horizontal="center" vertical="center" shrinkToFit="1"/>
    </xf>
    <xf numFmtId="0" fontId="11" fillId="0" borderId="76" xfId="4" applyNumberFormat="1" applyFont="1" applyBorder="1" applyAlignment="1">
      <alignment horizontal="center" vertical="center" shrinkToFit="1"/>
    </xf>
    <xf numFmtId="0" fontId="11" fillId="0" borderId="21" xfId="4" applyNumberFormat="1" applyFont="1" applyBorder="1" applyAlignment="1">
      <alignment horizontal="center" vertical="center" shrinkToFit="1"/>
    </xf>
    <xf numFmtId="0" fontId="11" fillId="0" borderId="77" xfId="4" applyNumberFormat="1" applyFont="1" applyBorder="1" applyAlignment="1">
      <alignment horizontal="center" vertical="center" shrinkToFit="1"/>
    </xf>
    <xf numFmtId="0" fontId="11" fillId="0" borderId="71" xfId="4" applyNumberFormat="1" applyFont="1" applyBorder="1" applyAlignment="1">
      <alignment horizontal="center" vertical="center" shrinkToFit="1"/>
    </xf>
    <xf numFmtId="0" fontId="11" fillId="0" borderId="72" xfId="4" applyNumberFormat="1" applyFont="1" applyBorder="1" applyAlignment="1">
      <alignment horizontal="center" vertical="center" shrinkToFit="1"/>
    </xf>
    <xf numFmtId="0" fontId="11" fillId="0" borderId="2" xfId="4" applyNumberFormat="1" applyFont="1" applyBorder="1" applyAlignment="1">
      <alignment horizontal="center" vertical="center" shrinkToFit="1"/>
    </xf>
    <xf numFmtId="0" fontId="11" fillId="0" borderId="23" xfId="4" applyNumberFormat="1" applyFont="1" applyBorder="1" applyAlignment="1">
      <alignment horizontal="center" vertical="center" shrinkToFit="1"/>
    </xf>
    <xf numFmtId="49" fontId="11" fillId="0" borderId="74" xfId="4" applyNumberFormat="1" applyFont="1" applyBorder="1" applyAlignment="1">
      <alignment vertical="center" shrinkToFit="1"/>
    </xf>
    <xf numFmtId="0" fontId="11" fillId="0" borderId="65" xfId="4" applyNumberFormat="1" applyFont="1" applyBorder="1" applyAlignment="1">
      <alignment horizontal="center" vertical="center" shrinkToFit="1"/>
    </xf>
  </cellXfs>
  <cellStyles count="6">
    <cellStyle name="ハイパーリンク" xfId="1" builtinId="8"/>
    <cellStyle name="桁区切り" xfId="2" builtinId="6"/>
    <cellStyle name="標準" xfId="0" builtinId="0"/>
    <cellStyle name="標準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28574</xdr:colOff>
      <xdr:row>6</xdr:row>
      <xdr:rowOff>190498</xdr:rowOff>
    </xdr:from>
    <xdr:to>
      <xdr:col>53</xdr:col>
      <xdr:colOff>209549</xdr:colOff>
      <xdr:row>10</xdr:row>
      <xdr:rowOff>28575</xdr:rowOff>
    </xdr:to>
    <xdr:sp macro="" textlink="">
      <xdr:nvSpPr>
        <xdr:cNvPr id="2" name="四角形吹き出し 1"/>
        <xdr:cNvSpPr/>
      </xdr:nvSpPr>
      <xdr:spPr>
        <a:xfrm>
          <a:off x="10839449" y="1590673"/>
          <a:ext cx="2943225" cy="828677"/>
        </a:xfrm>
        <a:prstGeom prst="wedgeRectCallout">
          <a:avLst>
            <a:gd name="adj1" fmla="val -87697"/>
            <a:gd name="adj2" fmla="val 16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入力時は環境依存文字を使用してください。</a:t>
          </a:r>
          <a:endPar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環境依存文字がない場合は、全角のカッコを用いて「（株）」と入力してください。</a:t>
          </a:r>
          <a:endPar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28575</xdr:colOff>
      <xdr:row>17</xdr:row>
      <xdr:rowOff>95250</xdr:rowOff>
    </xdr:from>
    <xdr:to>
      <xdr:col>43</xdr:col>
      <xdr:colOff>123825</xdr:colOff>
      <xdr:row>21</xdr:row>
      <xdr:rowOff>152400</xdr:rowOff>
    </xdr:to>
    <xdr:sp macro="" textlink="">
      <xdr:nvSpPr>
        <xdr:cNvPr id="6" name="正方形/長方形 5"/>
        <xdr:cNvSpPr/>
      </xdr:nvSpPr>
      <xdr:spPr>
        <a:xfrm>
          <a:off x="8905875" y="4857750"/>
          <a:ext cx="2028825" cy="1047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28575</xdr:colOff>
      <xdr:row>17</xdr:row>
      <xdr:rowOff>133350</xdr:rowOff>
    </xdr:from>
    <xdr:to>
      <xdr:col>36</xdr:col>
      <xdr:colOff>19050</xdr:colOff>
      <xdr:row>19</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18</xdr:row>
      <xdr:rowOff>152400</xdr:rowOff>
    </xdr:from>
    <xdr:to>
      <xdr:col>36</xdr:col>
      <xdr:colOff>19050</xdr:colOff>
      <xdr:row>19</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19</xdr:row>
      <xdr:rowOff>123825</xdr:rowOff>
    </xdr:from>
    <xdr:to>
      <xdr:col>36</xdr:col>
      <xdr:colOff>19050</xdr:colOff>
      <xdr:row>23</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50</xdr:row>
      <xdr:rowOff>333375</xdr:rowOff>
    </xdr:from>
    <xdr:to>
      <xdr:col>9</xdr:col>
      <xdr:colOff>9525</xdr:colOff>
      <xdr:row>53</xdr:row>
      <xdr:rowOff>19050</xdr:rowOff>
    </xdr:to>
    <xdr:grpSp>
      <xdr:nvGrpSpPr>
        <xdr:cNvPr id="1048" name="グループ化 20"/>
        <xdr:cNvGrpSpPr>
          <a:grpSpLocks/>
        </xdr:cNvGrpSpPr>
      </xdr:nvGrpSpPr>
      <xdr:grpSpPr bwMode="auto">
        <a:xfrm>
          <a:off x="1419225" y="13106400"/>
          <a:ext cx="733425" cy="561975"/>
          <a:chOff x="1419225" y="16497300"/>
          <a:chExt cx="733425" cy="561975"/>
        </a:xfrm>
      </xdr:grpSpPr>
      <xdr:cxnSp macro="">
        <xdr:nvCxnSpPr>
          <xdr:cNvPr id="18" name="直線矢印コネクタ 17"/>
          <xdr:cNvCxnSpPr/>
        </xdr:nvCxnSpPr>
        <xdr:spPr>
          <a:xfrm>
            <a:off x="2143125" y="16497300"/>
            <a:ext cx="0" cy="285750"/>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1428750" y="16773525"/>
            <a:ext cx="0" cy="285750"/>
          </a:xfrm>
          <a:prstGeom prst="straightConnector1">
            <a:avLst/>
          </a:prstGeom>
          <a:ln w="25400">
            <a:solidFill>
              <a:schemeClr val="tx1"/>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1419225" y="16783050"/>
            <a:ext cx="7334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9525</xdr:colOff>
      <xdr:row>32</xdr:row>
      <xdr:rowOff>104775</xdr:rowOff>
    </xdr:from>
    <xdr:to>
      <xdr:col>36</xdr:col>
      <xdr:colOff>0</xdr:colOff>
      <xdr:row>32</xdr:row>
      <xdr:rowOff>123825</xdr:rowOff>
    </xdr:to>
    <xdr:cxnSp macro="">
      <xdr:nvCxnSpPr>
        <xdr:cNvPr id="19" name="直線矢印コネクタ 18"/>
        <xdr:cNvCxnSpPr/>
      </xdr:nvCxnSpPr>
      <xdr:spPr>
        <a:xfrm flipH="1" flipV="1">
          <a:off x="5010150" y="7791450"/>
          <a:ext cx="3867150" cy="1905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28576</xdr:colOff>
      <xdr:row>35</xdr:row>
      <xdr:rowOff>123826</xdr:rowOff>
    </xdr:from>
    <xdr:to>
      <xdr:col>36</xdr:col>
      <xdr:colOff>0</xdr:colOff>
      <xdr:row>36</xdr:row>
      <xdr:rowOff>76200</xdr:rowOff>
    </xdr:to>
    <xdr:cxnSp macro="">
      <xdr:nvCxnSpPr>
        <xdr:cNvPr id="17" name="直線矢印コネクタ 16"/>
        <xdr:cNvCxnSpPr/>
      </xdr:nvCxnSpPr>
      <xdr:spPr>
        <a:xfrm flipH="1" flipV="1">
          <a:off x="5029201" y="8553451"/>
          <a:ext cx="3848099" cy="200024"/>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228602</xdr:colOff>
      <xdr:row>38</xdr:row>
      <xdr:rowOff>19050</xdr:rowOff>
    </xdr:from>
    <xdr:to>
      <xdr:col>35</xdr:col>
      <xdr:colOff>266700</xdr:colOff>
      <xdr:row>40</xdr:row>
      <xdr:rowOff>85725</xdr:rowOff>
    </xdr:to>
    <xdr:cxnSp macro="">
      <xdr:nvCxnSpPr>
        <xdr:cNvPr id="22" name="直線矢印コネクタ 21"/>
        <xdr:cNvCxnSpPr/>
      </xdr:nvCxnSpPr>
      <xdr:spPr>
        <a:xfrm flipH="1" flipV="1">
          <a:off x="4991102" y="9191625"/>
          <a:ext cx="3876673" cy="5619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47625</xdr:colOff>
      <xdr:row>45</xdr:row>
      <xdr:rowOff>190500</xdr:rowOff>
    </xdr:from>
    <xdr:to>
      <xdr:col>32</xdr:col>
      <xdr:colOff>266700</xdr:colOff>
      <xdr:row>45</xdr:row>
      <xdr:rowOff>190500</xdr:rowOff>
    </xdr:to>
    <xdr:cxnSp macro="">
      <xdr:nvCxnSpPr>
        <xdr:cNvPr id="23" name="直線矢印コネクタ 22"/>
        <xdr:cNvCxnSpPr/>
      </xdr:nvCxnSpPr>
      <xdr:spPr>
        <a:xfrm flipH="1">
          <a:off x="7267575" y="11249025"/>
          <a:ext cx="7715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76200</xdr:colOff>
      <xdr:row>20</xdr:row>
      <xdr:rowOff>114300</xdr:rowOff>
    </xdr:from>
    <xdr:to>
      <xdr:col>40</xdr:col>
      <xdr:colOff>180975</xdr:colOff>
      <xdr:row>20</xdr:row>
      <xdr:rowOff>114300</xdr:rowOff>
    </xdr:to>
    <xdr:cxnSp macro="">
      <xdr:nvCxnSpPr>
        <xdr:cNvPr id="3" name="直線矢印コネクタ 2"/>
        <xdr:cNvCxnSpPr/>
      </xdr:nvCxnSpPr>
      <xdr:spPr>
        <a:xfrm flipH="1">
          <a:off x="6934200" y="5238750"/>
          <a:ext cx="86677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38100</xdr:colOff>
      <xdr:row>17</xdr:row>
      <xdr:rowOff>85725</xdr:rowOff>
    </xdr:from>
    <xdr:to>
      <xdr:col>36</xdr:col>
      <xdr:colOff>178050</xdr:colOff>
      <xdr:row>17</xdr:row>
      <xdr:rowOff>131444</xdr:rowOff>
    </xdr:to>
    <xdr:sp macro="" textlink="">
      <xdr:nvSpPr>
        <xdr:cNvPr id="2" name="右矢印 1"/>
        <xdr:cNvSpPr/>
      </xdr:nvSpPr>
      <xdr:spPr>
        <a:xfrm flipH="1">
          <a:off x="6696075" y="5981700"/>
          <a:ext cx="540000"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19050</xdr:colOff>
      <xdr:row>21</xdr:row>
      <xdr:rowOff>161925</xdr:rowOff>
    </xdr:from>
    <xdr:to>
      <xdr:col>79</xdr:col>
      <xdr:colOff>19050</xdr:colOff>
      <xdr:row>24</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営業所等に委任する場合の、委任される営業所等代表者印を押印してください。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（この印鑑で契約書を作成）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61</xdr:col>
      <xdr:colOff>114300</xdr:colOff>
      <xdr:row>2</xdr:row>
      <xdr:rowOff>114298</xdr:rowOff>
    </xdr:from>
    <xdr:to>
      <xdr:col>80</xdr:col>
      <xdr:colOff>114300</xdr:colOff>
      <xdr:row>7</xdr:row>
      <xdr:rowOff>219075</xdr:rowOff>
    </xdr:to>
    <xdr:sp macro="" textlink="">
      <xdr:nvSpPr>
        <xdr:cNvPr id="2" name="四角形吹き出し 1"/>
        <xdr:cNvSpPr/>
      </xdr:nvSpPr>
      <xdr:spPr>
        <a:xfrm>
          <a:off x="8162925" y="685798"/>
          <a:ext cx="2533650" cy="1714502"/>
        </a:xfrm>
        <a:prstGeom prst="wedgeRectCallout">
          <a:avLst>
            <a:gd name="adj1" fmla="val -101284"/>
            <a:gd name="adj2" fmla="val -123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133350</xdr:colOff>
      <xdr:row>10</xdr:row>
      <xdr:rowOff>9525</xdr:rowOff>
    </xdr:from>
    <xdr:to>
      <xdr:col>20</xdr:col>
      <xdr:colOff>133350</xdr:colOff>
      <xdr:row>11</xdr:row>
      <xdr:rowOff>9525</xdr:rowOff>
    </xdr:to>
    <xdr:cxnSp macro="">
      <xdr:nvCxnSpPr>
        <xdr:cNvPr id="5" name="直線矢印コネクタ 4"/>
        <xdr:cNvCxnSpPr/>
      </xdr:nvCxnSpPr>
      <xdr:spPr>
        <a:xfrm>
          <a:off x="3371850" y="124777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76200</xdr:colOff>
      <xdr:row>8</xdr:row>
      <xdr:rowOff>142875</xdr:rowOff>
    </xdr:from>
    <xdr:to>
      <xdr:col>73</xdr:col>
      <xdr:colOff>0</xdr:colOff>
      <xdr:row>8</xdr:row>
      <xdr:rowOff>142875</xdr:rowOff>
    </xdr:to>
    <xdr:cxnSp macro="">
      <xdr:nvCxnSpPr>
        <xdr:cNvPr id="6" name="直線矢印コネクタ 5"/>
        <xdr:cNvCxnSpPr/>
      </xdr:nvCxnSpPr>
      <xdr:spPr>
        <a:xfrm flipH="1">
          <a:off x="11087100" y="141922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142875</xdr:colOff>
      <xdr:row>114</xdr:row>
      <xdr:rowOff>9525</xdr:rowOff>
    </xdr:from>
    <xdr:to>
      <xdr:col>41</xdr:col>
      <xdr:colOff>28575</xdr:colOff>
      <xdr:row>114</xdr:row>
      <xdr:rowOff>9525</xdr:rowOff>
    </xdr:to>
    <xdr:sp macro="" textlink="">
      <xdr:nvSpPr>
        <xdr:cNvPr id="7174" name="Line 421"/>
        <xdr:cNvSpPr>
          <a:spLocks noChangeShapeType="1"/>
        </xdr:cNvSpPr>
      </xdr:nvSpPr>
      <xdr:spPr bwMode="auto">
        <a:xfrm>
          <a:off x="5972175" y="17097375"/>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4314;&#35373;&#24037;&#20107;&#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上の注意"/>
      <sheetName val="入力シート"/>
      <sheetName val="①申請書"/>
      <sheetName val="②委任状"/>
      <sheetName val="③使用印鑑届"/>
      <sheetName val="④暴力団排除誓約書"/>
      <sheetName val="⑤工事登録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abSelected="1" zoomScaleNormal="100" workbookViewId="0">
      <selection activeCell="B28" sqref="B28:X28"/>
    </sheetView>
  </sheetViews>
  <sheetFormatPr defaultRowHeight="13.5"/>
  <cols>
    <col min="1" max="1" width="3.625" style="59" customWidth="1"/>
    <col min="2" max="26" width="3.625" style="1" customWidth="1"/>
    <col min="27" max="16384" width="9" style="1"/>
  </cols>
  <sheetData>
    <row r="1" spans="1:24" ht="18" customHeight="1"/>
    <row r="2" spans="1:24" ht="18" customHeight="1">
      <c r="G2" s="104" t="s">
        <v>300</v>
      </c>
      <c r="H2" s="104"/>
      <c r="I2" s="104"/>
      <c r="J2" s="104"/>
      <c r="K2" s="104"/>
      <c r="L2" s="104"/>
      <c r="M2" s="104"/>
      <c r="N2" s="104"/>
      <c r="O2" s="104"/>
      <c r="P2" s="104"/>
      <c r="Q2" s="104"/>
      <c r="R2" s="104"/>
    </row>
    <row r="3" spans="1:24" ht="18" customHeight="1">
      <c r="G3" s="2"/>
      <c r="H3" s="2"/>
      <c r="I3" s="2"/>
      <c r="J3" s="2"/>
      <c r="K3" s="2"/>
      <c r="L3" s="2"/>
      <c r="M3" s="2"/>
      <c r="N3" s="2"/>
      <c r="O3" s="2"/>
      <c r="P3" s="2"/>
      <c r="Q3" s="2"/>
      <c r="R3" s="2"/>
    </row>
    <row r="4" spans="1:24" ht="18" customHeight="1">
      <c r="A4" s="105" t="s">
        <v>302</v>
      </c>
      <c r="B4" s="105"/>
      <c r="C4" s="105"/>
      <c r="D4" s="105"/>
      <c r="E4" s="105"/>
      <c r="F4" s="105"/>
      <c r="G4" s="105"/>
      <c r="H4" s="105"/>
      <c r="I4" s="105"/>
      <c r="J4" s="105"/>
      <c r="K4" s="105"/>
      <c r="L4" s="105"/>
      <c r="M4" s="105"/>
      <c r="N4" s="105"/>
      <c r="O4" s="105"/>
      <c r="P4" s="105"/>
      <c r="Q4" s="105"/>
      <c r="R4" s="105"/>
      <c r="S4" s="105"/>
      <c r="T4" s="105"/>
      <c r="U4" s="105"/>
      <c r="V4" s="105"/>
      <c r="W4" s="105"/>
      <c r="X4" s="105"/>
    </row>
    <row r="5" spans="1:24" ht="18" customHeight="1">
      <c r="A5" s="58" t="s">
        <v>324</v>
      </c>
      <c r="B5" s="102" t="s">
        <v>337</v>
      </c>
      <c r="C5" s="102"/>
      <c r="D5" s="102"/>
      <c r="E5" s="102"/>
      <c r="F5" s="102"/>
      <c r="G5" s="102"/>
      <c r="H5" s="102"/>
      <c r="I5" s="102"/>
      <c r="J5" s="102"/>
      <c r="K5" s="102"/>
      <c r="L5" s="102"/>
      <c r="M5" s="102"/>
      <c r="N5" s="102"/>
      <c r="O5" s="102"/>
      <c r="P5" s="102"/>
      <c r="Q5" s="102"/>
      <c r="R5" s="102"/>
      <c r="S5" s="102"/>
      <c r="T5" s="102"/>
      <c r="U5" s="102"/>
      <c r="V5" s="102"/>
      <c r="W5" s="102"/>
      <c r="X5" s="102"/>
    </row>
    <row r="6" spans="1:24" ht="18" customHeight="1">
      <c r="A6" s="58" t="s">
        <v>324</v>
      </c>
      <c r="B6" s="102" t="s">
        <v>338</v>
      </c>
      <c r="C6" s="102"/>
      <c r="D6" s="102"/>
      <c r="E6" s="102"/>
      <c r="F6" s="102"/>
      <c r="G6" s="102"/>
      <c r="H6" s="102"/>
      <c r="I6" s="102"/>
      <c r="J6" s="102"/>
      <c r="K6" s="102"/>
      <c r="L6" s="102"/>
      <c r="M6" s="102"/>
      <c r="N6" s="102"/>
      <c r="O6" s="102"/>
      <c r="P6" s="102"/>
      <c r="Q6" s="102"/>
      <c r="R6" s="102"/>
      <c r="S6" s="102"/>
      <c r="T6" s="102"/>
      <c r="U6" s="102"/>
      <c r="V6" s="102"/>
      <c r="W6" s="102"/>
      <c r="X6" s="102"/>
    </row>
    <row r="7" spans="1:24" ht="18" customHeight="1">
      <c r="A7" s="58" t="s">
        <v>298</v>
      </c>
      <c r="B7" s="102" t="s">
        <v>299</v>
      </c>
      <c r="C7" s="102"/>
      <c r="D7" s="102"/>
      <c r="E7" s="102"/>
      <c r="F7" s="102"/>
      <c r="G7" s="102"/>
      <c r="H7" s="102"/>
      <c r="I7" s="102"/>
      <c r="J7" s="102"/>
      <c r="K7" s="102"/>
      <c r="L7" s="102"/>
      <c r="M7" s="102"/>
      <c r="N7" s="102"/>
      <c r="O7" s="102"/>
      <c r="P7" s="102"/>
      <c r="Q7" s="102"/>
      <c r="R7" s="102"/>
      <c r="S7" s="102"/>
      <c r="T7" s="102"/>
      <c r="U7" s="102"/>
      <c r="V7" s="102"/>
      <c r="W7" s="102"/>
      <c r="X7" s="102"/>
    </row>
    <row r="8" spans="1:24" ht="18" customHeight="1">
      <c r="A8" s="58" t="s">
        <v>324</v>
      </c>
      <c r="B8" s="102" t="s">
        <v>339</v>
      </c>
      <c r="C8" s="102"/>
      <c r="D8" s="102"/>
      <c r="E8" s="102"/>
      <c r="F8" s="102"/>
      <c r="G8" s="102"/>
      <c r="H8" s="102"/>
      <c r="I8" s="102"/>
      <c r="J8" s="102"/>
      <c r="K8" s="102"/>
      <c r="L8" s="102"/>
      <c r="M8" s="102"/>
      <c r="N8" s="102"/>
      <c r="O8" s="102"/>
      <c r="P8" s="102"/>
      <c r="Q8" s="102"/>
      <c r="R8" s="102"/>
      <c r="S8" s="102"/>
      <c r="T8" s="102"/>
      <c r="U8" s="102"/>
      <c r="V8" s="102"/>
      <c r="W8" s="102"/>
      <c r="X8" s="102"/>
    </row>
    <row r="9" spans="1:24" ht="18" customHeight="1">
      <c r="A9" s="58"/>
      <c r="B9" s="102"/>
      <c r="C9" s="102"/>
      <c r="D9" s="102"/>
      <c r="E9" s="102"/>
      <c r="F9" s="102"/>
      <c r="G9" s="102"/>
      <c r="H9" s="102"/>
      <c r="I9" s="102"/>
      <c r="J9" s="102"/>
      <c r="K9" s="102"/>
      <c r="L9" s="102"/>
      <c r="M9" s="102"/>
      <c r="N9" s="102"/>
      <c r="O9" s="102"/>
      <c r="P9" s="102"/>
      <c r="Q9" s="102"/>
      <c r="R9" s="102"/>
      <c r="S9" s="102"/>
      <c r="T9" s="102"/>
      <c r="U9" s="102"/>
      <c r="V9" s="102"/>
      <c r="W9" s="102"/>
      <c r="X9" s="102"/>
    </row>
    <row r="10" spans="1:24" ht="18" customHeight="1">
      <c r="A10" s="60" t="s">
        <v>324</v>
      </c>
      <c r="B10" s="103" t="s">
        <v>325</v>
      </c>
      <c r="C10" s="103"/>
      <c r="D10" s="103"/>
      <c r="E10" s="103"/>
      <c r="F10" s="103"/>
      <c r="G10" s="103"/>
      <c r="H10" s="103"/>
      <c r="I10" s="103"/>
      <c r="J10" s="103"/>
      <c r="K10" s="103"/>
      <c r="L10" s="103"/>
      <c r="M10" s="103"/>
      <c r="N10" s="103"/>
      <c r="O10" s="103"/>
      <c r="P10" s="103"/>
      <c r="Q10" s="103"/>
      <c r="R10" s="103"/>
      <c r="S10" s="103"/>
      <c r="T10" s="103"/>
      <c r="U10" s="103"/>
      <c r="V10" s="103"/>
      <c r="W10" s="103"/>
      <c r="X10" s="103"/>
    </row>
    <row r="11" spans="1:24" ht="18" customHeight="1">
      <c r="A11" s="60"/>
      <c r="B11" s="103"/>
      <c r="C11" s="103"/>
      <c r="D11" s="103"/>
      <c r="E11" s="103"/>
      <c r="F11" s="103"/>
      <c r="G11" s="103"/>
      <c r="H11" s="103"/>
      <c r="I11" s="103"/>
      <c r="J11" s="103"/>
      <c r="K11" s="103"/>
      <c r="L11" s="103"/>
      <c r="M11" s="103"/>
      <c r="N11" s="103"/>
      <c r="O11" s="103"/>
      <c r="P11" s="103"/>
      <c r="Q11" s="103"/>
      <c r="R11" s="103"/>
      <c r="S11" s="103"/>
      <c r="T11" s="103"/>
      <c r="U11" s="103"/>
      <c r="V11" s="103"/>
      <c r="W11" s="103"/>
      <c r="X11" s="103"/>
    </row>
    <row r="12" spans="1:24" ht="18" customHeight="1">
      <c r="A12" s="58" t="s">
        <v>298</v>
      </c>
      <c r="B12" s="102" t="s">
        <v>320</v>
      </c>
      <c r="C12" s="102"/>
      <c r="D12" s="102"/>
      <c r="E12" s="102"/>
      <c r="F12" s="102"/>
      <c r="G12" s="102"/>
      <c r="H12" s="102"/>
      <c r="I12" s="102"/>
      <c r="J12" s="102"/>
      <c r="K12" s="102"/>
      <c r="L12" s="102"/>
      <c r="M12" s="102"/>
      <c r="N12" s="102"/>
      <c r="O12" s="102"/>
      <c r="P12" s="102"/>
      <c r="Q12" s="102"/>
      <c r="R12" s="102"/>
      <c r="S12" s="102"/>
      <c r="T12" s="102"/>
      <c r="U12" s="102"/>
      <c r="V12" s="102"/>
      <c r="W12" s="102"/>
      <c r="X12" s="102"/>
    </row>
    <row r="13" spans="1:24" ht="18" customHeight="1">
      <c r="A13" s="58"/>
      <c r="B13" s="102" t="s">
        <v>340</v>
      </c>
      <c r="C13" s="102"/>
      <c r="D13" s="102"/>
      <c r="E13" s="102"/>
      <c r="F13" s="102"/>
      <c r="G13" s="102"/>
      <c r="H13" s="102"/>
      <c r="I13" s="102"/>
      <c r="J13" s="102"/>
      <c r="K13" s="102"/>
      <c r="L13" s="102"/>
      <c r="M13" s="102"/>
      <c r="N13" s="102"/>
      <c r="O13" s="102"/>
      <c r="P13" s="102"/>
      <c r="Q13" s="102"/>
      <c r="R13" s="102"/>
      <c r="S13" s="102"/>
      <c r="T13" s="102"/>
      <c r="U13" s="102"/>
      <c r="V13" s="102"/>
      <c r="W13" s="102"/>
      <c r="X13" s="102"/>
    </row>
    <row r="14" spans="1:24" ht="18" customHeight="1">
      <c r="A14" s="58" t="s">
        <v>324</v>
      </c>
      <c r="B14" s="102" t="s">
        <v>343</v>
      </c>
      <c r="C14" s="102"/>
      <c r="D14" s="102"/>
      <c r="E14" s="102"/>
      <c r="F14" s="102"/>
      <c r="G14" s="102"/>
      <c r="H14" s="102"/>
      <c r="I14" s="102"/>
      <c r="J14" s="102"/>
      <c r="K14" s="102"/>
      <c r="L14" s="102"/>
      <c r="M14" s="102"/>
      <c r="N14" s="102"/>
      <c r="O14" s="102"/>
      <c r="P14" s="102"/>
      <c r="Q14" s="102"/>
      <c r="R14" s="102"/>
      <c r="S14" s="102"/>
      <c r="T14" s="102"/>
      <c r="U14" s="102"/>
      <c r="V14" s="102"/>
      <c r="W14" s="102"/>
      <c r="X14" s="102"/>
    </row>
    <row r="15" spans="1:24" ht="18" customHeight="1">
      <c r="A15" s="58"/>
      <c r="B15" s="3"/>
      <c r="C15" s="3"/>
      <c r="D15" s="3"/>
      <c r="E15" s="3"/>
      <c r="F15" s="3"/>
      <c r="G15" s="3"/>
      <c r="H15" s="3"/>
      <c r="I15" s="3"/>
      <c r="J15" s="3"/>
      <c r="K15" s="3"/>
      <c r="L15" s="3"/>
      <c r="M15" s="3"/>
      <c r="N15" s="3"/>
      <c r="O15" s="3"/>
      <c r="P15" s="3"/>
      <c r="Q15" s="3"/>
      <c r="R15" s="3"/>
      <c r="S15" s="3"/>
      <c r="T15" s="3"/>
      <c r="U15" s="3"/>
      <c r="V15" s="3"/>
      <c r="W15" s="3"/>
      <c r="X15" s="3"/>
    </row>
    <row r="16" spans="1:24" ht="18" customHeight="1">
      <c r="A16" s="106" t="s">
        <v>303</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row>
    <row r="17" spans="1:24" ht="18" customHeight="1">
      <c r="A17" s="58" t="s">
        <v>298</v>
      </c>
      <c r="B17" s="102" t="s">
        <v>341</v>
      </c>
      <c r="C17" s="102"/>
      <c r="D17" s="102"/>
      <c r="E17" s="102"/>
      <c r="F17" s="102"/>
      <c r="G17" s="102"/>
      <c r="H17" s="102"/>
      <c r="I17" s="102"/>
      <c r="J17" s="102"/>
      <c r="K17" s="102"/>
      <c r="L17" s="102"/>
      <c r="M17" s="102"/>
      <c r="N17" s="102"/>
      <c r="O17" s="102"/>
      <c r="P17" s="102"/>
      <c r="Q17" s="102"/>
      <c r="R17" s="102"/>
      <c r="S17" s="102"/>
      <c r="T17" s="102"/>
      <c r="U17" s="102"/>
      <c r="V17" s="102"/>
      <c r="W17" s="102"/>
      <c r="X17" s="102"/>
    </row>
    <row r="18" spans="1:24" ht="18" customHeight="1">
      <c r="A18" s="58"/>
      <c r="B18" s="102"/>
      <c r="C18" s="102"/>
      <c r="D18" s="102"/>
      <c r="E18" s="102"/>
      <c r="F18" s="102"/>
      <c r="G18" s="102"/>
      <c r="H18" s="102"/>
      <c r="I18" s="102"/>
      <c r="J18" s="102"/>
      <c r="K18" s="102"/>
      <c r="L18" s="102"/>
      <c r="M18" s="102"/>
      <c r="N18" s="102"/>
      <c r="O18" s="102"/>
      <c r="P18" s="102"/>
      <c r="Q18" s="102"/>
      <c r="R18" s="102"/>
      <c r="S18" s="102"/>
      <c r="T18" s="102"/>
      <c r="U18" s="102"/>
      <c r="V18" s="102"/>
      <c r="W18" s="102"/>
      <c r="X18" s="102"/>
    </row>
    <row r="19" spans="1:24" ht="18" customHeight="1">
      <c r="A19" s="58" t="s">
        <v>298</v>
      </c>
      <c r="B19" s="102" t="s">
        <v>301</v>
      </c>
      <c r="C19" s="102"/>
      <c r="D19" s="102"/>
      <c r="E19" s="102"/>
      <c r="F19" s="102"/>
      <c r="G19" s="102"/>
      <c r="H19" s="102"/>
      <c r="I19" s="102"/>
      <c r="J19" s="102"/>
      <c r="K19" s="102"/>
      <c r="L19" s="102"/>
      <c r="M19" s="102"/>
      <c r="N19" s="102"/>
      <c r="O19" s="102"/>
      <c r="P19" s="102"/>
      <c r="Q19" s="102"/>
      <c r="R19" s="102"/>
      <c r="S19" s="102"/>
      <c r="T19" s="102"/>
      <c r="U19" s="102"/>
      <c r="V19" s="102"/>
      <c r="W19" s="102"/>
      <c r="X19" s="102"/>
    </row>
    <row r="20" spans="1:24" ht="18" customHeight="1">
      <c r="A20" s="58"/>
      <c r="B20" s="102"/>
      <c r="C20" s="102"/>
      <c r="D20" s="102"/>
      <c r="E20" s="102"/>
      <c r="F20" s="102"/>
      <c r="G20" s="102"/>
      <c r="H20" s="102"/>
      <c r="I20" s="102"/>
      <c r="J20" s="102"/>
      <c r="K20" s="102"/>
      <c r="L20" s="102"/>
      <c r="M20" s="102"/>
      <c r="N20" s="102"/>
      <c r="O20" s="102"/>
      <c r="P20" s="102"/>
      <c r="Q20" s="102"/>
      <c r="R20" s="102"/>
      <c r="S20" s="102"/>
      <c r="T20" s="102"/>
      <c r="U20" s="102"/>
      <c r="V20" s="102"/>
      <c r="W20" s="102"/>
      <c r="X20" s="102"/>
    </row>
    <row r="21" spans="1:24" ht="18" customHeight="1">
      <c r="A21" s="58"/>
      <c r="B21" s="102"/>
      <c r="C21" s="102"/>
      <c r="D21" s="102"/>
      <c r="E21" s="102"/>
      <c r="F21" s="102"/>
      <c r="G21" s="102"/>
      <c r="H21" s="102"/>
      <c r="I21" s="102"/>
      <c r="J21" s="102"/>
      <c r="K21" s="102"/>
      <c r="L21" s="102"/>
      <c r="M21" s="102"/>
      <c r="N21" s="102"/>
      <c r="O21" s="102"/>
      <c r="P21" s="102"/>
      <c r="Q21" s="102"/>
      <c r="R21" s="102"/>
      <c r="S21" s="102"/>
      <c r="T21" s="102"/>
      <c r="U21" s="102"/>
      <c r="V21" s="102"/>
      <c r="W21" s="102"/>
      <c r="X21" s="102"/>
    </row>
    <row r="22" spans="1:24" ht="18" customHeight="1">
      <c r="A22" s="106" t="s">
        <v>304</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row>
    <row r="23" spans="1:24" ht="18" customHeight="1">
      <c r="A23" s="58" t="s">
        <v>298</v>
      </c>
      <c r="B23" s="102" t="s">
        <v>344</v>
      </c>
      <c r="C23" s="102"/>
      <c r="D23" s="102"/>
      <c r="E23" s="102"/>
      <c r="F23" s="102"/>
      <c r="G23" s="102"/>
      <c r="H23" s="102"/>
      <c r="I23" s="102"/>
      <c r="J23" s="102"/>
      <c r="K23" s="102"/>
      <c r="L23" s="102"/>
      <c r="M23" s="102"/>
      <c r="N23" s="102"/>
      <c r="O23" s="102"/>
      <c r="P23" s="102"/>
      <c r="Q23" s="102"/>
      <c r="R23" s="102"/>
      <c r="S23" s="102"/>
      <c r="T23" s="102"/>
      <c r="U23" s="102"/>
      <c r="V23" s="102"/>
      <c r="W23" s="102"/>
      <c r="X23" s="102"/>
    </row>
    <row r="24" spans="1:24" ht="2.25" customHeight="1">
      <c r="A24" s="58"/>
      <c r="B24" s="102"/>
      <c r="C24" s="102"/>
      <c r="D24" s="102"/>
      <c r="E24" s="102"/>
      <c r="F24" s="102"/>
      <c r="G24" s="102"/>
      <c r="H24" s="102"/>
      <c r="I24" s="102"/>
      <c r="J24" s="102"/>
      <c r="K24" s="102"/>
      <c r="L24" s="102"/>
      <c r="M24" s="102"/>
      <c r="N24" s="102"/>
      <c r="O24" s="102"/>
      <c r="P24" s="102"/>
      <c r="Q24" s="102"/>
      <c r="R24" s="102"/>
      <c r="S24" s="102"/>
      <c r="T24" s="102"/>
      <c r="U24" s="102"/>
      <c r="V24" s="102"/>
      <c r="W24" s="102"/>
      <c r="X24" s="102"/>
    </row>
    <row r="25" spans="1:24" ht="30" customHeight="1">
      <c r="A25" s="58" t="s">
        <v>298</v>
      </c>
      <c r="B25" s="102" t="s">
        <v>305</v>
      </c>
      <c r="C25" s="102"/>
      <c r="D25" s="102"/>
      <c r="E25" s="102"/>
      <c r="F25" s="102"/>
      <c r="G25" s="102"/>
      <c r="H25" s="102"/>
      <c r="I25" s="102"/>
      <c r="J25" s="102"/>
      <c r="K25" s="102"/>
      <c r="L25" s="102"/>
      <c r="M25" s="102"/>
      <c r="N25" s="102"/>
      <c r="O25" s="102"/>
      <c r="P25" s="102"/>
      <c r="Q25" s="102"/>
      <c r="R25" s="102"/>
      <c r="S25" s="102"/>
      <c r="T25" s="102"/>
      <c r="U25" s="102"/>
      <c r="V25" s="102"/>
      <c r="W25" s="102"/>
      <c r="X25" s="102"/>
    </row>
    <row r="26" spans="1:24" ht="18" customHeight="1">
      <c r="A26" s="58"/>
      <c r="B26" s="3"/>
      <c r="C26" s="3"/>
      <c r="D26" s="3"/>
      <c r="E26" s="3"/>
      <c r="F26" s="3"/>
      <c r="G26" s="3"/>
      <c r="H26" s="3"/>
      <c r="I26" s="3"/>
      <c r="J26" s="3"/>
      <c r="K26" s="3"/>
      <c r="L26" s="3"/>
      <c r="M26" s="3"/>
      <c r="N26" s="3"/>
      <c r="O26" s="3"/>
      <c r="P26" s="3"/>
      <c r="Q26" s="3"/>
      <c r="R26" s="3"/>
      <c r="S26" s="3"/>
      <c r="T26" s="3"/>
      <c r="U26" s="3"/>
      <c r="V26" s="3"/>
      <c r="W26" s="3"/>
      <c r="X26" s="3"/>
    </row>
    <row r="27" spans="1:24" ht="18" customHeight="1">
      <c r="A27" s="106" t="s">
        <v>306</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row>
    <row r="28" spans="1:24" ht="18" customHeight="1">
      <c r="A28" s="58" t="s">
        <v>324</v>
      </c>
      <c r="B28" s="102" t="s">
        <v>383</v>
      </c>
      <c r="C28" s="102"/>
      <c r="D28" s="102"/>
      <c r="E28" s="102"/>
      <c r="F28" s="102"/>
      <c r="G28" s="102"/>
      <c r="H28" s="102"/>
      <c r="I28" s="102"/>
      <c r="J28" s="102"/>
      <c r="K28" s="102"/>
      <c r="L28" s="102"/>
      <c r="M28" s="102"/>
      <c r="N28" s="102"/>
      <c r="O28" s="102"/>
      <c r="P28" s="102"/>
      <c r="Q28" s="102"/>
      <c r="R28" s="102"/>
      <c r="S28" s="102"/>
      <c r="T28" s="102"/>
      <c r="U28" s="102"/>
      <c r="V28" s="102"/>
      <c r="W28" s="102"/>
      <c r="X28" s="102"/>
    </row>
    <row r="29" spans="1:24" ht="18" customHeight="1">
      <c r="A29" s="58" t="s">
        <v>324</v>
      </c>
      <c r="B29" s="102" t="s">
        <v>342</v>
      </c>
      <c r="C29" s="102"/>
      <c r="D29" s="102"/>
      <c r="E29" s="102"/>
      <c r="F29" s="102"/>
      <c r="G29" s="102"/>
      <c r="H29" s="102"/>
      <c r="I29" s="102"/>
      <c r="J29" s="102"/>
      <c r="K29" s="102"/>
      <c r="L29" s="102"/>
      <c r="M29" s="102"/>
      <c r="N29" s="102"/>
      <c r="O29" s="102"/>
      <c r="P29" s="102"/>
      <c r="Q29" s="102"/>
      <c r="R29" s="102"/>
      <c r="S29" s="102"/>
      <c r="T29" s="102"/>
      <c r="U29" s="102"/>
      <c r="V29" s="102"/>
      <c r="W29" s="102"/>
      <c r="X29" s="102"/>
    </row>
    <row r="30" spans="1:24" ht="18" customHeight="1">
      <c r="A30" s="58"/>
      <c r="B30" s="102"/>
      <c r="C30" s="102"/>
      <c r="D30" s="102"/>
      <c r="E30" s="102"/>
      <c r="F30" s="102"/>
      <c r="G30" s="102"/>
      <c r="H30" s="102"/>
      <c r="I30" s="102"/>
      <c r="J30" s="102"/>
      <c r="K30" s="102"/>
      <c r="L30" s="102"/>
      <c r="M30" s="102"/>
      <c r="N30" s="102"/>
      <c r="O30" s="102"/>
      <c r="P30" s="102"/>
      <c r="Q30" s="102"/>
      <c r="R30" s="102"/>
      <c r="S30" s="102"/>
      <c r="T30" s="102"/>
      <c r="U30" s="102"/>
      <c r="V30" s="102"/>
      <c r="W30" s="102"/>
      <c r="X30" s="102"/>
    </row>
    <row r="31" spans="1:24" ht="18" customHeight="1">
      <c r="A31" s="58" t="s">
        <v>324</v>
      </c>
      <c r="B31" s="102" t="s">
        <v>384</v>
      </c>
      <c r="C31" s="102"/>
      <c r="D31" s="102"/>
      <c r="E31" s="102"/>
      <c r="F31" s="102"/>
      <c r="G31" s="102"/>
      <c r="H31" s="102"/>
      <c r="I31" s="102"/>
      <c r="J31" s="102"/>
      <c r="K31" s="102"/>
      <c r="L31" s="102"/>
      <c r="M31" s="102"/>
      <c r="N31" s="102"/>
      <c r="O31" s="102"/>
      <c r="P31" s="102"/>
      <c r="Q31" s="102"/>
      <c r="R31" s="102"/>
      <c r="S31" s="102"/>
      <c r="T31" s="102"/>
      <c r="U31" s="102"/>
      <c r="V31" s="102"/>
      <c r="W31" s="102"/>
      <c r="X31" s="102"/>
    </row>
    <row r="32" spans="1:24" ht="18" customHeight="1">
      <c r="A32" s="58"/>
      <c r="B32" s="102"/>
      <c r="C32" s="102"/>
      <c r="D32" s="102"/>
      <c r="E32" s="102"/>
      <c r="F32" s="102"/>
      <c r="G32" s="102"/>
      <c r="H32" s="102"/>
      <c r="I32" s="102"/>
      <c r="J32" s="102"/>
      <c r="K32" s="102"/>
      <c r="L32" s="102"/>
      <c r="M32" s="102"/>
      <c r="N32" s="102"/>
      <c r="O32" s="102"/>
      <c r="P32" s="102"/>
      <c r="Q32" s="102"/>
      <c r="R32" s="102"/>
      <c r="S32" s="102"/>
      <c r="T32" s="102"/>
      <c r="U32" s="102"/>
      <c r="V32" s="102"/>
      <c r="W32" s="102"/>
      <c r="X32" s="102"/>
    </row>
    <row r="33" spans="1:24" ht="18" customHeight="1">
      <c r="A33" s="58"/>
      <c r="B33" s="102"/>
      <c r="C33" s="102"/>
      <c r="D33" s="102"/>
      <c r="E33" s="102"/>
      <c r="F33" s="102"/>
      <c r="G33" s="102"/>
      <c r="H33" s="102"/>
      <c r="I33" s="102"/>
      <c r="J33" s="102"/>
      <c r="K33" s="102"/>
      <c r="L33" s="102"/>
      <c r="M33" s="102"/>
      <c r="N33" s="102"/>
      <c r="O33" s="102"/>
      <c r="P33" s="102"/>
      <c r="Q33" s="102"/>
      <c r="R33" s="102"/>
      <c r="S33" s="102"/>
      <c r="T33" s="102"/>
      <c r="U33" s="102"/>
      <c r="V33" s="102"/>
      <c r="W33" s="102"/>
      <c r="X33" s="102"/>
    </row>
    <row r="34" spans="1:24" ht="18" customHeight="1">
      <c r="B34" s="102"/>
      <c r="C34" s="102"/>
      <c r="D34" s="102"/>
      <c r="E34" s="102"/>
      <c r="F34" s="102"/>
      <c r="G34" s="102"/>
      <c r="H34" s="102"/>
      <c r="I34" s="102"/>
      <c r="J34" s="102"/>
      <c r="K34" s="102"/>
      <c r="L34" s="102"/>
      <c r="M34" s="102"/>
      <c r="N34" s="102"/>
      <c r="O34" s="102"/>
      <c r="P34" s="102"/>
      <c r="Q34" s="102"/>
      <c r="R34" s="102"/>
      <c r="S34" s="102"/>
      <c r="T34" s="102"/>
      <c r="U34" s="102"/>
      <c r="V34" s="102"/>
      <c r="W34" s="102"/>
      <c r="X34" s="102"/>
    </row>
    <row r="35" spans="1:24" ht="18" customHeight="1">
      <c r="B35" s="102"/>
      <c r="C35" s="102"/>
      <c r="D35" s="102"/>
      <c r="E35" s="102"/>
      <c r="F35" s="102"/>
      <c r="G35" s="102"/>
      <c r="H35" s="102"/>
      <c r="I35" s="102"/>
      <c r="J35" s="102"/>
      <c r="K35" s="102"/>
      <c r="L35" s="102"/>
      <c r="M35" s="102"/>
      <c r="N35" s="102"/>
      <c r="O35" s="102"/>
      <c r="P35" s="102"/>
      <c r="Q35" s="102"/>
      <c r="R35" s="102"/>
      <c r="S35" s="102"/>
      <c r="T35" s="102"/>
      <c r="U35" s="102"/>
      <c r="V35" s="102"/>
      <c r="W35" s="102"/>
      <c r="X35" s="102"/>
    </row>
    <row r="36" spans="1:24" ht="18" customHeight="1">
      <c r="B36" s="102"/>
      <c r="C36" s="102"/>
      <c r="D36" s="102"/>
      <c r="E36" s="102"/>
      <c r="F36" s="102"/>
      <c r="G36" s="102"/>
      <c r="H36" s="102"/>
      <c r="I36" s="102"/>
      <c r="J36" s="102"/>
      <c r="K36" s="102"/>
      <c r="L36" s="102"/>
      <c r="M36" s="102"/>
      <c r="N36" s="102"/>
      <c r="O36" s="102"/>
      <c r="P36" s="102"/>
      <c r="Q36" s="102"/>
      <c r="R36" s="102"/>
      <c r="S36" s="102"/>
      <c r="T36" s="102"/>
      <c r="U36" s="102"/>
      <c r="V36" s="102"/>
      <c r="W36" s="102"/>
      <c r="X36" s="102"/>
    </row>
    <row r="37" spans="1:24" ht="18" customHeight="1">
      <c r="B37" s="102"/>
      <c r="C37" s="102"/>
      <c r="D37" s="102"/>
      <c r="E37" s="102"/>
      <c r="F37" s="102"/>
      <c r="G37" s="102"/>
      <c r="H37" s="102"/>
      <c r="I37" s="102"/>
      <c r="J37" s="102"/>
      <c r="K37" s="102"/>
      <c r="L37" s="102"/>
      <c r="M37" s="102"/>
      <c r="N37" s="102"/>
      <c r="O37" s="102"/>
      <c r="P37" s="102"/>
      <c r="Q37" s="102"/>
      <c r="R37" s="102"/>
      <c r="S37" s="102"/>
      <c r="T37" s="102"/>
      <c r="U37" s="102"/>
      <c r="V37" s="102"/>
      <c r="W37" s="102"/>
      <c r="X37" s="102"/>
    </row>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sheetData>
  <mergeCells count="25">
    <mergeCell ref="B37:X37"/>
    <mergeCell ref="A16:X16"/>
    <mergeCell ref="A22:X22"/>
    <mergeCell ref="A27:X27"/>
    <mergeCell ref="B21:X21"/>
    <mergeCell ref="B34:X34"/>
    <mergeCell ref="B35:X35"/>
    <mergeCell ref="B36:X36"/>
    <mergeCell ref="B25:X25"/>
    <mergeCell ref="B23:X24"/>
    <mergeCell ref="B28:X28"/>
    <mergeCell ref="B29:X30"/>
    <mergeCell ref="B31:X33"/>
    <mergeCell ref="B10:X11"/>
    <mergeCell ref="G2:R2"/>
    <mergeCell ref="B5:X5"/>
    <mergeCell ref="B6:X6"/>
    <mergeCell ref="B7:X7"/>
    <mergeCell ref="B8:X9"/>
    <mergeCell ref="A4:X4"/>
    <mergeCell ref="B12:X12"/>
    <mergeCell ref="B17:X18"/>
    <mergeCell ref="B19:X20"/>
    <mergeCell ref="B13:X13"/>
    <mergeCell ref="B14:X14"/>
  </mergeCells>
  <phoneticPr fontId="5"/>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I166"/>
  <sheetViews>
    <sheetView zoomScaleNormal="100" workbookViewId="0">
      <selection activeCell="R53" sqref="R53"/>
    </sheetView>
  </sheetViews>
  <sheetFormatPr defaultRowHeight="13.5"/>
  <cols>
    <col min="1" max="28" width="3.125" style="1" customWidth="1"/>
    <col min="29" max="82" width="3.625" style="1" customWidth="1"/>
    <col min="83" max="83" width="5.875" style="1" bestFit="1" customWidth="1"/>
    <col min="84" max="93" width="3.625" style="1" customWidth="1"/>
    <col min="94" max="95" width="9" style="1" customWidth="1"/>
    <col min="96" max="97" width="5.25" style="1" customWidth="1"/>
    <col min="98" max="98" width="6.25" style="1" customWidth="1"/>
    <col min="99" max="102" width="13.625" style="1" customWidth="1"/>
    <col min="103" max="103" width="9" style="1" customWidth="1"/>
    <col min="104" max="104" width="13" style="1" customWidth="1"/>
    <col min="105" max="105" width="5" style="1" customWidth="1"/>
    <col min="106" max="112" width="9" style="1" customWidth="1"/>
    <col min="113" max="113" width="26.25" style="1" customWidth="1"/>
    <col min="114" max="119" width="9" style="1" customWidth="1"/>
    <col min="120" max="16384" width="9" style="1"/>
  </cols>
  <sheetData>
    <row r="1" spans="1:111" ht="21" customHeight="1" thickBot="1">
      <c r="F1" s="143" t="s">
        <v>143</v>
      </c>
      <c r="G1" s="143"/>
      <c r="H1" s="143"/>
      <c r="I1" s="143"/>
      <c r="J1" s="143"/>
      <c r="K1" s="143"/>
      <c r="L1" s="143"/>
      <c r="M1" s="143"/>
      <c r="N1" s="143"/>
      <c r="O1" s="143"/>
      <c r="P1" s="143"/>
      <c r="Q1" s="143"/>
      <c r="R1" s="143"/>
      <c r="S1" s="110" t="s">
        <v>189</v>
      </c>
      <c r="T1" s="110"/>
      <c r="U1" s="110"/>
      <c r="V1" s="110"/>
      <c r="W1" s="110"/>
      <c r="X1" s="104" t="s">
        <v>326</v>
      </c>
      <c r="Y1" s="104"/>
      <c r="Z1" s="104"/>
      <c r="AA1" s="104"/>
      <c r="AD1" s="350" t="s">
        <v>378</v>
      </c>
      <c r="AE1" s="351"/>
      <c r="AF1" s="351"/>
      <c r="AG1" s="352"/>
    </row>
    <row r="2" spans="1:111" ht="21" customHeight="1">
      <c r="C2" s="153"/>
      <c r="D2" s="154"/>
      <c r="E2" s="155" t="s">
        <v>106</v>
      </c>
      <c r="F2" s="106"/>
      <c r="G2" s="106"/>
      <c r="H2" s="106"/>
      <c r="I2" s="106"/>
      <c r="J2" s="106"/>
      <c r="K2" s="106"/>
      <c r="L2" s="106"/>
      <c r="M2" s="106"/>
      <c r="N2" s="106"/>
      <c r="O2" s="106"/>
      <c r="P2" s="106"/>
      <c r="Q2" s="106"/>
      <c r="R2" s="106"/>
      <c r="S2" s="106"/>
      <c r="T2" s="106"/>
      <c r="U2" s="106"/>
      <c r="V2" s="106"/>
      <c r="W2" s="106"/>
      <c r="X2" s="106"/>
      <c r="Y2" s="106"/>
      <c r="Z2" s="106"/>
      <c r="AA2" s="106"/>
      <c r="AB2" s="106"/>
    </row>
    <row r="3" spans="1:111" ht="8.25" customHeight="1" thickBot="1">
      <c r="C3" s="4"/>
      <c r="D3" s="4"/>
      <c r="E3" s="5"/>
      <c r="F3" s="6"/>
      <c r="G3" s="6"/>
      <c r="H3" s="6"/>
      <c r="I3" s="6"/>
      <c r="J3" s="6"/>
      <c r="K3" s="6"/>
      <c r="L3" s="41"/>
      <c r="M3" s="6"/>
      <c r="N3" s="6"/>
      <c r="O3" s="6"/>
      <c r="P3" s="6"/>
      <c r="Q3" s="6"/>
      <c r="R3" s="6"/>
      <c r="S3" s="6"/>
      <c r="T3" s="6"/>
      <c r="U3" s="6"/>
      <c r="V3" s="6"/>
      <c r="W3" s="6"/>
      <c r="X3" s="6"/>
      <c r="Y3" s="6"/>
      <c r="Z3" s="6"/>
      <c r="AA3" s="6"/>
      <c r="AB3" s="6"/>
    </row>
    <row r="4" spans="1:111" ht="21" customHeight="1" thickBot="1">
      <c r="A4" s="119" t="s">
        <v>138</v>
      </c>
      <c r="B4" s="120"/>
      <c r="C4" s="120"/>
      <c r="D4" s="120"/>
      <c r="E4" s="120"/>
      <c r="F4" s="120"/>
      <c r="G4" s="120"/>
      <c r="H4" s="121"/>
      <c r="I4" s="122"/>
      <c r="J4" s="123"/>
      <c r="K4" s="123"/>
      <c r="L4" s="123"/>
      <c r="M4" s="123"/>
      <c r="N4" s="123"/>
      <c r="O4" s="123"/>
      <c r="P4" s="123"/>
      <c r="Q4" s="124"/>
      <c r="AI4" s="144" t="s">
        <v>37</v>
      </c>
      <c r="AJ4" s="144"/>
      <c r="AK4" s="144"/>
      <c r="AL4" s="144"/>
      <c r="AM4" s="144"/>
      <c r="AN4" s="7"/>
      <c r="AO4" s="7"/>
      <c r="DA4" s="8"/>
      <c r="DB4" s="9" t="s">
        <v>228</v>
      </c>
      <c r="DC4" s="9" t="s">
        <v>229</v>
      </c>
      <c r="DD4" s="9" t="s">
        <v>230</v>
      </c>
      <c r="DE4" s="9" t="s">
        <v>231</v>
      </c>
      <c r="DG4" s="8" t="s">
        <v>313</v>
      </c>
    </row>
    <row r="5" spans="1:111" ht="19.5" customHeight="1" thickBot="1">
      <c r="A5" s="111" t="s">
        <v>76</v>
      </c>
      <c r="B5" s="112"/>
      <c r="C5" s="112"/>
      <c r="D5" s="112"/>
      <c r="E5" s="112"/>
      <c r="F5" s="112"/>
      <c r="G5" s="112"/>
      <c r="H5" s="112"/>
      <c r="I5" s="164"/>
      <c r="J5" s="165"/>
      <c r="K5" s="165"/>
      <c r="L5" s="165"/>
      <c r="M5" s="165"/>
      <c r="N5" s="165"/>
      <c r="O5" s="165"/>
      <c r="P5" s="165"/>
      <c r="Q5" s="166"/>
      <c r="R5" s="161" t="s">
        <v>385</v>
      </c>
      <c r="S5" s="162"/>
      <c r="T5" s="162"/>
      <c r="U5" s="162"/>
      <c r="V5" s="163"/>
      <c r="W5" s="167"/>
      <c r="X5" s="168"/>
      <c r="Y5" s="168"/>
      <c r="Z5" s="168"/>
      <c r="AA5" s="168"/>
      <c r="AB5" s="168"/>
      <c r="AC5" s="168"/>
      <c r="AD5" s="169"/>
      <c r="AE5" s="10"/>
      <c r="AH5" s="11"/>
      <c r="AI5" s="145" t="s">
        <v>40</v>
      </c>
      <c r="AJ5" s="145"/>
      <c r="AK5" s="145"/>
      <c r="AL5" s="145" t="s">
        <v>41</v>
      </c>
      <c r="AM5" s="145"/>
      <c r="AN5" s="12"/>
      <c r="AO5" s="12"/>
      <c r="CR5" s="9" t="s">
        <v>77</v>
      </c>
      <c r="CS5" s="9" t="s">
        <v>133</v>
      </c>
      <c r="CT5" s="13" t="s">
        <v>136</v>
      </c>
      <c r="CU5" s="8" t="s">
        <v>91</v>
      </c>
      <c r="CV5" s="8" t="s">
        <v>95</v>
      </c>
      <c r="CW5" s="8" t="s">
        <v>97</v>
      </c>
      <c r="CX5" s="8" t="s">
        <v>99</v>
      </c>
      <c r="CY5" s="9" t="s">
        <v>105</v>
      </c>
      <c r="CZ5" s="14" t="s">
        <v>144</v>
      </c>
      <c r="DA5" s="9">
        <v>1</v>
      </c>
      <c r="DB5" s="15">
        <f t="shared" ref="DB5:DB21" si="0">COUNTIF($F$45:$G$51,DA5)</f>
        <v>0</v>
      </c>
      <c r="DC5" s="15">
        <f t="shared" ref="DC5:DC21" si="1">COUNTIF($N$45:$O$50,DA5)</f>
        <v>0</v>
      </c>
      <c r="DD5" s="15">
        <f t="shared" ref="DD5:DD21" si="2">COUNTIF($V$45:$W$50,DA5)</f>
        <v>0</v>
      </c>
      <c r="DE5" s="15">
        <f>SUM(DB5:DD5)</f>
        <v>0</v>
      </c>
      <c r="DF5" s="16"/>
      <c r="DG5" s="17">
        <v>43282</v>
      </c>
    </row>
    <row r="6" spans="1:111" ht="19.5" customHeight="1">
      <c r="A6" s="113" t="s">
        <v>79</v>
      </c>
      <c r="B6" s="114"/>
      <c r="C6" s="114"/>
      <c r="D6" s="114"/>
      <c r="E6" s="114"/>
      <c r="F6" s="114"/>
      <c r="G6" s="114"/>
      <c r="H6" s="114"/>
      <c r="I6" s="150"/>
      <c r="J6" s="151"/>
      <c r="K6" s="151"/>
      <c r="L6" s="151"/>
      <c r="M6" s="151"/>
      <c r="N6" s="151"/>
      <c r="O6" s="151"/>
      <c r="P6" s="151"/>
      <c r="Q6" s="151"/>
      <c r="R6" s="151"/>
      <c r="S6" s="151"/>
      <c r="T6" s="151"/>
      <c r="U6" s="151"/>
      <c r="V6" s="151"/>
      <c r="W6" s="151"/>
      <c r="X6" s="151"/>
      <c r="Y6" s="151"/>
      <c r="Z6" s="151"/>
      <c r="AA6" s="151"/>
      <c r="AB6" s="151"/>
      <c r="AC6" s="151"/>
      <c r="AD6" s="152"/>
      <c r="AH6" s="11"/>
      <c r="AI6" s="146" t="s">
        <v>42</v>
      </c>
      <c r="AJ6" s="146"/>
      <c r="AK6" s="146"/>
      <c r="AL6" s="145" t="s">
        <v>328</v>
      </c>
      <c r="AM6" s="145"/>
      <c r="AN6" s="12"/>
      <c r="AO6" s="12"/>
      <c r="CR6" s="9" t="s">
        <v>78</v>
      </c>
      <c r="CS6" s="9" t="s">
        <v>134</v>
      </c>
      <c r="CT6" s="13" t="s">
        <v>137</v>
      </c>
      <c r="CU6" s="8" t="s">
        <v>92</v>
      </c>
      <c r="CV6" s="8" t="s">
        <v>96</v>
      </c>
      <c r="CW6" s="8" t="s">
        <v>98</v>
      </c>
      <c r="CX6" s="8" t="s">
        <v>100</v>
      </c>
      <c r="CY6" s="9"/>
      <c r="CZ6" s="14" t="s">
        <v>145</v>
      </c>
      <c r="DA6" s="9">
        <v>2</v>
      </c>
      <c r="DB6" s="15">
        <f t="shared" si="0"/>
        <v>0</v>
      </c>
      <c r="DC6" s="15">
        <f t="shared" si="1"/>
        <v>0</v>
      </c>
      <c r="DD6" s="15">
        <f t="shared" si="2"/>
        <v>0</v>
      </c>
      <c r="DE6" s="15">
        <f t="shared" ref="DE6:DE21" si="3">SUM(DB6:DD6)</f>
        <v>0</v>
      </c>
    </row>
    <row r="7" spans="1:111" ht="19.5" customHeight="1">
      <c r="A7" s="115" t="s">
        <v>81</v>
      </c>
      <c r="B7" s="116"/>
      <c r="C7" s="116"/>
      <c r="D7" s="116"/>
      <c r="E7" s="116"/>
      <c r="F7" s="116"/>
      <c r="G7" s="116"/>
      <c r="H7" s="116"/>
      <c r="I7" s="147"/>
      <c r="J7" s="148"/>
      <c r="K7" s="148"/>
      <c r="L7" s="148"/>
      <c r="M7" s="148"/>
      <c r="N7" s="148"/>
      <c r="O7" s="148"/>
      <c r="P7" s="148"/>
      <c r="Q7" s="148"/>
      <c r="R7" s="148"/>
      <c r="S7" s="148"/>
      <c r="T7" s="148"/>
      <c r="U7" s="148"/>
      <c r="V7" s="148"/>
      <c r="W7" s="148"/>
      <c r="X7" s="148"/>
      <c r="Y7" s="148"/>
      <c r="Z7" s="148"/>
      <c r="AA7" s="148"/>
      <c r="AB7" s="148"/>
      <c r="AC7" s="148"/>
      <c r="AD7" s="149"/>
      <c r="AH7" s="18"/>
      <c r="AI7" s="146" t="s">
        <v>44</v>
      </c>
      <c r="AJ7" s="146"/>
      <c r="AK7" s="146"/>
      <c r="AL7" s="145" t="s">
        <v>329</v>
      </c>
      <c r="AM7" s="145"/>
      <c r="AN7" s="12"/>
      <c r="AO7" s="12"/>
      <c r="CR7" s="9"/>
      <c r="CS7" s="8"/>
      <c r="CT7" s="19" t="s">
        <v>146</v>
      </c>
      <c r="CU7" s="8"/>
      <c r="CV7" s="8"/>
      <c r="CW7" s="8"/>
      <c r="CX7" s="8"/>
      <c r="CY7" s="9"/>
      <c r="CZ7" s="20"/>
      <c r="DA7" s="9">
        <v>3</v>
      </c>
      <c r="DB7" s="15">
        <f t="shared" si="0"/>
        <v>0</v>
      </c>
      <c r="DC7" s="15">
        <f t="shared" si="1"/>
        <v>0</v>
      </c>
      <c r="DD7" s="15">
        <f t="shared" si="2"/>
        <v>0</v>
      </c>
      <c r="DE7" s="15">
        <f t="shared" si="3"/>
        <v>0</v>
      </c>
    </row>
    <row r="8" spans="1:111" ht="19.5" customHeight="1">
      <c r="A8" s="117" t="s">
        <v>80</v>
      </c>
      <c r="B8" s="118"/>
      <c r="C8" s="118"/>
      <c r="D8" s="118"/>
      <c r="E8" s="118"/>
      <c r="F8" s="118"/>
      <c r="G8" s="118"/>
      <c r="H8" s="118"/>
      <c r="I8" s="147"/>
      <c r="J8" s="148"/>
      <c r="K8" s="148"/>
      <c r="L8" s="148"/>
      <c r="M8" s="148"/>
      <c r="N8" s="148"/>
      <c r="O8" s="148"/>
      <c r="P8" s="148"/>
      <c r="Q8" s="148"/>
      <c r="R8" s="148"/>
      <c r="S8" s="148"/>
      <c r="T8" s="148"/>
      <c r="U8" s="148"/>
      <c r="V8" s="148"/>
      <c r="W8" s="148"/>
      <c r="X8" s="148"/>
      <c r="Y8" s="148"/>
      <c r="Z8" s="148"/>
      <c r="AA8" s="148"/>
      <c r="AB8" s="148"/>
      <c r="AC8" s="148"/>
      <c r="AD8" s="149"/>
      <c r="AH8" s="18"/>
      <c r="AI8" s="146" t="s">
        <v>45</v>
      </c>
      <c r="AJ8" s="146"/>
      <c r="AK8" s="146"/>
      <c r="AL8" s="145" t="s">
        <v>46</v>
      </c>
      <c r="AM8" s="145"/>
      <c r="AN8" s="12"/>
      <c r="AO8" s="12"/>
      <c r="DA8" s="9">
        <v>4</v>
      </c>
      <c r="DB8" s="15">
        <f t="shared" si="0"/>
        <v>0</v>
      </c>
      <c r="DC8" s="15">
        <f t="shared" si="1"/>
        <v>0</v>
      </c>
      <c r="DD8" s="15">
        <f t="shared" si="2"/>
        <v>0</v>
      </c>
      <c r="DE8" s="15">
        <f t="shared" si="3"/>
        <v>0</v>
      </c>
    </row>
    <row r="9" spans="1:111" ht="19.5" customHeight="1">
      <c r="A9" s="117" t="s">
        <v>82</v>
      </c>
      <c r="B9" s="118"/>
      <c r="C9" s="118"/>
      <c r="D9" s="118"/>
      <c r="E9" s="118"/>
      <c r="F9" s="118"/>
      <c r="G9" s="118"/>
      <c r="H9" s="118"/>
      <c r="I9" s="147"/>
      <c r="J9" s="148"/>
      <c r="K9" s="148"/>
      <c r="L9" s="148"/>
      <c r="M9" s="148"/>
      <c r="N9" s="148"/>
      <c r="O9" s="148"/>
      <c r="P9" s="148"/>
      <c r="Q9" s="148"/>
      <c r="R9" s="148"/>
      <c r="S9" s="148"/>
      <c r="T9" s="148"/>
      <c r="U9" s="148"/>
      <c r="V9" s="148"/>
      <c r="W9" s="148"/>
      <c r="X9" s="148"/>
      <c r="Y9" s="148"/>
      <c r="Z9" s="148"/>
      <c r="AA9" s="148"/>
      <c r="AB9" s="148"/>
      <c r="AC9" s="148"/>
      <c r="AD9" s="149"/>
      <c r="AH9" s="12"/>
      <c r="AI9" s="146" t="s">
        <v>49</v>
      </c>
      <c r="AJ9" s="146"/>
      <c r="AK9" s="146"/>
      <c r="AL9" s="145" t="s">
        <v>50</v>
      </c>
      <c r="AM9" s="145"/>
      <c r="AN9" s="12"/>
      <c r="AO9" s="12"/>
      <c r="DA9" s="9">
        <v>5</v>
      </c>
      <c r="DB9" s="15">
        <f t="shared" si="0"/>
        <v>0</v>
      </c>
      <c r="DC9" s="15">
        <f t="shared" si="1"/>
        <v>0</v>
      </c>
      <c r="DD9" s="15">
        <f t="shared" si="2"/>
        <v>0</v>
      </c>
      <c r="DE9" s="15">
        <f t="shared" si="3"/>
        <v>0</v>
      </c>
    </row>
    <row r="10" spans="1:111" ht="19.5" customHeight="1">
      <c r="A10" s="117" t="s">
        <v>83</v>
      </c>
      <c r="B10" s="118"/>
      <c r="C10" s="118"/>
      <c r="D10" s="118"/>
      <c r="E10" s="118"/>
      <c r="F10" s="118"/>
      <c r="G10" s="118"/>
      <c r="H10" s="118"/>
      <c r="I10" s="147"/>
      <c r="J10" s="148"/>
      <c r="K10" s="148"/>
      <c r="L10" s="148"/>
      <c r="M10" s="148"/>
      <c r="N10" s="148"/>
      <c r="O10" s="148"/>
      <c r="P10" s="148"/>
      <c r="Q10" s="148"/>
      <c r="R10" s="148"/>
      <c r="S10" s="148"/>
      <c r="T10" s="148"/>
      <c r="U10" s="148"/>
      <c r="V10" s="148"/>
      <c r="W10" s="148"/>
      <c r="X10" s="148"/>
      <c r="Y10" s="148"/>
      <c r="Z10" s="148"/>
      <c r="AA10" s="148"/>
      <c r="AB10" s="148"/>
      <c r="AC10" s="148"/>
      <c r="AD10" s="149"/>
      <c r="AH10" s="12"/>
      <c r="AI10" s="146" t="s">
        <v>51</v>
      </c>
      <c r="AJ10" s="146"/>
      <c r="AK10" s="146"/>
      <c r="AL10" s="145" t="s">
        <v>52</v>
      </c>
      <c r="AM10" s="145"/>
      <c r="AN10" s="12"/>
      <c r="AO10" s="12"/>
      <c r="DA10" s="9">
        <v>6</v>
      </c>
      <c r="DB10" s="15">
        <f t="shared" si="0"/>
        <v>0</v>
      </c>
      <c r="DC10" s="15">
        <f t="shared" si="1"/>
        <v>0</v>
      </c>
      <c r="DD10" s="15">
        <f t="shared" si="2"/>
        <v>0</v>
      </c>
      <c r="DE10" s="15">
        <f t="shared" si="3"/>
        <v>0</v>
      </c>
    </row>
    <row r="11" spans="1:111" ht="19.5" customHeight="1">
      <c r="A11" s="117" t="s">
        <v>84</v>
      </c>
      <c r="B11" s="118"/>
      <c r="C11" s="118"/>
      <c r="D11" s="118"/>
      <c r="E11" s="118"/>
      <c r="F11" s="118"/>
      <c r="G11" s="118"/>
      <c r="H11" s="118"/>
      <c r="I11" s="172"/>
      <c r="J11" s="173"/>
      <c r="K11" s="21" t="s">
        <v>85</v>
      </c>
      <c r="L11" s="173"/>
      <c r="M11" s="174"/>
      <c r="N11" s="246"/>
      <c r="O11" s="246"/>
      <c r="P11" s="246"/>
      <c r="Q11" s="246"/>
      <c r="R11" s="246"/>
      <c r="S11" s="246"/>
      <c r="T11" s="246"/>
      <c r="U11" s="246"/>
      <c r="V11" s="246"/>
      <c r="W11" s="246"/>
      <c r="X11" s="246"/>
      <c r="Y11" s="246"/>
      <c r="Z11" s="246"/>
      <c r="AA11" s="246"/>
      <c r="AB11" s="246"/>
      <c r="AC11" s="246"/>
      <c r="AD11" s="247"/>
      <c r="AH11" s="12"/>
      <c r="AI11" s="146" t="s">
        <v>54</v>
      </c>
      <c r="AJ11" s="146"/>
      <c r="AK11" s="146"/>
      <c r="AL11" s="145" t="s">
        <v>55</v>
      </c>
      <c r="AM11" s="145"/>
      <c r="AN11" s="12"/>
      <c r="AO11" s="12"/>
      <c r="DA11" s="9">
        <v>7</v>
      </c>
      <c r="DB11" s="15">
        <f t="shared" si="0"/>
        <v>0</v>
      </c>
      <c r="DC11" s="15">
        <f t="shared" si="1"/>
        <v>0</v>
      </c>
      <c r="DD11" s="15">
        <f t="shared" si="2"/>
        <v>0</v>
      </c>
      <c r="DE11" s="15">
        <f t="shared" si="3"/>
        <v>0</v>
      </c>
    </row>
    <row r="12" spans="1:111" ht="19.5" customHeight="1">
      <c r="A12" s="117" t="s">
        <v>86</v>
      </c>
      <c r="B12" s="118"/>
      <c r="C12" s="118"/>
      <c r="D12" s="118"/>
      <c r="E12" s="118"/>
      <c r="F12" s="118"/>
      <c r="G12" s="118"/>
      <c r="H12" s="118"/>
      <c r="I12" s="177" t="s">
        <v>87</v>
      </c>
      <c r="J12" s="177"/>
      <c r="K12" s="177"/>
      <c r="L12" s="177"/>
      <c r="M12" s="177"/>
      <c r="N12" s="185"/>
      <c r="O12" s="185"/>
      <c r="P12" s="185"/>
      <c r="Q12" s="185"/>
      <c r="R12" s="184" t="s">
        <v>88</v>
      </c>
      <c r="S12" s="184"/>
      <c r="T12" s="184"/>
      <c r="U12" s="184"/>
      <c r="V12" s="186"/>
      <c r="W12" s="186"/>
      <c r="X12" s="186"/>
      <c r="Y12" s="186"/>
      <c r="Z12" s="186"/>
      <c r="AA12" s="186"/>
      <c r="AB12" s="186"/>
      <c r="AC12" s="186"/>
      <c r="AD12" s="187"/>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R12" s="291" t="str">
        <f>IF(N13="","",N12&amp;V12&amp;N13)</f>
        <v/>
      </c>
      <c r="CS12" s="292"/>
      <c r="CT12" s="292"/>
      <c r="CU12" s="292"/>
      <c r="CV12" s="292"/>
      <c r="CW12" s="292"/>
      <c r="CX12" s="292"/>
      <c r="CY12" s="292"/>
      <c r="CZ12" s="293"/>
      <c r="DA12" s="9">
        <v>8</v>
      </c>
      <c r="DB12" s="15">
        <f t="shared" si="0"/>
        <v>0</v>
      </c>
      <c r="DC12" s="15">
        <f t="shared" si="1"/>
        <v>0</v>
      </c>
      <c r="DD12" s="15">
        <f t="shared" si="2"/>
        <v>0</v>
      </c>
      <c r="DE12" s="15">
        <f t="shared" si="3"/>
        <v>0</v>
      </c>
    </row>
    <row r="13" spans="1:111" ht="19.5" customHeight="1">
      <c r="A13" s="117"/>
      <c r="B13" s="118"/>
      <c r="C13" s="118"/>
      <c r="D13" s="118"/>
      <c r="E13" s="118"/>
      <c r="F13" s="118"/>
      <c r="G13" s="118"/>
      <c r="H13" s="118"/>
      <c r="I13" s="177" t="s">
        <v>86</v>
      </c>
      <c r="J13" s="177"/>
      <c r="K13" s="177"/>
      <c r="L13" s="177"/>
      <c r="M13" s="177"/>
      <c r="N13" s="186"/>
      <c r="O13" s="186"/>
      <c r="P13" s="186"/>
      <c r="Q13" s="186"/>
      <c r="R13" s="186"/>
      <c r="S13" s="186"/>
      <c r="T13" s="186"/>
      <c r="U13" s="186"/>
      <c r="V13" s="186"/>
      <c r="W13" s="186"/>
      <c r="X13" s="186"/>
      <c r="Y13" s="186"/>
      <c r="Z13" s="186"/>
      <c r="AA13" s="186"/>
      <c r="AB13" s="186"/>
      <c r="AC13" s="186"/>
      <c r="AD13" s="187"/>
      <c r="AG13" s="22" t="s">
        <v>107</v>
      </c>
      <c r="DA13" s="9">
        <v>9</v>
      </c>
      <c r="DB13" s="15">
        <f t="shared" si="0"/>
        <v>0</v>
      </c>
      <c r="DC13" s="15">
        <f t="shared" si="1"/>
        <v>0</v>
      </c>
      <c r="DD13" s="15">
        <f t="shared" si="2"/>
        <v>0</v>
      </c>
      <c r="DE13" s="15">
        <f t="shared" si="3"/>
        <v>0</v>
      </c>
    </row>
    <row r="14" spans="1:111" ht="19.5" customHeight="1" thickBot="1">
      <c r="A14" s="170" t="s">
        <v>89</v>
      </c>
      <c r="B14" s="171"/>
      <c r="C14" s="171"/>
      <c r="D14" s="171"/>
      <c r="E14" s="171"/>
      <c r="F14" s="171"/>
      <c r="G14" s="171"/>
      <c r="H14" s="171"/>
      <c r="I14" s="175"/>
      <c r="J14" s="175"/>
      <c r="K14" s="175"/>
      <c r="L14" s="175"/>
      <c r="M14" s="175"/>
      <c r="N14" s="176"/>
      <c r="O14" s="176"/>
      <c r="P14" s="176"/>
      <c r="Q14" s="176"/>
      <c r="R14" s="269" t="s">
        <v>90</v>
      </c>
      <c r="S14" s="269"/>
      <c r="T14" s="269"/>
      <c r="U14" s="269"/>
      <c r="V14" s="175"/>
      <c r="W14" s="175"/>
      <c r="X14" s="175"/>
      <c r="Y14" s="175"/>
      <c r="Z14" s="175"/>
      <c r="AA14" s="175"/>
      <c r="AB14" s="175"/>
      <c r="AC14" s="175"/>
      <c r="AD14" s="253"/>
      <c r="DA14" s="9">
        <v>10</v>
      </c>
      <c r="DB14" s="15">
        <f t="shared" si="0"/>
        <v>0</v>
      </c>
      <c r="DC14" s="15">
        <f t="shared" si="1"/>
        <v>0</v>
      </c>
      <c r="DD14" s="15">
        <f t="shared" si="2"/>
        <v>0</v>
      </c>
      <c r="DE14" s="15">
        <f t="shared" si="3"/>
        <v>0</v>
      </c>
    </row>
    <row r="15" spans="1:111" ht="19.5" customHeight="1">
      <c r="A15" s="125" t="s">
        <v>321</v>
      </c>
      <c r="B15" s="126"/>
      <c r="C15" s="126"/>
      <c r="D15" s="126"/>
      <c r="E15" s="126"/>
      <c r="F15" s="126"/>
      <c r="G15" s="126"/>
      <c r="H15" s="127"/>
      <c r="I15" s="134"/>
      <c r="J15" s="135"/>
      <c r="K15" s="135"/>
      <c r="L15" s="135"/>
      <c r="M15" s="136"/>
      <c r="N15" s="159" t="s">
        <v>93</v>
      </c>
      <c r="O15" s="159"/>
      <c r="P15" s="159"/>
      <c r="Q15" s="159"/>
      <c r="R15" s="178"/>
      <c r="S15" s="179"/>
      <c r="T15" s="179"/>
      <c r="U15" s="179"/>
      <c r="V15" s="179"/>
      <c r="W15" s="179"/>
      <c r="X15" s="179"/>
      <c r="Y15" s="179"/>
      <c r="Z15" s="179"/>
      <c r="AA15" s="179"/>
      <c r="AB15" s="179"/>
      <c r="AC15" s="179"/>
      <c r="AD15" s="180"/>
      <c r="AF15" s="23"/>
      <c r="AG15" s="23"/>
      <c r="AH15" s="23"/>
      <c r="AI15" s="23"/>
      <c r="AJ15" s="23"/>
      <c r="AK15" s="23"/>
      <c r="AL15" s="23"/>
      <c r="AM15" s="23"/>
      <c r="AN15" s="23"/>
      <c r="AO15" s="23"/>
      <c r="AP15" s="23"/>
      <c r="AQ15" s="23"/>
      <c r="AR15" s="23"/>
      <c r="BD15" s="24"/>
      <c r="BE15" s="24"/>
      <c r="BF15" s="24"/>
      <c r="DA15" s="9">
        <v>11</v>
      </c>
      <c r="DB15" s="15">
        <f t="shared" si="0"/>
        <v>0</v>
      </c>
      <c r="DC15" s="15">
        <f t="shared" si="1"/>
        <v>0</v>
      </c>
      <c r="DD15" s="15">
        <f t="shared" si="2"/>
        <v>0</v>
      </c>
      <c r="DE15" s="15">
        <f t="shared" si="3"/>
        <v>0</v>
      </c>
    </row>
    <row r="16" spans="1:111" ht="19.5" customHeight="1">
      <c r="A16" s="128"/>
      <c r="B16" s="129"/>
      <c r="C16" s="129"/>
      <c r="D16" s="129"/>
      <c r="E16" s="129"/>
      <c r="F16" s="129"/>
      <c r="G16" s="129"/>
      <c r="H16" s="130"/>
      <c r="I16" s="137"/>
      <c r="J16" s="138"/>
      <c r="K16" s="138"/>
      <c r="L16" s="138"/>
      <c r="M16" s="139"/>
      <c r="N16" s="156" t="s">
        <v>126</v>
      </c>
      <c r="O16" s="157"/>
      <c r="P16" s="157"/>
      <c r="Q16" s="158"/>
      <c r="R16" s="181"/>
      <c r="S16" s="182"/>
      <c r="T16" s="182"/>
      <c r="U16" s="182"/>
      <c r="V16" s="182"/>
      <c r="W16" s="182"/>
      <c r="X16" s="182"/>
      <c r="Y16" s="182"/>
      <c r="Z16" s="182"/>
      <c r="AA16" s="182"/>
      <c r="AB16" s="182"/>
      <c r="AC16" s="182"/>
      <c r="AD16" s="183"/>
      <c r="AF16" s="23"/>
      <c r="AG16" s="23"/>
      <c r="AH16" s="23"/>
      <c r="AI16" s="23"/>
      <c r="AJ16" s="23"/>
      <c r="AK16" s="23"/>
      <c r="AL16" s="23"/>
      <c r="AM16" s="23"/>
      <c r="AN16" s="23"/>
      <c r="AO16" s="23"/>
      <c r="AP16" s="23"/>
      <c r="AQ16" s="23"/>
      <c r="AR16" s="23"/>
      <c r="BD16" s="24"/>
      <c r="BE16" s="24"/>
      <c r="BF16" s="24"/>
      <c r="DA16" s="9">
        <v>12</v>
      </c>
      <c r="DB16" s="15">
        <f t="shared" si="0"/>
        <v>0</v>
      </c>
      <c r="DC16" s="15">
        <f t="shared" si="1"/>
        <v>0</v>
      </c>
      <c r="DD16" s="15">
        <f t="shared" si="2"/>
        <v>0</v>
      </c>
      <c r="DE16" s="15">
        <f t="shared" si="3"/>
        <v>0</v>
      </c>
    </row>
    <row r="17" spans="1:113" ht="19.5" customHeight="1">
      <c r="A17" s="131"/>
      <c r="B17" s="132"/>
      <c r="C17" s="132"/>
      <c r="D17" s="132"/>
      <c r="E17" s="132"/>
      <c r="F17" s="132"/>
      <c r="G17" s="132"/>
      <c r="H17" s="133"/>
      <c r="I17" s="140"/>
      <c r="J17" s="141"/>
      <c r="K17" s="141"/>
      <c r="L17" s="141"/>
      <c r="M17" s="142"/>
      <c r="N17" s="160" t="s">
        <v>94</v>
      </c>
      <c r="O17" s="160"/>
      <c r="P17" s="160"/>
      <c r="Q17" s="160"/>
      <c r="R17" s="181"/>
      <c r="S17" s="182"/>
      <c r="T17" s="182"/>
      <c r="U17" s="182"/>
      <c r="V17" s="182"/>
      <c r="W17" s="182"/>
      <c r="X17" s="182"/>
      <c r="Y17" s="182"/>
      <c r="Z17" s="182"/>
      <c r="AA17" s="182"/>
      <c r="AB17" s="182"/>
      <c r="AC17" s="182"/>
      <c r="AD17" s="183"/>
      <c r="AF17" s="23"/>
      <c r="AG17" s="23"/>
      <c r="AH17" s="23"/>
      <c r="AI17" s="23"/>
      <c r="AJ17" s="23"/>
      <c r="AK17" s="23"/>
      <c r="AL17" s="23"/>
      <c r="AM17" s="23"/>
      <c r="AN17" s="23"/>
      <c r="AO17" s="23"/>
      <c r="AP17" s="23"/>
      <c r="AQ17" s="23"/>
      <c r="AR17" s="23"/>
      <c r="BD17" s="24"/>
      <c r="BE17" s="24"/>
      <c r="BF17" s="24"/>
      <c r="DA17" s="9">
        <v>13</v>
      </c>
      <c r="DB17" s="15">
        <f t="shared" si="0"/>
        <v>0</v>
      </c>
      <c r="DC17" s="15">
        <f t="shared" si="1"/>
        <v>0</v>
      </c>
      <c r="DD17" s="15">
        <f t="shared" si="2"/>
        <v>0</v>
      </c>
      <c r="DE17" s="15">
        <f t="shared" si="3"/>
        <v>0</v>
      </c>
    </row>
    <row r="18" spans="1:113" ht="19.5" customHeight="1">
      <c r="A18" s="229" t="s">
        <v>128</v>
      </c>
      <c r="B18" s="222"/>
      <c r="C18" s="222"/>
      <c r="D18" s="222"/>
      <c r="E18" s="222"/>
      <c r="F18" s="222"/>
      <c r="G18" s="222"/>
      <c r="H18" s="223"/>
      <c r="I18" s="250"/>
      <c r="J18" s="251"/>
      <c r="K18" s="251"/>
      <c r="L18" s="251"/>
      <c r="M18" s="252"/>
      <c r="N18" s="184" t="s">
        <v>93</v>
      </c>
      <c r="O18" s="184"/>
      <c r="P18" s="184"/>
      <c r="Q18" s="184"/>
      <c r="R18" s="181"/>
      <c r="S18" s="182"/>
      <c r="T18" s="182"/>
      <c r="U18" s="182"/>
      <c r="V18" s="182"/>
      <c r="W18" s="182"/>
      <c r="X18" s="182"/>
      <c r="Y18" s="182"/>
      <c r="Z18" s="182"/>
      <c r="AA18" s="182"/>
      <c r="AB18" s="182"/>
      <c r="AC18" s="182"/>
      <c r="AD18" s="183"/>
      <c r="BD18" s="24"/>
      <c r="BE18" s="24"/>
      <c r="BF18" s="24"/>
      <c r="DA18" s="9">
        <v>14</v>
      </c>
      <c r="DB18" s="15">
        <f t="shared" si="0"/>
        <v>0</v>
      </c>
      <c r="DC18" s="15">
        <f t="shared" si="1"/>
        <v>0</v>
      </c>
      <c r="DD18" s="15">
        <f t="shared" si="2"/>
        <v>0</v>
      </c>
      <c r="DE18" s="15">
        <f t="shared" si="3"/>
        <v>0</v>
      </c>
    </row>
    <row r="19" spans="1:113" ht="19.5" customHeight="1">
      <c r="A19" s="230"/>
      <c r="B19" s="231"/>
      <c r="C19" s="231"/>
      <c r="D19" s="231"/>
      <c r="E19" s="231"/>
      <c r="F19" s="231"/>
      <c r="G19" s="231"/>
      <c r="H19" s="232"/>
      <c r="I19" s="137"/>
      <c r="J19" s="138"/>
      <c r="K19" s="138"/>
      <c r="L19" s="138"/>
      <c r="M19" s="139"/>
      <c r="N19" s="203" t="s">
        <v>126</v>
      </c>
      <c r="O19" s="204"/>
      <c r="P19" s="204"/>
      <c r="Q19" s="205"/>
      <c r="R19" s="181"/>
      <c r="S19" s="182"/>
      <c r="T19" s="182"/>
      <c r="U19" s="182"/>
      <c r="V19" s="182"/>
      <c r="W19" s="182"/>
      <c r="X19" s="182"/>
      <c r="Y19" s="182"/>
      <c r="Z19" s="182"/>
      <c r="AA19" s="182"/>
      <c r="AB19" s="182"/>
      <c r="AC19" s="182"/>
      <c r="AD19" s="183"/>
      <c r="BD19" s="24"/>
      <c r="BE19" s="24"/>
      <c r="BF19" s="24"/>
      <c r="DA19" s="9">
        <v>15</v>
      </c>
      <c r="DB19" s="15">
        <f t="shared" si="0"/>
        <v>0</v>
      </c>
      <c r="DC19" s="15">
        <f t="shared" si="1"/>
        <v>0</v>
      </c>
      <c r="DD19" s="15">
        <f t="shared" si="2"/>
        <v>0</v>
      </c>
      <c r="DE19" s="15">
        <f t="shared" si="3"/>
        <v>0</v>
      </c>
    </row>
    <row r="20" spans="1:113" ht="19.5" customHeight="1" thickBot="1">
      <c r="A20" s="230"/>
      <c r="B20" s="231"/>
      <c r="C20" s="231"/>
      <c r="D20" s="231"/>
      <c r="E20" s="231"/>
      <c r="F20" s="231"/>
      <c r="G20" s="231"/>
      <c r="H20" s="232"/>
      <c r="I20" s="137"/>
      <c r="J20" s="138"/>
      <c r="K20" s="138"/>
      <c r="L20" s="138"/>
      <c r="M20" s="139"/>
      <c r="N20" s="203" t="s">
        <v>114</v>
      </c>
      <c r="O20" s="204"/>
      <c r="P20" s="204"/>
      <c r="Q20" s="205"/>
      <c r="R20" s="181"/>
      <c r="S20" s="182"/>
      <c r="T20" s="182"/>
      <c r="U20" s="182"/>
      <c r="V20" s="182"/>
      <c r="W20" s="182"/>
      <c r="X20" s="182"/>
      <c r="Y20" s="182"/>
      <c r="Z20" s="182"/>
      <c r="AA20" s="182"/>
      <c r="AB20" s="182"/>
      <c r="AC20" s="182"/>
      <c r="AD20" s="183"/>
      <c r="BD20" s="24"/>
      <c r="BE20" s="24"/>
      <c r="BF20" s="24"/>
      <c r="DA20" s="9">
        <v>16</v>
      </c>
      <c r="DB20" s="15">
        <f t="shared" si="0"/>
        <v>0</v>
      </c>
      <c r="DC20" s="15">
        <f t="shared" si="1"/>
        <v>0</v>
      </c>
      <c r="DD20" s="15">
        <f t="shared" si="2"/>
        <v>0</v>
      </c>
      <c r="DE20" s="15">
        <f t="shared" si="3"/>
        <v>0</v>
      </c>
    </row>
    <row r="21" spans="1:113" ht="19.5" customHeight="1" thickBot="1">
      <c r="A21" s="230"/>
      <c r="B21" s="231"/>
      <c r="C21" s="231"/>
      <c r="D21" s="231"/>
      <c r="E21" s="231"/>
      <c r="F21" s="231"/>
      <c r="G21" s="231"/>
      <c r="H21" s="232"/>
      <c r="I21" s="137"/>
      <c r="J21" s="138"/>
      <c r="K21" s="138"/>
      <c r="L21" s="138"/>
      <c r="M21" s="139"/>
      <c r="N21" s="203" t="s">
        <v>109</v>
      </c>
      <c r="O21" s="204"/>
      <c r="P21" s="204"/>
      <c r="Q21" s="205"/>
      <c r="R21" s="181"/>
      <c r="S21" s="182"/>
      <c r="T21" s="182"/>
      <c r="U21" s="182"/>
      <c r="V21" s="182"/>
      <c r="W21" s="182"/>
      <c r="X21" s="182"/>
      <c r="Y21" s="182"/>
      <c r="Z21" s="182"/>
      <c r="AA21" s="182"/>
      <c r="AB21" s="182"/>
      <c r="AC21" s="182"/>
      <c r="AD21" s="183"/>
      <c r="BD21" s="24"/>
      <c r="BE21" s="24"/>
      <c r="BF21" s="24"/>
      <c r="DA21" s="9">
        <v>17</v>
      </c>
      <c r="DB21" s="15">
        <f t="shared" si="0"/>
        <v>0</v>
      </c>
      <c r="DC21" s="15">
        <f t="shared" si="1"/>
        <v>0</v>
      </c>
      <c r="DD21" s="15">
        <f t="shared" si="2"/>
        <v>0</v>
      </c>
      <c r="DE21" s="15">
        <f t="shared" si="3"/>
        <v>0</v>
      </c>
      <c r="DG21" s="25" t="s">
        <v>322</v>
      </c>
    </row>
    <row r="22" spans="1:113" ht="19.5" customHeight="1" thickBot="1">
      <c r="A22" s="230"/>
      <c r="B22" s="231"/>
      <c r="C22" s="231"/>
      <c r="D22" s="231"/>
      <c r="E22" s="231"/>
      <c r="F22" s="231"/>
      <c r="G22" s="231"/>
      <c r="H22" s="232"/>
      <c r="I22" s="137"/>
      <c r="J22" s="138"/>
      <c r="K22" s="138"/>
      <c r="L22" s="138"/>
      <c r="M22" s="139"/>
      <c r="N22" s="203" t="s">
        <v>110</v>
      </c>
      <c r="O22" s="204"/>
      <c r="P22" s="204"/>
      <c r="Q22" s="205"/>
      <c r="R22" s="181"/>
      <c r="S22" s="182"/>
      <c r="T22" s="182"/>
      <c r="U22" s="182"/>
      <c r="V22" s="182"/>
      <c r="W22" s="182"/>
      <c r="X22" s="182"/>
      <c r="Y22" s="182"/>
      <c r="Z22" s="182"/>
      <c r="AA22" s="182"/>
      <c r="AB22" s="182"/>
      <c r="AC22" s="182"/>
      <c r="AD22" s="183"/>
      <c r="BD22" s="24"/>
      <c r="BE22" s="24"/>
      <c r="BF22" s="24"/>
      <c r="DD22" s="8"/>
      <c r="DE22" s="26">
        <f>COUNTIF(DE5:DE21,"=1")</f>
        <v>0</v>
      </c>
      <c r="DG22" s="27">
        <f>COUNTIF(DE5:DE21,"&gt;=2")</f>
        <v>0</v>
      </c>
      <c r="DI22" s="9" t="s">
        <v>323</v>
      </c>
    </row>
    <row r="23" spans="1:113" ht="19.5" customHeight="1">
      <c r="A23" s="230"/>
      <c r="B23" s="231"/>
      <c r="C23" s="231"/>
      <c r="D23" s="231"/>
      <c r="E23" s="231"/>
      <c r="F23" s="231"/>
      <c r="G23" s="231"/>
      <c r="H23" s="232"/>
      <c r="I23" s="137"/>
      <c r="J23" s="138"/>
      <c r="K23" s="138"/>
      <c r="L23" s="138"/>
      <c r="M23" s="139"/>
      <c r="N23" s="203" t="s">
        <v>111</v>
      </c>
      <c r="O23" s="204"/>
      <c r="P23" s="204"/>
      <c r="Q23" s="205"/>
      <c r="R23" s="326"/>
      <c r="S23" s="248"/>
      <c r="T23" s="28" t="s">
        <v>139</v>
      </c>
      <c r="U23" s="248"/>
      <c r="V23" s="249"/>
      <c r="W23" s="238"/>
      <c r="X23" s="238"/>
      <c r="Y23" s="238"/>
      <c r="Z23" s="238"/>
      <c r="AA23" s="238"/>
      <c r="AB23" s="238"/>
      <c r="AC23" s="238"/>
      <c r="AD23" s="239"/>
      <c r="BD23" s="24"/>
      <c r="BE23" s="24"/>
      <c r="BF23" s="24"/>
      <c r="DD23" s="8">
        <v>2</v>
      </c>
      <c r="DE23" s="26">
        <f>COUNTIF(DE5:DE21,2)</f>
        <v>0</v>
      </c>
    </row>
    <row r="24" spans="1:113" ht="19.5" customHeight="1">
      <c r="A24" s="230"/>
      <c r="B24" s="231"/>
      <c r="C24" s="231"/>
      <c r="D24" s="231"/>
      <c r="E24" s="231"/>
      <c r="F24" s="231"/>
      <c r="G24" s="231"/>
      <c r="H24" s="232"/>
      <c r="I24" s="137"/>
      <c r="J24" s="138"/>
      <c r="K24" s="138"/>
      <c r="L24" s="138"/>
      <c r="M24" s="139"/>
      <c r="N24" s="234" t="s">
        <v>94</v>
      </c>
      <c r="O24" s="234"/>
      <c r="P24" s="234"/>
      <c r="Q24" s="234"/>
      <c r="R24" s="199"/>
      <c r="S24" s="199"/>
      <c r="T24" s="199"/>
      <c r="U24" s="199"/>
      <c r="V24" s="199"/>
      <c r="W24" s="199"/>
      <c r="X24" s="199"/>
      <c r="Y24" s="199"/>
      <c r="Z24" s="199"/>
      <c r="AA24" s="199"/>
      <c r="AB24" s="199"/>
      <c r="AC24" s="199"/>
      <c r="AD24" s="200"/>
      <c r="BD24" s="24"/>
      <c r="BE24" s="24"/>
      <c r="BF24" s="24"/>
      <c r="DD24" s="8">
        <v>3</v>
      </c>
      <c r="DE24" s="8">
        <f>COUNTIF(DE5:DE21,3)</f>
        <v>0</v>
      </c>
    </row>
    <row r="25" spans="1:113" ht="19.5" customHeight="1">
      <c r="A25" s="230"/>
      <c r="B25" s="231"/>
      <c r="C25" s="231"/>
      <c r="D25" s="231"/>
      <c r="E25" s="231"/>
      <c r="F25" s="231"/>
      <c r="G25" s="231"/>
      <c r="H25" s="232"/>
      <c r="I25" s="137"/>
      <c r="J25" s="138"/>
      <c r="K25" s="138"/>
      <c r="L25" s="138"/>
      <c r="M25" s="139"/>
      <c r="N25" s="203" t="s">
        <v>127</v>
      </c>
      <c r="O25" s="204"/>
      <c r="P25" s="204"/>
      <c r="Q25" s="205"/>
      <c r="R25" s="199"/>
      <c r="S25" s="199"/>
      <c r="T25" s="199"/>
      <c r="U25" s="199"/>
      <c r="V25" s="199"/>
      <c r="W25" s="199"/>
      <c r="X25" s="199"/>
      <c r="Y25" s="199"/>
      <c r="Z25" s="199"/>
      <c r="AA25" s="199"/>
      <c r="AB25" s="199"/>
      <c r="AC25" s="199"/>
      <c r="AD25" s="200"/>
      <c r="BD25" s="24"/>
      <c r="BE25" s="24"/>
      <c r="BF25" s="24"/>
    </row>
    <row r="26" spans="1:113" ht="19.5" customHeight="1">
      <c r="A26" s="230"/>
      <c r="B26" s="231"/>
      <c r="C26" s="231"/>
      <c r="D26" s="231"/>
      <c r="E26" s="231"/>
      <c r="F26" s="231"/>
      <c r="G26" s="231"/>
      <c r="H26" s="232"/>
      <c r="I26" s="137"/>
      <c r="J26" s="138"/>
      <c r="K26" s="138"/>
      <c r="L26" s="138"/>
      <c r="M26" s="139"/>
      <c r="N26" s="203" t="s">
        <v>112</v>
      </c>
      <c r="O26" s="204"/>
      <c r="P26" s="204"/>
      <c r="Q26" s="205"/>
      <c r="R26" s="201"/>
      <c r="S26" s="201"/>
      <c r="T26" s="201"/>
      <c r="U26" s="201"/>
      <c r="V26" s="201"/>
      <c r="W26" s="201"/>
      <c r="X26" s="201"/>
      <c r="Y26" s="201"/>
      <c r="Z26" s="201"/>
      <c r="AA26" s="201"/>
      <c r="AB26" s="201"/>
      <c r="AC26" s="201"/>
      <c r="AD26" s="202"/>
      <c r="BD26" s="24"/>
      <c r="BE26" s="24"/>
      <c r="BF26" s="24"/>
    </row>
    <row r="27" spans="1:113" ht="19.5" customHeight="1">
      <c r="A27" s="226"/>
      <c r="B27" s="227"/>
      <c r="C27" s="227"/>
      <c r="D27" s="227"/>
      <c r="E27" s="227"/>
      <c r="F27" s="227"/>
      <c r="G27" s="227"/>
      <c r="H27" s="228"/>
      <c r="I27" s="140"/>
      <c r="J27" s="141"/>
      <c r="K27" s="141"/>
      <c r="L27" s="141"/>
      <c r="M27" s="142"/>
      <c r="N27" s="203" t="s">
        <v>113</v>
      </c>
      <c r="O27" s="204"/>
      <c r="P27" s="204"/>
      <c r="Q27" s="205"/>
      <c r="R27" s="201"/>
      <c r="S27" s="201"/>
      <c r="T27" s="201"/>
      <c r="U27" s="201"/>
      <c r="V27" s="201"/>
      <c r="W27" s="201"/>
      <c r="X27" s="201"/>
      <c r="Y27" s="201"/>
      <c r="Z27" s="201"/>
      <c r="AA27" s="201"/>
      <c r="AB27" s="201"/>
      <c r="AC27" s="201"/>
      <c r="AD27" s="202"/>
      <c r="BD27" s="24"/>
      <c r="BE27" s="24"/>
      <c r="BF27" s="24"/>
    </row>
    <row r="28" spans="1:113" ht="19.5" customHeight="1">
      <c r="A28" s="117" t="s">
        <v>101</v>
      </c>
      <c r="B28" s="118"/>
      <c r="C28" s="118"/>
      <c r="D28" s="118"/>
      <c r="E28" s="118"/>
      <c r="F28" s="118"/>
      <c r="G28" s="118"/>
      <c r="H28" s="118"/>
      <c r="I28" s="357"/>
      <c r="J28" s="358"/>
      <c r="K28" s="358"/>
      <c r="L28" s="358"/>
      <c r="M28" s="358"/>
      <c r="N28" s="141"/>
      <c r="O28" s="141"/>
      <c r="P28" s="141"/>
      <c r="Q28" s="142"/>
      <c r="R28" s="235" t="s">
        <v>104</v>
      </c>
      <c r="S28" s="236"/>
      <c r="T28" s="236"/>
      <c r="U28" s="237"/>
      <c r="V28" s="201"/>
      <c r="W28" s="201"/>
      <c r="X28" s="201"/>
      <c r="Y28" s="201"/>
      <c r="Z28" s="201"/>
      <c r="AA28" s="201"/>
      <c r="AB28" s="201"/>
      <c r="AC28" s="201"/>
      <c r="AD28" s="202"/>
    </row>
    <row r="29" spans="1:113" ht="19.5" customHeight="1">
      <c r="A29" s="170" t="s">
        <v>102</v>
      </c>
      <c r="B29" s="171"/>
      <c r="C29" s="171"/>
      <c r="D29" s="171"/>
      <c r="E29" s="171"/>
      <c r="F29" s="171"/>
      <c r="G29" s="171"/>
      <c r="H29" s="171"/>
      <c r="I29" s="201"/>
      <c r="J29" s="201"/>
      <c r="K29" s="201"/>
      <c r="L29" s="201"/>
      <c r="M29" s="201"/>
      <c r="N29" s="201"/>
      <c r="O29" s="201"/>
      <c r="P29" s="201"/>
      <c r="Q29" s="201"/>
      <c r="R29" s="234" t="s">
        <v>103</v>
      </c>
      <c r="S29" s="234"/>
      <c r="T29" s="234"/>
      <c r="U29" s="234"/>
      <c r="V29" s="201"/>
      <c r="W29" s="201"/>
      <c r="X29" s="201"/>
      <c r="Y29" s="201"/>
      <c r="Z29" s="201"/>
      <c r="AA29" s="201"/>
      <c r="AB29" s="201"/>
      <c r="AC29" s="201"/>
      <c r="AD29" s="202"/>
    </row>
    <row r="30" spans="1:113" ht="19.5" customHeight="1" thickBot="1">
      <c r="A30" s="216" t="s">
        <v>115</v>
      </c>
      <c r="B30" s="217"/>
      <c r="C30" s="217"/>
      <c r="D30" s="217"/>
      <c r="E30" s="217"/>
      <c r="F30" s="217"/>
      <c r="G30" s="217"/>
      <c r="H30" s="218"/>
      <c r="I30" s="333"/>
      <c r="J30" s="333"/>
      <c r="K30" s="333"/>
      <c r="L30" s="333"/>
      <c r="M30" s="333"/>
      <c r="N30" s="333"/>
      <c r="O30" s="333"/>
      <c r="P30" s="333"/>
      <c r="Q30" s="333"/>
      <c r="R30" s="333"/>
      <c r="S30" s="333"/>
      <c r="T30" s="333"/>
      <c r="U30" s="333"/>
      <c r="V30" s="333"/>
      <c r="W30" s="333"/>
      <c r="X30" s="333"/>
      <c r="Y30" s="333"/>
      <c r="Z30" s="333"/>
      <c r="AA30" s="333"/>
      <c r="AB30" s="333"/>
      <c r="AC30" s="333"/>
      <c r="AD30" s="334"/>
    </row>
    <row r="31" spans="1:113" ht="7.5" customHeight="1" thickBot="1"/>
    <row r="32" spans="1:113" ht="19.5" customHeight="1">
      <c r="A32" s="219" t="s">
        <v>116</v>
      </c>
      <c r="B32" s="220"/>
      <c r="C32" s="220"/>
      <c r="D32" s="220"/>
      <c r="E32" s="220"/>
      <c r="F32" s="220"/>
      <c r="G32" s="220"/>
      <c r="H32" s="220"/>
      <c r="I32" s="224"/>
      <c r="J32" s="225"/>
      <c r="K32" s="225"/>
      <c r="L32" s="225"/>
      <c r="M32" s="356"/>
      <c r="N32" s="356"/>
      <c r="O32" s="356"/>
      <c r="P32" s="356"/>
      <c r="Q32" s="356"/>
      <c r="R32" s="356"/>
      <c r="S32" s="356"/>
      <c r="T32" s="225" t="s">
        <v>121</v>
      </c>
      <c r="U32" s="355"/>
      <c r="V32" s="29"/>
      <c r="W32" s="10"/>
      <c r="X32" s="10"/>
      <c r="Y32" s="10"/>
      <c r="Z32" s="10"/>
      <c r="AA32" s="10"/>
      <c r="AB32" s="10"/>
      <c r="AC32" s="10"/>
      <c r="AK32" s="254" t="s">
        <v>311</v>
      </c>
      <c r="AL32" s="255"/>
      <c r="AM32" s="255"/>
      <c r="AN32" s="255"/>
      <c r="AO32" s="255"/>
      <c r="AP32" s="255"/>
      <c r="AQ32" s="255"/>
      <c r="AR32" s="255"/>
      <c r="AS32" s="255"/>
      <c r="AT32" s="255"/>
      <c r="AU32" s="255"/>
      <c r="AV32" s="255"/>
      <c r="AW32" s="256"/>
    </row>
    <row r="33" spans="1:109" ht="19.5" customHeight="1">
      <c r="A33" s="117" t="s">
        <v>117</v>
      </c>
      <c r="B33" s="118"/>
      <c r="C33" s="118"/>
      <c r="D33" s="118"/>
      <c r="E33" s="118"/>
      <c r="F33" s="118"/>
      <c r="G33" s="118"/>
      <c r="H33" s="118"/>
      <c r="I33" s="196"/>
      <c r="J33" s="197"/>
      <c r="K33" s="197"/>
      <c r="L33" s="197"/>
      <c r="M33" s="241"/>
      <c r="N33" s="241"/>
      <c r="O33" s="241"/>
      <c r="P33" s="241"/>
      <c r="Q33" s="241"/>
      <c r="R33" s="241"/>
      <c r="S33" s="241"/>
      <c r="T33" s="197" t="s">
        <v>121</v>
      </c>
      <c r="U33" s="212"/>
      <c r="V33" s="29"/>
      <c r="W33" s="10"/>
      <c r="X33" s="10"/>
      <c r="Y33" s="10"/>
      <c r="Z33" s="10"/>
      <c r="AA33" s="10"/>
      <c r="AB33" s="10"/>
      <c r="AC33" s="10"/>
      <c r="AK33" s="257"/>
      <c r="AL33" s="258"/>
      <c r="AM33" s="258"/>
      <c r="AN33" s="258"/>
      <c r="AO33" s="258"/>
      <c r="AP33" s="258"/>
      <c r="AQ33" s="258"/>
      <c r="AR33" s="258"/>
      <c r="AS33" s="258"/>
      <c r="AT33" s="258"/>
      <c r="AU33" s="258"/>
      <c r="AV33" s="258"/>
      <c r="AW33" s="259"/>
    </row>
    <row r="34" spans="1:109" ht="19.5" customHeight="1" thickBot="1">
      <c r="A34" s="221" t="s">
        <v>118</v>
      </c>
      <c r="B34" s="222"/>
      <c r="C34" s="222"/>
      <c r="D34" s="222"/>
      <c r="E34" s="222"/>
      <c r="F34" s="222"/>
      <c r="G34" s="222"/>
      <c r="H34" s="223"/>
      <c r="I34" s="198" t="s">
        <v>119</v>
      </c>
      <c r="J34" s="198"/>
      <c r="K34" s="198"/>
      <c r="L34" s="198"/>
      <c r="M34" s="240"/>
      <c r="N34" s="241"/>
      <c r="O34" s="241"/>
      <c r="P34" s="241"/>
      <c r="Q34" s="241"/>
      <c r="R34" s="241"/>
      <c r="S34" s="241"/>
      <c r="T34" s="197" t="s">
        <v>122</v>
      </c>
      <c r="U34" s="212"/>
      <c r="V34" s="29"/>
      <c r="W34" s="10"/>
      <c r="X34" s="10"/>
      <c r="Y34" s="10"/>
      <c r="Z34" s="10"/>
      <c r="AA34" s="10"/>
      <c r="AB34" s="10"/>
      <c r="AC34" s="10"/>
      <c r="AK34" s="257"/>
      <c r="AL34" s="258"/>
      <c r="AM34" s="258"/>
      <c r="AN34" s="258"/>
      <c r="AO34" s="258"/>
      <c r="AP34" s="258"/>
      <c r="AQ34" s="258"/>
      <c r="AR34" s="258"/>
      <c r="AS34" s="258"/>
      <c r="AT34" s="258"/>
      <c r="AU34" s="258"/>
      <c r="AV34" s="258"/>
      <c r="AW34" s="259"/>
    </row>
    <row r="35" spans="1:109" ht="19.5" customHeight="1" thickBot="1">
      <c r="A35" s="226"/>
      <c r="B35" s="227"/>
      <c r="C35" s="227"/>
      <c r="D35" s="227"/>
      <c r="E35" s="227"/>
      <c r="F35" s="227"/>
      <c r="G35" s="227"/>
      <c r="H35" s="228"/>
      <c r="I35" s="198" t="s">
        <v>120</v>
      </c>
      <c r="J35" s="198"/>
      <c r="K35" s="198"/>
      <c r="L35" s="198"/>
      <c r="M35" s="240"/>
      <c r="N35" s="241"/>
      <c r="O35" s="241"/>
      <c r="P35" s="241"/>
      <c r="Q35" s="241"/>
      <c r="R35" s="241"/>
      <c r="S35" s="241"/>
      <c r="T35" s="197" t="s">
        <v>122</v>
      </c>
      <c r="U35" s="212"/>
      <c r="V35" s="29"/>
      <c r="W35" s="10"/>
      <c r="X35" s="10"/>
      <c r="Y35" s="10"/>
      <c r="Z35" s="10"/>
      <c r="AA35" s="10"/>
      <c r="AB35" s="10"/>
      <c r="AC35" s="10"/>
      <c r="AK35" s="30"/>
      <c r="AL35" s="30"/>
      <c r="AM35" s="30"/>
      <c r="AN35" s="30"/>
      <c r="AO35" s="30"/>
      <c r="AP35" s="30"/>
      <c r="AQ35" s="30"/>
      <c r="AR35" s="30"/>
      <c r="AS35" s="30"/>
      <c r="AT35" s="30"/>
      <c r="AU35" s="30"/>
      <c r="AV35" s="30"/>
      <c r="AW35" s="30"/>
    </row>
    <row r="36" spans="1:109" ht="19.5" customHeight="1">
      <c r="A36" s="221" t="s">
        <v>188</v>
      </c>
      <c r="B36" s="222"/>
      <c r="C36" s="222"/>
      <c r="D36" s="222"/>
      <c r="E36" s="222"/>
      <c r="F36" s="222"/>
      <c r="G36" s="222"/>
      <c r="H36" s="223"/>
      <c r="I36" s="196"/>
      <c r="J36" s="197"/>
      <c r="K36" s="197"/>
      <c r="L36" s="197"/>
      <c r="M36" s="233"/>
      <c r="N36" s="233"/>
      <c r="O36" s="233"/>
      <c r="P36" s="233"/>
      <c r="Q36" s="233"/>
      <c r="R36" s="233"/>
      <c r="S36" s="233"/>
      <c r="T36" s="197"/>
      <c r="U36" s="212"/>
      <c r="V36" s="29"/>
      <c r="W36" s="10"/>
      <c r="X36" s="10"/>
      <c r="Y36" s="10"/>
      <c r="Z36" s="10"/>
      <c r="AA36" s="10"/>
      <c r="AB36" s="10"/>
      <c r="AC36" s="10"/>
      <c r="AK36" s="260" t="s">
        <v>312</v>
      </c>
      <c r="AL36" s="261"/>
      <c r="AM36" s="261"/>
      <c r="AN36" s="261"/>
      <c r="AO36" s="261"/>
      <c r="AP36" s="261"/>
      <c r="AQ36" s="261"/>
      <c r="AR36" s="261"/>
      <c r="AS36" s="261"/>
      <c r="AT36" s="261"/>
      <c r="AU36" s="261"/>
      <c r="AV36" s="261"/>
      <c r="AW36" s="262"/>
    </row>
    <row r="37" spans="1:109" ht="19.5" customHeight="1">
      <c r="A37" s="213" t="s">
        <v>123</v>
      </c>
      <c r="B37" s="214"/>
      <c r="C37" s="214"/>
      <c r="D37" s="214"/>
      <c r="E37" s="214"/>
      <c r="F37" s="214"/>
      <c r="G37" s="214"/>
      <c r="H37" s="215"/>
      <c r="I37" s="196"/>
      <c r="J37" s="197"/>
      <c r="K37" s="197"/>
      <c r="L37" s="197"/>
      <c r="M37" s="325"/>
      <c r="N37" s="325"/>
      <c r="O37" s="325"/>
      <c r="P37" s="325"/>
      <c r="Q37" s="325"/>
      <c r="R37" s="325"/>
      <c r="S37" s="325"/>
      <c r="T37" s="197" t="s">
        <v>124</v>
      </c>
      <c r="U37" s="212"/>
      <c r="V37" s="29"/>
      <c r="W37" s="10"/>
      <c r="X37" s="10"/>
      <c r="Y37" s="10"/>
      <c r="Z37" s="10"/>
      <c r="AA37" s="10"/>
      <c r="AB37" s="10"/>
      <c r="AC37" s="10"/>
      <c r="AK37" s="263"/>
      <c r="AL37" s="264"/>
      <c r="AM37" s="264"/>
      <c r="AN37" s="264"/>
      <c r="AO37" s="264"/>
      <c r="AP37" s="264"/>
      <c r="AQ37" s="264"/>
      <c r="AR37" s="264"/>
      <c r="AS37" s="264"/>
      <c r="AT37" s="264"/>
      <c r="AU37" s="264"/>
      <c r="AV37" s="264"/>
      <c r="AW37" s="265"/>
    </row>
    <row r="38" spans="1:109" ht="19.5" customHeight="1" thickBot="1">
      <c r="A38" s="206" t="s">
        <v>310</v>
      </c>
      <c r="B38" s="207"/>
      <c r="C38" s="208"/>
      <c r="D38" s="31" t="s">
        <v>333</v>
      </c>
      <c r="E38" s="31"/>
      <c r="F38" s="31"/>
      <c r="G38" s="31"/>
      <c r="H38" s="32"/>
      <c r="I38" s="196"/>
      <c r="J38" s="197"/>
      <c r="K38" s="197"/>
      <c r="L38" s="197"/>
      <c r="M38" s="241"/>
      <c r="N38" s="241"/>
      <c r="O38" s="241"/>
      <c r="P38" s="241"/>
      <c r="Q38" s="241"/>
      <c r="R38" s="241"/>
      <c r="S38" s="241"/>
      <c r="T38" s="197" t="s">
        <v>121</v>
      </c>
      <c r="U38" s="212"/>
      <c r="V38" s="29"/>
      <c r="W38" s="10"/>
      <c r="X38" s="10"/>
      <c r="Y38" s="10"/>
      <c r="Z38" s="10"/>
      <c r="AA38" s="10"/>
      <c r="AB38" s="10"/>
      <c r="AC38" s="10"/>
      <c r="AK38" s="266"/>
      <c r="AL38" s="267"/>
      <c r="AM38" s="267"/>
      <c r="AN38" s="267"/>
      <c r="AO38" s="267"/>
      <c r="AP38" s="267"/>
      <c r="AQ38" s="267"/>
      <c r="AR38" s="267"/>
      <c r="AS38" s="267"/>
      <c r="AT38" s="267"/>
      <c r="AU38" s="267"/>
      <c r="AV38" s="267"/>
      <c r="AW38" s="268"/>
    </row>
    <row r="39" spans="1:109" ht="19.5" customHeight="1" thickBot="1">
      <c r="A39" s="209"/>
      <c r="B39" s="210"/>
      <c r="C39" s="211"/>
      <c r="D39" s="31" t="s">
        <v>334</v>
      </c>
      <c r="E39" s="31"/>
      <c r="F39" s="31"/>
      <c r="G39" s="31"/>
      <c r="H39" s="32"/>
      <c r="I39" s="196"/>
      <c r="J39" s="197"/>
      <c r="K39" s="197"/>
      <c r="L39" s="197"/>
      <c r="M39" s="241"/>
      <c r="N39" s="241"/>
      <c r="O39" s="241"/>
      <c r="P39" s="241"/>
      <c r="Q39" s="241"/>
      <c r="R39" s="241"/>
      <c r="S39" s="241"/>
      <c r="T39" s="197" t="s">
        <v>121</v>
      </c>
      <c r="U39" s="212"/>
      <c r="V39" s="29"/>
      <c r="W39" s="10"/>
      <c r="X39" s="10"/>
      <c r="Y39" s="10"/>
      <c r="Z39" s="10"/>
      <c r="AA39" s="10"/>
      <c r="AB39" s="10"/>
      <c r="AC39" s="10"/>
    </row>
    <row r="40" spans="1:109" ht="19.5" customHeight="1">
      <c r="A40" s="117" t="s">
        <v>186</v>
      </c>
      <c r="B40" s="118"/>
      <c r="C40" s="118"/>
      <c r="D40" s="118"/>
      <c r="E40" s="118"/>
      <c r="F40" s="118"/>
      <c r="G40" s="118"/>
      <c r="H40" s="118"/>
      <c r="I40" s="196"/>
      <c r="J40" s="197"/>
      <c r="K40" s="197"/>
      <c r="L40" s="197"/>
      <c r="M40" s="241"/>
      <c r="N40" s="241"/>
      <c r="O40" s="241"/>
      <c r="P40" s="241"/>
      <c r="Q40" s="241"/>
      <c r="R40" s="241"/>
      <c r="S40" s="241"/>
      <c r="T40" s="197" t="s">
        <v>121</v>
      </c>
      <c r="U40" s="212"/>
      <c r="V40" s="29"/>
      <c r="W40" s="10"/>
      <c r="X40" s="10"/>
      <c r="Y40" s="10"/>
      <c r="Z40" s="10"/>
      <c r="AA40" s="10"/>
      <c r="AB40" s="10"/>
      <c r="AC40" s="10"/>
      <c r="AK40" s="260" t="s">
        <v>314</v>
      </c>
      <c r="AL40" s="261"/>
      <c r="AM40" s="261"/>
      <c r="AN40" s="261"/>
      <c r="AO40" s="261"/>
      <c r="AP40" s="261"/>
      <c r="AQ40" s="261"/>
      <c r="AR40" s="261"/>
      <c r="AS40" s="261"/>
      <c r="AT40" s="261"/>
      <c r="AU40" s="261"/>
      <c r="AV40" s="261"/>
      <c r="AW40" s="262"/>
    </row>
    <row r="41" spans="1:109" ht="19.5" customHeight="1" thickBot="1">
      <c r="A41" s="313" t="s">
        <v>187</v>
      </c>
      <c r="B41" s="314"/>
      <c r="C41" s="314"/>
      <c r="D41" s="314"/>
      <c r="E41" s="314"/>
      <c r="F41" s="314"/>
      <c r="G41" s="314"/>
      <c r="H41" s="314"/>
      <c r="I41" s="330"/>
      <c r="J41" s="331"/>
      <c r="K41" s="331"/>
      <c r="L41" s="331"/>
      <c r="M41" s="347"/>
      <c r="N41" s="347"/>
      <c r="O41" s="347"/>
      <c r="P41" s="347"/>
      <c r="Q41" s="347"/>
      <c r="R41" s="347"/>
      <c r="S41" s="347"/>
      <c r="T41" s="331" t="s">
        <v>121</v>
      </c>
      <c r="U41" s="332"/>
      <c r="V41" s="29"/>
      <c r="W41" s="10"/>
      <c r="X41" s="10"/>
      <c r="Y41" s="10"/>
      <c r="Z41" s="10"/>
      <c r="AA41" s="10"/>
      <c r="AB41" s="10"/>
      <c r="AC41" s="10"/>
      <c r="AK41" s="263"/>
      <c r="AL41" s="264"/>
      <c r="AM41" s="264"/>
      <c r="AN41" s="264"/>
      <c r="AO41" s="264"/>
      <c r="AP41" s="264"/>
      <c r="AQ41" s="264"/>
      <c r="AR41" s="264"/>
      <c r="AS41" s="264"/>
      <c r="AT41" s="264"/>
      <c r="AU41" s="264"/>
      <c r="AV41" s="264"/>
      <c r="AW41" s="265"/>
    </row>
    <row r="42" spans="1:109" ht="21" customHeight="1" thickBot="1">
      <c r="AK42" s="266"/>
      <c r="AL42" s="267"/>
      <c r="AM42" s="267"/>
      <c r="AN42" s="267"/>
      <c r="AO42" s="267"/>
      <c r="AP42" s="267"/>
      <c r="AQ42" s="267"/>
      <c r="AR42" s="267"/>
      <c r="AS42" s="267"/>
      <c r="AT42" s="267"/>
      <c r="AU42" s="267"/>
      <c r="AV42" s="267"/>
      <c r="AW42" s="268"/>
      <c r="AX42" s="24"/>
      <c r="AY42" s="24"/>
      <c r="AZ42" s="24"/>
      <c r="BA42" s="24"/>
    </row>
    <row r="43" spans="1:109" ht="21" customHeight="1"/>
    <row r="44" spans="1:109" ht="21" customHeight="1" thickBot="1">
      <c r="CT44" s="8"/>
      <c r="CU44" s="9" t="s">
        <v>253</v>
      </c>
      <c r="CV44" s="9" t="s">
        <v>254</v>
      </c>
      <c r="CW44" s="9" t="s">
        <v>255</v>
      </c>
      <c r="CX44" s="9" t="s">
        <v>256</v>
      </c>
    </row>
    <row r="45" spans="1:109" ht="27" customHeight="1">
      <c r="A45" s="316" t="s">
        <v>162</v>
      </c>
      <c r="B45" s="317"/>
      <c r="C45" s="317"/>
      <c r="D45" s="317"/>
      <c r="E45" s="318"/>
      <c r="F45" s="328"/>
      <c r="G45" s="329"/>
      <c r="H45" s="33" t="s">
        <v>192</v>
      </c>
      <c r="I45" s="311" t="s">
        <v>215</v>
      </c>
      <c r="J45" s="311"/>
      <c r="K45" s="311"/>
      <c r="L45" s="311"/>
      <c r="M45" s="312"/>
      <c r="N45" s="328"/>
      <c r="O45" s="329"/>
      <c r="P45" s="33" t="s">
        <v>199</v>
      </c>
      <c r="Q45" s="311" t="s">
        <v>216</v>
      </c>
      <c r="R45" s="311"/>
      <c r="S45" s="311"/>
      <c r="T45" s="311"/>
      <c r="U45" s="312"/>
      <c r="V45" s="328"/>
      <c r="W45" s="329"/>
      <c r="X45" s="33" t="s">
        <v>204</v>
      </c>
      <c r="Y45" s="353" t="s">
        <v>296</v>
      </c>
      <c r="Z45" s="194"/>
      <c r="AA45" s="194"/>
      <c r="AB45" s="194" t="s">
        <v>297</v>
      </c>
      <c r="AC45" s="195"/>
      <c r="AH45" s="300" t="str">
        <f>IF(DG22&gt;=1,$DI$22,"")</f>
        <v/>
      </c>
      <c r="AI45" s="301"/>
      <c r="AJ45" s="301"/>
      <c r="AK45" s="301"/>
      <c r="AL45" s="301"/>
      <c r="AM45" s="301"/>
      <c r="AN45" s="301"/>
      <c r="AO45" s="302"/>
      <c r="CD45" s="2"/>
      <c r="CM45" s="8">
        <f t="shared" ref="CM45:CM59" si="4">COUNTIF($F$45:$G$51,CT45)</f>
        <v>0</v>
      </c>
      <c r="CN45" s="8">
        <f t="shared" ref="CN45:CN59" si="5">COUNTIF($N$45:$O$49,CT45)</f>
        <v>0</v>
      </c>
      <c r="CO45" s="8">
        <f t="shared" ref="CO45:CO59" si="6">COUNTIF($V$45:$W$49,CT45)</f>
        <v>0</v>
      </c>
      <c r="CT45" s="9">
        <v>1</v>
      </c>
      <c r="CU45" s="34" t="str">
        <f t="shared" ref="CU45:CU59" si="7">IF(CM45=0,"",VLOOKUP(CT45,$F$45:$M$51,4,FALSE))</f>
        <v/>
      </c>
      <c r="CV45" s="35" t="str">
        <f t="shared" ref="CV45:CV59" si="8">IF(CN45=0,"",(VLOOKUP(CT45,$N$45:$U$50,4,FALSE)))</f>
        <v/>
      </c>
      <c r="CW45" s="34" t="str">
        <f t="shared" ref="CW45:CW59" si="9">IF(CO45=0,"",(VLOOKUP(CT45,$V$45:$AC$50,4,FALSE)))</f>
        <v/>
      </c>
      <c r="CX45" s="8" t="str">
        <f>IF(CU45="",IF(CV45="",IF(CW45="","",CW45),CV45),CU45)</f>
        <v/>
      </c>
      <c r="CY45" s="1">
        <f>COUNTA(CU45:CW45)</f>
        <v>3</v>
      </c>
      <c r="DC45" s="8"/>
      <c r="DE45" s="8" t="e">
        <f>LEN(#REF!)</f>
        <v>#REF!</v>
      </c>
    </row>
    <row r="46" spans="1:109" ht="27" customHeight="1">
      <c r="A46" s="319"/>
      <c r="B46" s="320"/>
      <c r="C46" s="320"/>
      <c r="D46" s="320"/>
      <c r="E46" s="321"/>
      <c r="F46" s="327"/>
      <c r="G46" s="202"/>
      <c r="H46" s="35" t="s">
        <v>193</v>
      </c>
      <c r="I46" s="315" t="s">
        <v>190</v>
      </c>
      <c r="J46" s="315"/>
      <c r="K46" s="315"/>
      <c r="L46" s="315"/>
      <c r="M46" s="291"/>
      <c r="N46" s="327"/>
      <c r="O46" s="202"/>
      <c r="P46" s="35" t="s">
        <v>200</v>
      </c>
      <c r="Q46" s="348" t="s">
        <v>191</v>
      </c>
      <c r="R46" s="348"/>
      <c r="S46" s="348"/>
      <c r="T46" s="348"/>
      <c r="U46" s="354"/>
      <c r="V46" s="327"/>
      <c r="W46" s="202"/>
      <c r="X46" s="35" t="s">
        <v>205</v>
      </c>
      <c r="Y46" s="348" t="s">
        <v>217</v>
      </c>
      <c r="Z46" s="348"/>
      <c r="AA46" s="348"/>
      <c r="AB46" s="348"/>
      <c r="AC46" s="349"/>
      <c r="AH46" s="303" t="str">
        <f>IF(AH45=$DI$22,"希望する業種欄の番号","")</f>
        <v/>
      </c>
      <c r="AI46" s="304"/>
      <c r="AJ46" s="304"/>
      <c r="AK46" s="304"/>
      <c r="AL46" s="304"/>
      <c r="AM46" s="304"/>
      <c r="AN46" s="304"/>
      <c r="AO46" s="305"/>
      <c r="CD46" s="2"/>
      <c r="CM46" s="8">
        <f t="shared" si="4"/>
        <v>0</v>
      </c>
      <c r="CN46" s="8">
        <f t="shared" si="5"/>
        <v>0</v>
      </c>
      <c r="CO46" s="8">
        <f t="shared" si="6"/>
        <v>0</v>
      </c>
      <c r="CT46" s="9">
        <v>2</v>
      </c>
      <c r="CU46" s="34" t="str">
        <f t="shared" si="7"/>
        <v/>
      </c>
      <c r="CV46" s="35" t="str">
        <f t="shared" si="8"/>
        <v/>
      </c>
      <c r="CW46" s="34" t="str">
        <f t="shared" si="9"/>
        <v/>
      </c>
      <c r="CX46" s="8" t="str">
        <f t="shared" ref="CX46:CX59" si="10">IF(CU46="",IF(CV46="",IF(CW46="","",CW46),CV46),CU46)</f>
        <v/>
      </c>
      <c r="DC46" s="8"/>
      <c r="DE46" s="8" t="e">
        <f>LEN(#REF!)</f>
        <v>#REF!</v>
      </c>
    </row>
    <row r="47" spans="1:109" ht="27" customHeight="1" thickBot="1">
      <c r="A47" s="319"/>
      <c r="B47" s="320"/>
      <c r="C47" s="320"/>
      <c r="D47" s="320"/>
      <c r="E47" s="321"/>
      <c r="F47" s="327"/>
      <c r="G47" s="202"/>
      <c r="H47" s="35" t="s">
        <v>194</v>
      </c>
      <c r="I47" s="315" t="s">
        <v>224</v>
      </c>
      <c r="J47" s="315"/>
      <c r="K47" s="315"/>
      <c r="L47" s="315"/>
      <c r="M47" s="291"/>
      <c r="N47" s="327"/>
      <c r="O47" s="202"/>
      <c r="P47" s="35" t="s">
        <v>201</v>
      </c>
      <c r="Q47" s="315" t="s">
        <v>221</v>
      </c>
      <c r="R47" s="315"/>
      <c r="S47" s="315"/>
      <c r="T47" s="315"/>
      <c r="U47" s="291"/>
      <c r="V47" s="327"/>
      <c r="W47" s="202"/>
      <c r="X47" s="35" t="s">
        <v>206</v>
      </c>
      <c r="Y47" s="315" t="s">
        <v>218</v>
      </c>
      <c r="Z47" s="315"/>
      <c r="AA47" s="315"/>
      <c r="AB47" s="315"/>
      <c r="AC47" s="346"/>
      <c r="AH47" s="306" t="str">
        <f>IF(AH45=$DI$22,"を訂正してください。","")</f>
        <v/>
      </c>
      <c r="AI47" s="307"/>
      <c r="AJ47" s="307"/>
      <c r="AK47" s="307"/>
      <c r="AL47" s="307"/>
      <c r="AM47" s="307"/>
      <c r="AN47" s="307"/>
      <c r="AO47" s="308"/>
      <c r="CD47" s="2"/>
      <c r="CM47" s="8">
        <f t="shared" si="4"/>
        <v>0</v>
      </c>
      <c r="CN47" s="8">
        <f t="shared" si="5"/>
        <v>0</v>
      </c>
      <c r="CO47" s="8">
        <f t="shared" si="6"/>
        <v>0</v>
      </c>
      <c r="CT47" s="9">
        <v>3</v>
      </c>
      <c r="CU47" s="34" t="str">
        <f t="shared" si="7"/>
        <v/>
      </c>
      <c r="CV47" s="35" t="str">
        <f t="shared" si="8"/>
        <v/>
      </c>
      <c r="CW47" s="34" t="str">
        <f t="shared" si="9"/>
        <v/>
      </c>
      <c r="CX47" s="8" t="str">
        <f t="shared" si="10"/>
        <v/>
      </c>
      <c r="DC47" s="8"/>
      <c r="DE47" s="8" t="e">
        <f>LEN(#REF!)</f>
        <v>#REF!</v>
      </c>
    </row>
    <row r="48" spans="1:109" ht="27" customHeight="1">
      <c r="A48" s="319"/>
      <c r="B48" s="320"/>
      <c r="C48" s="320"/>
      <c r="D48" s="320"/>
      <c r="E48" s="321"/>
      <c r="F48" s="327"/>
      <c r="G48" s="202"/>
      <c r="H48" s="36" t="s">
        <v>195</v>
      </c>
      <c r="I48" s="315" t="s">
        <v>225</v>
      </c>
      <c r="J48" s="315"/>
      <c r="K48" s="315"/>
      <c r="L48" s="315"/>
      <c r="M48" s="291"/>
      <c r="N48" s="327"/>
      <c r="O48" s="202"/>
      <c r="P48" s="36" t="s">
        <v>202</v>
      </c>
      <c r="Q48" s="315" t="s">
        <v>222</v>
      </c>
      <c r="R48" s="315"/>
      <c r="S48" s="315"/>
      <c r="T48" s="315"/>
      <c r="U48" s="291"/>
      <c r="V48" s="327"/>
      <c r="W48" s="202"/>
      <c r="X48" s="36" t="s">
        <v>207</v>
      </c>
      <c r="Y48" s="315" t="s">
        <v>219</v>
      </c>
      <c r="Z48" s="315"/>
      <c r="AA48" s="315"/>
      <c r="AB48" s="315"/>
      <c r="AC48" s="346"/>
      <c r="CD48" s="2"/>
      <c r="CM48" s="8">
        <f t="shared" si="4"/>
        <v>0</v>
      </c>
      <c r="CN48" s="8">
        <f t="shared" si="5"/>
        <v>0</v>
      </c>
      <c r="CO48" s="8">
        <f t="shared" si="6"/>
        <v>0</v>
      </c>
      <c r="CT48" s="9">
        <v>4</v>
      </c>
      <c r="CU48" s="34" t="str">
        <f t="shared" si="7"/>
        <v/>
      </c>
      <c r="CV48" s="35" t="str">
        <f t="shared" si="8"/>
        <v/>
      </c>
      <c r="CW48" s="34" t="str">
        <f t="shared" si="9"/>
        <v/>
      </c>
      <c r="CX48" s="8" t="str">
        <f t="shared" si="10"/>
        <v/>
      </c>
      <c r="DC48" s="8">
        <f>COUNTIF(DC45:DC47,"&gt;=2")</f>
        <v>0</v>
      </c>
    </row>
    <row r="49" spans="1:107" ht="27" customHeight="1">
      <c r="A49" s="319"/>
      <c r="B49" s="320"/>
      <c r="C49" s="320"/>
      <c r="D49" s="320"/>
      <c r="E49" s="321"/>
      <c r="F49" s="327"/>
      <c r="G49" s="202"/>
      <c r="H49" s="36" t="s">
        <v>196</v>
      </c>
      <c r="I49" s="315" t="s">
        <v>226</v>
      </c>
      <c r="J49" s="315"/>
      <c r="K49" s="315"/>
      <c r="L49" s="315"/>
      <c r="M49" s="291"/>
      <c r="N49" s="327"/>
      <c r="O49" s="202"/>
      <c r="P49" s="36" t="s">
        <v>203</v>
      </c>
      <c r="Q49" s="315" t="s">
        <v>223</v>
      </c>
      <c r="R49" s="315"/>
      <c r="S49" s="315"/>
      <c r="T49" s="315"/>
      <c r="U49" s="291"/>
      <c r="V49" s="327"/>
      <c r="W49" s="202"/>
      <c r="X49" s="36" t="s">
        <v>208</v>
      </c>
      <c r="Y49" s="315" t="s">
        <v>220</v>
      </c>
      <c r="Z49" s="315"/>
      <c r="AA49" s="315"/>
      <c r="AB49" s="315"/>
      <c r="AC49" s="346"/>
      <c r="CD49" s="2"/>
      <c r="CM49" s="8">
        <f t="shared" si="4"/>
        <v>0</v>
      </c>
      <c r="CN49" s="8">
        <f t="shared" si="5"/>
        <v>0</v>
      </c>
      <c r="CO49" s="8">
        <f t="shared" si="6"/>
        <v>0</v>
      </c>
      <c r="CT49" s="37">
        <v>5</v>
      </c>
      <c r="CU49" s="34" t="str">
        <f t="shared" si="7"/>
        <v/>
      </c>
      <c r="CV49" s="35" t="str">
        <f t="shared" si="8"/>
        <v/>
      </c>
      <c r="CW49" s="34" t="str">
        <f t="shared" si="9"/>
        <v/>
      </c>
      <c r="CX49" s="8" t="str">
        <f t="shared" si="10"/>
        <v/>
      </c>
      <c r="DC49" s="8">
        <f>COUNTA(#REF!)</f>
        <v>1</v>
      </c>
    </row>
    <row r="50" spans="1:107" ht="27" customHeight="1" thickBot="1">
      <c r="A50" s="319"/>
      <c r="B50" s="320"/>
      <c r="C50" s="320"/>
      <c r="D50" s="320"/>
      <c r="E50" s="321"/>
      <c r="F50" s="327"/>
      <c r="G50" s="202"/>
      <c r="H50" s="38" t="s">
        <v>198</v>
      </c>
      <c r="I50" s="272" t="s">
        <v>227</v>
      </c>
      <c r="J50" s="272"/>
      <c r="K50" s="272"/>
      <c r="L50" s="272"/>
      <c r="M50" s="273"/>
      <c r="N50" s="274"/>
      <c r="O50" s="275"/>
      <c r="P50" s="39"/>
      <c r="Q50" s="286"/>
      <c r="R50" s="286"/>
      <c r="S50" s="286"/>
      <c r="T50" s="286"/>
      <c r="U50" s="287"/>
      <c r="V50" s="274"/>
      <c r="W50" s="275"/>
      <c r="X50" s="39"/>
      <c r="Y50" s="288"/>
      <c r="Z50" s="288"/>
      <c r="AA50" s="288"/>
      <c r="AB50" s="288"/>
      <c r="AC50" s="289"/>
      <c r="CD50" s="2"/>
      <c r="CM50" s="8">
        <f t="shared" si="4"/>
        <v>0</v>
      </c>
      <c r="CN50" s="8">
        <f t="shared" si="5"/>
        <v>0</v>
      </c>
      <c r="CO50" s="8">
        <f t="shared" si="6"/>
        <v>0</v>
      </c>
      <c r="CT50" s="37">
        <v>6</v>
      </c>
      <c r="CU50" s="34" t="str">
        <f t="shared" si="7"/>
        <v/>
      </c>
      <c r="CV50" s="35" t="str">
        <f t="shared" si="8"/>
        <v/>
      </c>
      <c r="CW50" s="34" t="str">
        <f t="shared" si="9"/>
        <v/>
      </c>
      <c r="CX50" s="8" t="str">
        <f t="shared" si="10"/>
        <v/>
      </c>
    </row>
    <row r="51" spans="1:107" ht="27" customHeight="1" thickBot="1">
      <c r="A51" s="322"/>
      <c r="B51" s="323"/>
      <c r="C51" s="323"/>
      <c r="D51" s="323"/>
      <c r="E51" s="324"/>
      <c r="F51" s="309"/>
      <c r="G51" s="310"/>
      <c r="H51" s="40" t="s">
        <v>197</v>
      </c>
      <c r="I51" s="342" t="s">
        <v>209</v>
      </c>
      <c r="J51" s="343"/>
      <c r="K51" s="343"/>
      <c r="L51" s="343"/>
      <c r="M51" s="343"/>
      <c r="N51" s="344" t="s">
        <v>210</v>
      </c>
      <c r="O51" s="344"/>
      <c r="P51" s="344"/>
      <c r="Q51" s="344"/>
      <c r="R51" s="344"/>
      <c r="S51" s="344"/>
      <c r="T51" s="344"/>
      <c r="U51" s="344"/>
      <c r="V51" s="344"/>
      <c r="W51" s="344"/>
      <c r="X51" s="344"/>
      <c r="Y51" s="344"/>
      <c r="Z51" s="344"/>
      <c r="AA51" s="344"/>
      <c r="AB51" s="344"/>
      <c r="AC51" s="345"/>
      <c r="CD51" s="2"/>
      <c r="CM51" s="8">
        <f t="shared" si="4"/>
        <v>0</v>
      </c>
      <c r="CN51" s="8">
        <f t="shared" si="5"/>
        <v>0</v>
      </c>
      <c r="CO51" s="8">
        <f t="shared" si="6"/>
        <v>0</v>
      </c>
      <c r="CT51" s="9">
        <v>7</v>
      </c>
      <c r="CU51" s="34" t="str">
        <f t="shared" si="7"/>
        <v/>
      </c>
      <c r="CV51" s="35" t="str">
        <f t="shared" si="8"/>
        <v/>
      </c>
      <c r="CW51" s="34" t="str">
        <f t="shared" si="9"/>
        <v/>
      </c>
      <c r="CX51" s="8" t="str">
        <f t="shared" si="10"/>
        <v/>
      </c>
    </row>
    <row r="52" spans="1:107" ht="21" customHeight="1">
      <c r="CD52" s="2"/>
      <c r="CM52" s="8">
        <f t="shared" si="4"/>
        <v>0</v>
      </c>
      <c r="CN52" s="8">
        <f t="shared" si="5"/>
        <v>0</v>
      </c>
      <c r="CO52" s="8">
        <f t="shared" si="6"/>
        <v>0</v>
      </c>
      <c r="CT52" s="37">
        <v>8</v>
      </c>
      <c r="CU52" s="34" t="str">
        <f t="shared" si="7"/>
        <v/>
      </c>
      <c r="CV52" s="35" t="str">
        <f t="shared" si="8"/>
        <v/>
      </c>
      <c r="CW52" s="34" t="str">
        <f t="shared" si="9"/>
        <v/>
      </c>
      <c r="CX52" s="8" t="str">
        <f t="shared" si="10"/>
        <v/>
      </c>
    </row>
    <row r="53" spans="1:107" ht="21" customHeight="1" thickBot="1">
      <c r="N53" s="270" t="s">
        <v>213</v>
      </c>
      <c r="O53" s="270"/>
      <c r="CD53" s="2"/>
      <c r="CM53" s="8">
        <f t="shared" si="4"/>
        <v>0</v>
      </c>
      <c r="CN53" s="8">
        <f t="shared" si="5"/>
        <v>0</v>
      </c>
      <c r="CO53" s="8">
        <f t="shared" si="6"/>
        <v>0</v>
      </c>
      <c r="CT53" s="37">
        <v>9</v>
      </c>
      <c r="CU53" s="34" t="str">
        <f t="shared" si="7"/>
        <v/>
      </c>
      <c r="CV53" s="35" t="str">
        <f t="shared" si="8"/>
        <v/>
      </c>
      <c r="CW53" s="34" t="str">
        <f t="shared" si="9"/>
        <v/>
      </c>
      <c r="CX53" s="8" t="str">
        <f t="shared" si="10"/>
        <v/>
      </c>
    </row>
    <row r="54" spans="1:107" ht="21" customHeight="1">
      <c r="C54" s="116" t="s">
        <v>181</v>
      </c>
      <c r="D54" s="116"/>
      <c r="E54" s="116"/>
      <c r="F54" s="116"/>
      <c r="G54" s="116"/>
      <c r="H54" s="116"/>
      <c r="I54" s="116"/>
      <c r="J54" s="116"/>
      <c r="N54" s="281" t="s">
        <v>232</v>
      </c>
      <c r="O54" s="188"/>
      <c r="P54" s="188"/>
      <c r="Q54" s="188"/>
      <c r="R54" s="188"/>
      <c r="S54" s="188"/>
      <c r="T54" s="188"/>
      <c r="U54" s="188"/>
      <c r="V54" s="188"/>
      <c r="W54" s="188"/>
      <c r="X54" s="188"/>
      <c r="Y54" s="188"/>
      <c r="Z54" s="188"/>
      <c r="AA54" s="188"/>
      <c r="AB54" s="188"/>
      <c r="AC54" s="282"/>
      <c r="CD54" s="2"/>
      <c r="CM54" s="8">
        <f t="shared" si="4"/>
        <v>0</v>
      </c>
      <c r="CN54" s="8">
        <f t="shared" si="5"/>
        <v>0</v>
      </c>
      <c r="CO54" s="8">
        <f t="shared" si="6"/>
        <v>0</v>
      </c>
      <c r="CT54" s="9">
        <v>10</v>
      </c>
      <c r="CU54" s="34" t="str">
        <f t="shared" si="7"/>
        <v/>
      </c>
      <c r="CV54" s="35" t="str">
        <f t="shared" si="8"/>
        <v/>
      </c>
      <c r="CW54" s="34" t="str">
        <f t="shared" si="9"/>
        <v/>
      </c>
      <c r="CX54" s="8" t="str">
        <f t="shared" si="10"/>
        <v/>
      </c>
    </row>
    <row r="55" spans="1:107" ht="21" customHeight="1" thickBot="1">
      <c r="C55" s="9">
        <v>1</v>
      </c>
      <c r="D55" s="199"/>
      <c r="E55" s="199"/>
      <c r="F55" s="199"/>
      <c r="G55" s="199"/>
      <c r="H55" s="199"/>
      <c r="I55" s="199"/>
      <c r="J55" s="199"/>
      <c r="N55" s="283"/>
      <c r="O55" s="284"/>
      <c r="P55" s="284"/>
      <c r="Q55" s="284"/>
      <c r="R55" s="284"/>
      <c r="S55" s="284"/>
      <c r="T55" s="284"/>
      <c r="U55" s="284"/>
      <c r="V55" s="284"/>
      <c r="W55" s="284"/>
      <c r="X55" s="284"/>
      <c r="Y55" s="284"/>
      <c r="Z55" s="284"/>
      <c r="AA55" s="284"/>
      <c r="AB55" s="284"/>
      <c r="AC55" s="285"/>
      <c r="CD55" s="2"/>
      <c r="CM55" s="8">
        <f t="shared" si="4"/>
        <v>0</v>
      </c>
      <c r="CN55" s="8">
        <f t="shared" si="5"/>
        <v>0</v>
      </c>
      <c r="CO55" s="8">
        <f t="shared" si="6"/>
        <v>0</v>
      </c>
      <c r="CT55" s="37">
        <v>11</v>
      </c>
      <c r="CU55" s="34" t="str">
        <f t="shared" si="7"/>
        <v/>
      </c>
      <c r="CV55" s="35" t="str">
        <f t="shared" si="8"/>
        <v/>
      </c>
      <c r="CW55" s="34" t="str">
        <f t="shared" si="9"/>
        <v/>
      </c>
      <c r="CX55" s="8" t="str">
        <f t="shared" si="10"/>
        <v/>
      </c>
    </row>
    <row r="56" spans="1:107" ht="21" customHeight="1">
      <c r="C56" s="9">
        <v>2</v>
      </c>
      <c r="D56" s="199"/>
      <c r="E56" s="199"/>
      <c r="F56" s="199"/>
      <c r="G56" s="199"/>
      <c r="H56" s="199"/>
      <c r="I56" s="199"/>
      <c r="J56" s="199"/>
      <c r="N56" s="279" t="s">
        <v>211</v>
      </c>
      <c r="O56" s="280"/>
      <c r="P56" s="280"/>
      <c r="Q56" s="296"/>
      <c r="R56" s="296"/>
      <c r="S56" s="296"/>
      <c r="T56" s="296"/>
      <c r="U56" s="296"/>
      <c r="V56" s="296"/>
      <c r="W56" s="296"/>
      <c r="X56" s="296"/>
      <c r="Y56" s="296"/>
      <c r="Z56" s="296"/>
      <c r="AA56" s="296"/>
      <c r="AB56" s="296"/>
      <c r="AC56" s="297"/>
      <c r="CD56" s="2"/>
      <c r="CM56" s="8">
        <f t="shared" si="4"/>
        <v>0</v>
      </c>
      <c r="CN56" s="8">
        <f t="shared" si="5"/>
        <v>0</v>
      </c>
      <c r="CO56" s="8">
        <f t="shared" si="6"/>
        <v>0</v>
      </c>
      <c r="CT56" s="37">
        <v>12</v>
      </c>
      <c r="CU56" s="34" t="str">
        <f t="shared" si="7"/>
        <v/>
      </c>
      <c r="CV56" s="35" t="str">
        <f t="shared" si="8"/>
        <v/>
      </c>
      <c r="CW56" s="34" t="str">
        <f t="shared" si="9"/>
        <v/>
      </c>
      <c r="CX56" s="8" t="str">
        <f t="shared" si="10"/>
        <v/>
      </c>
    </row>
    <row r="57" spans="1:107" ht="21" customHeight="1" thickBot="1">
      <c r="C57" s="9">
        <v>3</v>
      </c>
      <c r="D57" s="199"/>
      <c r="E57" s="199"/>
      <c r="F57" s="199"/>
      <c r="G57" s="199"/>
      <c r="H57" s="199"/>
      <c r="I57" s="199"/>
      <c r="J57" s="199"/>
      <c r="N57" s="294" t="s">
        <v>212</v>
      </c>
      <c r="O57" s="295"/>
      <c r="P57" s="295"/>
      <c r="Q57" s="298"/>
      <c r="R57" s="298"/>
      <c r="S57" s="298"/>
      <c r="T57" s="298"/>
      <c r="U57" s="298"/>
      <c r="V57" s="298"/>
      <c r="W57" s="298"/>
      <c r="X57" s="298"/>
      <c r="Y57" s="298"/>
      <c r="Z57" s="298"/>
      <c r="AA57" s="298"/>
      <c r="AB57" s="298"/>
      <c r="AC57" s="299"/>
      <c r="CD57" s="2"/>
      <c r="CM57" s="8">
        <f t="shared" si="4"/>
        <v>0</v>
      </c>
      <c r="CN57" s="8">
        <f t="shared" si="5"/>
        <v>0</v>
      </c>
      <c r="CO57" s="8">
        <f t="shared" si="6"/>
        <v>0</v>
      </c>
      <c r="CT57" s="9">
        <v>13</v>
      </c>
      <c r="CU57" s="34" t="str">
        <f t="shared" si="7"/>
        <v/>
      </c>
      <c r="CV57" s="35" t="str">
        <f t="shared" si="8"/>
        <v/>
      </c>
      <c r="CW57" s="34" t="str">
        <f t="shared" si="9"/>
        <v/>
      </c>
      <c r="CX57" s="8" t="str">
        <f t="shared" si="10"/>
        <v/>
      </c>
    </row>
    <row r="58" spans="1:107" ht="21" customHeight="1">
      <c r="CD58" s="2"/>
      <c r="CM58" s="8">
        <f t="shared" si="4"/>
        <v>0</v>
      </c>
      <c r="CN58" s="8">
        <f t="shared" si="5"/>
        <v>0</v>
      </c>
      <c r="CO58" s="8">
        <f t="shared" si="6"/>
        <v>0</v>
      </c>
      <c r="CT58" s="37">
        <v>14</v>
      </c>
      <c r="CU58" s="34" t="str">
        <f t="shared" si="7"/>
        <v/>
      </c>
      <c r="CV58" s="35" t="str">
        <f t="shared" si="8"/>
        <v/>
      </c>
      <c r="CW58" s="34" t="str">
        <f t="shared" si="9"/>
        <v/>
      </c>
      <c r="CX58" s="8" t="str">
        <f t="shared" si="10"/>
        <v/>
      </c>
    </row>
    <row r="59" spans="1:107" ht="21" customHeight="1">
      <c r="CD59" s="2"/>
      <c r="CM59" s="8">
        <f t="shared" si="4"/>
        <v>0</v>
      </c>
      <c r="CN59" s="8">
        <f t="shared" si="5"/>
        <v>0</v>
      </c>
      <c r="CO59" s="8">
        <f t="shared" si="6"/>
        <v>0</v>
      </c>
      <c r="CT59" s="37">
        <v>15</v>
      </c>
      <c r="CU59" s="34" t="str">
        <f t="shared" si="7"/>
        <v/>
      </c>
      <c r="CV59" s="35" t="str">
        <f t="shared" si="8"/>
        <v/>
      </c>
      <c r="CW59" s="34" t="str">
        <f t="shared" si="9"/>
        <v/>
      </c>
      <c r="CX59" s="8" t="str">
        <f t="shared" si="10"/>
        <v/>
      </c>
    </row>
    <row r="60" spans="1:107" ht="21" customHeight="1"/>
    <row r="61" spans="1:107" ht="21" customHeight="1">
      <c r="CU61" s="107" t="str">
        <f>IF(D55="","",IF(D56="",D55,IF(D57="",D55&amp;"、"&amp;D56,D55&amp;"、"&amp;D56&amp;"、"&amp;D57)))</f>
        <v/>
      </c>
      <c r="CV61" s="108"/>
      <c r="CW61" s="108"/>
      <c r="CX61" s="109"/>
    </row>
    <row r="62" spans="1:107" ht="21" hidden="1" customHeight="1" thickBot="1">
      <c r="A62" s="270" t="s">
        <v>141</v>
      </c>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row>
    <row r="63" spans="1:107" ht="21" hidden="1" customHeight="1" thickBot="1">
      <c r="A63" s="335" t="s">
        <v>129</v>
      </c>
      <c r="B63" s="336"/>
      <c r="C63" s="336"/>
      <c r="D63" s="336"/>
      <c r="E63" s="336"/>
      <c r="F63" s="336"/>
      <c r="G63" s="336"/>
      <c r="H63" s="336"/>
      <c r="I63" s="336"/>
      <c r="J63" s="336"/>
      <c r="K63" s="336"/>
      <c r="L63" s="337"/>
      <c r="M63" s="338" t="s">
        <v>131</v>
      </c>
      <c r="N63" s="338"/>
      <c r="O63" s="338"/>
      <c r="P63" s="338"/>
      <c r="Q63" s="339" t="s">
        <v>130</v>
      </c>
      <c r="R63" s="340"/>
      <c r="S63" s="340"/>
      <c r="T63" s="340"/>
      <c r="U63" s="340"/>
      <c r="V63" s="340"/>
      <c r="W63" s="340"/>
      <c r="X63" s="340"/>
      <c r="Y63" s="340"/>
      <c r="Z63" s="340"/>
      <c r="AA63" s="340"/>
      <c r="AB63" s="340"/>
      <c r="AC63" s="340"/>
      <c r="AD63" s="340"/>
      <c r="AE63" s="340"/>
      <c r="AF63" s="340"/>
      <c r="AG63" s="340"/>
      <c r="AH63" s="340"/>
      <c r="AI63" s="340"/>
      <c r="AJ63" s="341"/>
      <c r="AK63" s="112" t="s">
        <v>132</v>
      </c>
      <c r="AL63" s="112"/>
      <c r="AM63" s="112"/>
      <c r="AN63" s="112"/>
      <c r="AO63" s="112"/>
      <c r="AP63" s="112" t="s">
        <v>140</v>
      </c>
      <c r="AQ63" s="112"/>
      <c r="AR63" s="112"/>
      <c r="AS63" s="112"/>
      <c r="AT63" s="271"/>
    </row>
    <row r="64" spans="1:107" ht="21" hidden="1" customHeight="1">
      <c r="A64" s="276"/>
      <c r="B64" s="277"/>
      <c r="C64" s="277"/>
      <c r="D64" s="277"/>
      <c r="E64" s="277"/>
      <c r="F64" s="277"/>
      <c r="G64" s="277"/>
      <c r="H64" s="277"/>
      <c r="I64" s="277"/>
      <c r="J64" s="277"/>
      <c r="K64" s="277"/>
      <c r="L64" s="277"/>
      <c r="M64" s="278"/>
      <c r="N64" s="278"/>
      <c r="O64" s="278"/>
      <c r="P64" s="278"/>
      <c r="Q64" s="277"/>
      <c r="R64" s="277"/>
      <c r="S64" s="277"/>
      <c r="T64" s="277"/>
      <c r="U64" s="277"/>
      <c r="V64" s="277"/>
      <c r="W64" s="277"/>
      <c r="X64" s="277"/>
      <c r="Y64" s="277"/>
      <c r="Z64" s="277"/>
      <c r="AA64" s="277"/>
      <c r="AB64" s="277"/>
      <c r="AC64" s="277"/>
      <c r="AD64" s="277"/>
      <c r="AE64" s="277"/>
      <c r="AF64" s="277"/>
      <c r="AG64" s="277"/>
      <c r="AH64" s="277"/>
      <c r="AI64" s="277"/>
      <c r="AJ64" s="277"/>
      <c r="AK64" s="278"/>
      <c r="AL64" s="278"/>
      <c r="AM64" s="278"/>
      <c r="AN64" s="278"/>
      <c r="AO64" s="278"/>
      <c r="AP64" s="278"/>
      <c r="AQ64" s="278"/>
      <c r="AR64" s="278"/>
      <c r="AS64" s="278"/>
      <c r="AT64" s="290"/>
    </row>
    <row r="65" spans="1:46" ht="21" hidden="1" customHeight="1">
      <c r="A65" s="244"/>
      <c r="B65" s="245"/>
      <c r="C65" s="245"/>
      <c r="D65" s="245"/>
      <c r="E65" s="245"/>
      <c r="F65" s="245"/>
      <c r="G65" s="245"/>
      <c r="H65" s="245"/>
      <c r="I65" s="245"/>
      <c r="J65" s="245"/>
      <c r="K65" s="245"/>
      <c r="L65" s="245"/>
      <c r="M65" s="242"/>
      <c r="N65" s="242"/>
      <c r="O65" s="242"/>
      <c r="P65" s="242"/>
      <c r="Q65" s="245"/>
      <c r="R65" s="245"/>
      <c r="S65" s="245"/>
      <c r="T65" s="245"/>
      <c r="U65" s="245"/>
      <c r="V65" s="245"/>
      <c r="W65" s="245"/>
      <c r="X65" s="245"/>
      <c r="Y65" s="245"/>
      <c r="Z65" s="245"/>
      <c r="AA65" s="245"/>
      <c r="AB65" s="245"/>
      <c r="AC65" s="245"/>
      <c r="AD65" s="245"/>
      <c r="AE65" s="245"/>
      <c r="AF65" s="245"/>
      <c r="AG65" s="245"/>
      <c r="AH65" s="245"/>
      <c r="AI65" s="245"/>
      <c r="AJ65" s="245"/>
      <c r="AK65" s="242"/>
      <c r="AL65" s="242"/>
      <c r="AM65" s="242"/>
      <c r="AN65" s="242"/>
      <c r="AO65" s="242"/>
      <c r="AP65" s="242"/>
      <c r="AQ65" s="242"/>
      <c r="AR65" s="242"/>
      <c r="AS65" s="242"/>
      <c r="AT65" s="243"/>
    </row>
    <row r="66" spans="1:46" ht="21" hidden="1" customHeight="1">
      <c r="A66" s="244"/>
      <c r="B66" s="245"/>
      <c r="C66" s="245"/>
      <c r="D66" s="245"/>
      <c r="E66" s="245"/>
      <c r="F66" s="245"/>
      <c r="G66" s="245"/>
      <c r="H66" s="245"/>
      <c r="I66" s="245"/>
      <c r="J66" s="245"/>
      <c r="K66" s="245"/>
      <c r="L66" s="245"/>
      <c r="M66" s="242"/>
      <c r="N66" s="242"/>
      <c r="O66" s="242"/>
      <c r="P66" s="242"/>
      <c r="Q66" s="245"/>
      <c r="R66" s="245"/>
      <c r="S66" s="245"/>
      <c r="T66" s="245"/>
      <c r="U66" s="245"/>
      <c r="V66" s="245"/>
      <c r="W66" s="245"/>
      <c r="X66" s="245"/>
      <c r="Y66" s="245"/>
      <c r="Z66" s="245"/>
      <c r="AA66" s="245"/>
      <c r="AB66" s="245"/>
      <c r="AC66" s="245"/>
      <c r="AD66" s="245"/>
      <c r="AE66" s="245"/>
      <c r="AF66" s="245"/>
      <c r="AG66" s="245"/>
      <c r="AH66" s="245"/>
      <c r="AI66" s="245"/>
      <c r="AJ66" s="245"/>
      <c r="AK66" s="242"/>
      <c r="AL66" s="242"/>
      <c r="AM66" s="242"/>
      <c r="AN66" s="242"/>
      <c r="AO66" s="242"/>
      <c r="AP66" s="242"/>
      <c r="AQ66" s="242"/>
      <c r="AR66" s="242"/>
      <c r="AS66" s="242"/>
      <c r="AT66" s="243"/>
    </row>
    <row r="67" spans="1:46" ht="21" hidden="1" customHeight="1">
      <c r="A67" s="244"/>
      <c r="B67" s="245"/>
      <c r="C67" s="245"/>
      <c r="D67" s="245"/>
      <c r="E67" s="245"/>
      <c r="F67" s="245"/>
      <c r="G67" s="245"/>
      <c r="H67" s="245"/>
      <c r="I67" s="245"/>
      <c r="J67" s="245"/>
      <c r="K67" s="245"/>
      <c r="L67" s="245"/>
      <c r="M67" s="242"/>
      <c r="N67" s="242"/>
      <c r="O67" s="242"/>
      <c r="P67" s="242"/>
      <c r="Q67" s="245"/>
      <c r="R67" s="245"/>
      <c r="S67" s="245"/>
      <c r="T67" s="245"/>
      <c r="U67" s="245"/>
      <c r="V67" s="245"/>
      <c r="W67" s="245"/>
      <c r="X67" s="245"/>
      <c r="Y67" s="245"/>
      <c r="Z67" s="245"/>
      <c r="AA67" s="245"/>
      <c r="AB67" s="245"/>
      <c r="AC67" s="245"/>
      <c r="AD67" s="245"/>
      <c r="AE67" s="245"/>
      <c r="AF67" s="245"/>
      <c r="AG67" s="245"/>
      <c r="AH67" s="245"/>
      <c r="AI67" s="245"/>
      <c r="AJ67" s="245"/>
      <c r="AK67" s="242"/>
      <c r="AL67" s="242"/>
      <c r="AM67" s="242"/>
      <c r="AN67" s="242"/>
      <c r="AO67" s="242"/>
      <c r="AP67" s="242"/>
      <c r="AQ67" s="242"/>
      <c r="AR67" s="242"/>
      <c r="AS67" s="242"/>
      <c r="AT67" s="243"/>
    </row>
    <row r="68" spans="1:46" ht="21" hidden="1" customHeight="1">
      <c r="A68" s="244"/>
      <c r="B68" s="245"/>
      <c r="C68" s="245"/>
      <c r="D68" s="245"/>
      <c r="E68" s="245"/>
      <c r="F68" s="245"/>
      <c r="G68" s="245"/>
      <c r="H68" s="245"/>
      <c r="I68" s="245"/>
      <c r="J68" s="245"/>
      <c r="K68" s="245"/>
      <c r="L68" s="245"/>
      <c r="M68" s="242"/>
      <c r="N68" s="242"/>
      <c r="O68" s="242"/>
      <c r="P68" s="242"/>
      <c r="Q68" s="245"/>
      <c r="R68" s="245"/>
      <c r="S68" s="245"/>
      <c r="T68" s="245"/>
      <c r="U68" s="245"/>
      <c r="V68" s="245"/>
      <c r="W68" s="245"/>
      <c r="X68" s="245"/>
      <c r="Y68" s="245"/>
      <c r="Z68" s="245"/>
      <c r="AA68" s="245"/>
      <c r="AB68" s="245"/>
      <c r="AC68" s="245"/>
      <c r="AD68" s="245"/>
      <c r="AE68" s="245"/>
      <c r="AF68" s="245"/>
      <c r="AG68" s="245"/>
      <c r="AH68" s="245"/>
      <c r="AI68" s="245"/>
      <c r="AJ68" s="245"/>
      <c r="AK68" s="242"/>
      <c r="AL68" s="242"/>
      <c r="AM68" s="242"/>
      <c r="AN68" s="242"/>
      <c r="AO68" s="242"/>
      <c r="AP68" s="242"/>
      <c r="AQ68" s="242"/>
      <c r="AR68" s="242"/>
      <c r="AS68" s="242"/>
      <c r="AT68" s="243"/>
    </row>
    <row r="69" spans="1:46" ht="21" hidden="1" customHeight="1">
      <c r="A69" s="244"/>
      <c r="B69" s="245"/>
      <c r="C69" s="245"/>
      <c r="D69" s="245"/>
      <c r="E69" s="245"/>
      <c r="F69" s="245"/>
      <c r="G69" s="245"/>
      <c r="H69" s="245"/>
      <c r="I69" s="245"/>
      <c r="J69" s="245"/>
      <c r="K69" s="245"/>
      <c r="L69" s="245"/>
      <c r="M69" s="242"/>
      <c r="N69" s="242"/>
      <c r="O69" s="242"/>
      <c r="P69" s="242"/>
      <c r="Q69" s="245"/>
      <c r="R69" s="245"/>
      <c r="S69" s="245"/>
      <c r="T69" s="245"/>
      <c r="U69" s="245"/>
      <c r="V69" s="245"/>
      <c r="W69" s="245"/>
      <c r="X69" s="245"/>
      <c r="Y69" s="245"/>
      <c r="Z69" s="245"/>
      <c r="AA69" s="245"/>
      <c r="AB69" s="245"/>
      <c r="AC69" s="245"/>
      <c r="AD69" s="245"/>
      <c r="AE69" s="245"/>
      <c r="AF69" s="245"/>
      <c r="AG69" s="245"/>
      <c r="AH69" s="245"/>
      <c r="AI69" s="245"/>
      <c r="AJ69" s="245"/>
      <c r="AK69" s="242"/>
      <c r="AL69" s="242"/>
      <c r="AM69" s="242"/>
      <c r="AN69" s="242"/>
      <c r="AO69" s="242"/>
      <c r="AP69" s="242"/>
      <c r="AQ69" s="242"/>
      <c r="AR69" s="242"/>
      <c r="AS69" s="242"/>
      <c r="AT69" s="243"/>
    </row>
    <row r="70" spans="1:46" ht="21" hidden="1" customHeight="1">
      <c r="A70" s="244"/>
      <c r="B70" s="245"/>
      <c r="C70" s="245"/>
      <c r="D70" s="245"/>
      <c r="E70" s="245"/>
      <c r="F70" s="245"/>
      <c r="G70" s="245"/>
      <c r="H70" s="245"/>
      <c r="I70" s="245"/>
      <c r="J70" s="245"/>
      <c r="K70" s="245"/>
      <c r="L70" s="245"/>
      <c r="M70" s="242"/>
      <c r="N70" s="242"/>
      <c r="O70" s="242"/>
      <c r="P70" s="242"/>
      <c r="Q70" s="245"/>
      <c r="R70" s="245"/>
      <c r="S70" s="245"/>
      <c r="T70" s="245"/>
      <c r="U70" s="245"/>
      <c r="V70" s="245"/>
      <c r="W70" s="245"/>
      <c r="X70" s="245"/>
      <c r="Y70" s="245"/>
      <c r="Z70" s="245"/>
      <c r="AA70" s="245"/>
      <c r="AB70" s="245"/>
      <c r="AC70" s="245"/>
      <c r="AD70" s="245"/>
      <c r="AE70" s="245"/>
      <c r="AF70" s="245"/>
      <c r="AG70" s="245"/>
      <c r="AH70" s="245"/>
      <c r="AI70" s="245"/>
      <c r="AJ70" s="245"/>
      <c r="AK70" s="242"/>
      <c r="AL70" s="242"/>
      <c r="AM70" s="242"/>
      <c r="AN70" s="242"/>
      <c r="AO70" s="242"/>
      <c r="AP70" s="242"/>
      <c r="AQ70" s="242"/>
      <c r="AR70" s="242"/>
      <c r="AS70" s="242"/>
      <c r="AT70" s="243"/>
    </row>
    <row r="71" spans="1:46" ht="21" hidden="1" customHeight="1">
      <c r="A71" s="244"/>
      <c r="B71" s="245"/>
      <c r="C71" s="245"/>
      <c r="D71" s="245"/>
      <c r="E71" s="245"/>
      <c r="F71" s="245"/>
      <c r="G71" s="245"/>
      <c r="H71" s="245"/>
      <c r="I71" s="245"/>
      <c r="J71" s="245"/>
      <c r="K71" s="245"/>
      <c r="L71" s="245"/>
      <c r="M71" s="242"/>
      <c r="N71" s="242"/>
      <c r="O71" s="242"/>
      <c r="P71" s="242"/>
      <c r="Q71" s="245"/>
      <c r="R71" s="245"/>
      <c r="S71" s="245"/>
      <c r="T71" s="245"/>
      <c r="U71" s="245"/>
      <c r="V71" s="245"/>
      <c r="W71" s="245"/>
      <c r="X71" s="245"/>
      <c r="Y71" s="245"/>
      <c r="Z71" s="245"/>
      <c r="AA71" s="245"/>
      <c r="AB71" s="245"/>
      <c r="AC71" s="245"/>
      <c r="AD71" s="245"/>
      <c r="AE71" s="245"/>
      <c r="AF71" s="245"/>
      <c r="AG71" s="245"/>
      <c r="AH71" s="245"/>
      <c r="AI71" s="245"/>
      <c r="AJ71" s="245"/>
      <c r="AK71" s="242"/>
      <c r="AL71" s="242"/>
      <c r="AM71" s="242"/>
      <c r="AN71" s="242"/>
      <c r="AO71" s="242"/>
      <c r="AP71" s="242"/>
      <c r="AQ71" s="242"/>
      <c r="AR71" s="242"/>
      <c r="AS71" s="242"/>
      <c r="AT71" s="243"/>
    </row>
    <row r="72" spans="1:46" ht="21" hidden="1" customHeight="1">
      <c r="A72" s="244"/>
      <c r="B72" s="245"/>
      <c r="C72" s="245"/>
      <c r="D72" s="245"/>
      <c r="E72" s="245"/>
      <c r="F72" s="245"/>
      <c r="G72" s="245"/>
      <c r="H72" s="245"/>
      <c r="I72" s="245"/>
      <c r="J72" s="245"/>
      <c r="K72" s="245"/>
      <c r="L72" s="245"/>
      <c r="M72" s="242"/>
      <c r="N72" s="242"/>
      <c r="O72" s="242"/>
      <c r="P72" s="242"/>
      <c r="Q72" s="245"/>
      <c r="R72" s="245"/>
      <c r="S72" s="245"/>
      <c r="T72" s="245"/>
      <c r="U72" s="245"/>
      <c r="V72" s="245"/>
      <c r="W72" s="245"/>
      <c r="X72" s="245"/>
      <c r="Y72" s="245"/>
      <c r="Z72" s="245"/>
      <c r="AA72" s="245"/>
      <c r="AB72" s="245"/>
      <c r="AC72" s="245"/>
      <c r="AD72" s="245"/>
      <c r="AE72" s="245"/>
      <c r="AF72" s="245"/>
      <c r="AG72" s="245"/>
      <c r="AH72" s="245"/>
      <c r="AI72" s="245"/>
      <c r="AJ72" s="245"/>
      <c r="AK72" s="242"/>
      <c r="AL72" s="242"/>
      <c r="AM72" s="242"/>
      <c r="AN72" s="242"/>
      <c r="AO72" s="242"/>
      <c r="AP72" s="242"/>
      <c r="AQ72" s="242"/>
      <c r="AR72" s="242"/>
      <c r="AS72" s="242"/>
      <c r="AT72" s="243"/>
    </row>
    <row r="73" spans="1:46" ht="21" hidden="1" customHeight="1">
      <c r="A73" s="244"/>
      <c r="B73" s="245"/>
      <c r="C73" s="245"/>
      <c r="D73" s="245"/>
      <c r="E73" s="245"/>
      <c r="F73" s="245"/>
      <c r="G73" s="245"/>
      <c r="H73" s="245"/>
      <c r="I73" s="245"/>
      <c r="J73" s="245"/>
      <c r="K73" s="245"/>
      <c r="L73" s="245"/>
      <c r="M73" s="242"/>
      <c r="N73" s="242"/>
      <c r="O73" s="242"/>
      <c r="P73" s="242"/>
      <c r="Q73" s="245"/>
      <c r="R73" s="245"/>
      <c r="S73" s="245"/>
      <c r="T73" s="245"/>
      <c r="U73" s="245"/>
      <c r="V73" s="245"/>
      <c r="W73" s="245"/>
      <c r="X73" s="245"/>
      <c r="Y73" s="245"/>
      <c r="Z73" s="245"/>
      <c r="AA73" s="245"/>
      <c r="AB73" s="245"/>
      <c r="AC73" s="245"/>
      <c r="AD73" s="245"/>
      <c r="AE73" s="245"/>
      <c r="AF73" s="245"/>
      <c r="AG73" s="245"/>
      <c r="AH73" s="245"/>
      <c r="AI73" s="245"/>
      <c r="AJ73" s="245"/>
      <c r="AK73" s="242"/>
      <c r="AL73" s="242"/>
      <c r="AM73" s="242"/>
      <c r="AN73" s="242"/>
      <c r="AO73" s="242"/>
      <c r="AP73" s="242"/>
      <c r="AQ73" s="242"/>
      <c r="AR73" s="242"/>
      <c r="AS73" s="242"/>
      <c r="AT73" s="243"/>
    </row>
    <row r="74" spans="1:46" ht="21" hidden="1" customHeight="1" thickBot="1">
      <c r="A74" s="190"/>
      <c r="B74" s="191"/>
      <c r="C74" s="191"/>
      <c r="D74" s="191"/>
      <c r="E74" s="191"/>
      <c r="F74" s="191"/>
      <c r="G74" s="191"/>
      <c r="H74" s="191"/>
      <c r="I74" s="191"/>
      <c r="J74" s="191"/>
      <c r="K74" s="191"/>
      <c r="L74" s="191"/>
      <c r="M74" s="192"/>
      <c r="N74" s="192"/>
      <c r="O74" s="192"/>
      <c r="P74" s="192"/>
      <c r="Q74" s="191"/>
      <c r="R74" s="191"/>
      <c r="S74" s="191"/>
      <c r="T74" s="191"/>
      <c r="U74" s="191"/>
      <c r="V74" s="191"/>
      <c r="W74" s="191"/>
      <c r="X74" s="191"/>
      <c r="Y74" s="191"/>
      <c r="Z74" s="191"/>
      <c r="AA74" s="191"/>
      <c r="AB74" s="191"/>
      <c r="AC74" s="191"/>
      <c r="AD74" s="191"/>
      <c r="AE74" s="191"/>
      <c r="AF74" s="191"/>
      <c r="AG74" s="191"/>
      <c r="AH74" s="191"/>
      <c r="AI74" s="191"/>
      <c r="AJ74" s="191"/>
      <c r="AK74" s="192"/>
      <c r="AL74" s="192"/>
      <c r="AM74" s="192"/>
      <c r="AN74" s="192"/>
      <c r="AO74" s="192"/>
      <c r="AP74" s="192"/>
      <c r="AQ74" s="192"/>
      <c r="AR74" s="192"/>
      <c r="AS74" s="192"/>
      <c r="AT74" s="193"/>
    </row>
    <row r="75" spans="1:46" ht="21.75" hidden="1" customHeight="1">
      <c r="A75" s="188" t="s">
        <v>142</v>
      </c>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row>
    <row r="83" spans="17:90">
      <c r="Q83" s="12"/>
      <c r="R83" s="12"/>
      <c r="S83" s="12"/>
      <c r="T83" s="12"/>
      <c r="U83" s="12"/>
      <c r="V83" s="12"/>
      <c r="W83" s="12"/>
      <c r="X83" s="12"/>
      <c r="Y83" s="12"/>
      <c r="Z83" s="12"/>
      <c r="AA83" s="12"/>
      <c r="AB83" s="12"/>
      <c r="AC83" s="12"/>
      <c r="AD83" s="12"/>
      <c r="AE83" s="12"/>
      <c r="AF83" s="12"/>
      <c r="AG83" s="12"/>
      <c r="AH83" s="12"/>
      <c r="AI83" s="12"/>
      <c r="AJ83" s="12"/>
    </row>
    <row r="84" spans="17:90">
      <c r="Q84" s="12"/>
      <c r="R84" s="12"/>
      <c r="S84" s="12"/>
      <c r="AJ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row>
    <row r="85" spans="17:90">
      <c r="Q85" s="12"/>
      <c r="R85" s="12"/>
      <c r="S85" s="12"/>
      <c r="AJ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row>
    <row r="86" spans="17:90">
      <c r="Q86" s="12"/>
      <c r="R86" s="12"/>
      <c r="S86" s="12"/>
      <c r="AJ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row>
    <row r="87" spans="17:90">
      <c r="Q87" s="12"/>
      <c r="R87" s="12"/>
      <c r="S87" s="12"/>
      <c r="AJ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row>
    <row r="88" spans="17:90">
      <c r="Q88" s="12"/>
      <c r="R88" s="12"/>
      <c r="S88" s="12"/>
      <c r="AJ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row>
    <row r="89" spans="17:90">
      <c r="Q89" s="12"/>
      <c r="R89" s="12"/>
      <c r="S89" s="12"/>
      <c r="AJ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row>
    <row r="90" spans="17:90">
      <c r="Q90" s="12"/>
      <c r="R90" s="12"/>
      <c r="S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row>
    <row r="91" spans="17:90">
      <c r="Q91" s="12"/>
      <c r="R91" s="12"/>
      <c r="S91" s="12"/>
      <c r="AJ91" s="12"/>
    </row>
    <row r="92" spans="17:90">
      <c r="Q92" s="12"/>
      <c r="R92" s="12"/>
      <c r="S92" s="12"/>
      <c r="AJ92" s="12"/>
    </row>
    <row r="93" spans="17:90">
      <c r="Q93" s="12"/>
      <c r="R93" s="12"/>
      <c r="S93" s="12"/>
      <c r="AJ93" s="12"/>
    </row>
    <row r="94" spans="17:90">
      <c r="Q94" s="12"/>
      <c r="R94" s="12"/>
      <c r="S94" s="12"/>
      <c r="AJ94" s="12"/>
    </row>
    <row r="95" spans="17:90">
      <c r="Q95" s="12"/>
      <c r="R95" s="12"/>
      <c r="S95" s="12"/>
      <c r="AJ95" s="12"/>
    </row>
    <row r="96" spans="17:90">
      <c r="Q96" s="12"/>
      <c r="R96" s="12"/>
      <c r="S96" s="12"/>
      <c r="AJ96" s="12"/>
    </row>
    <row r="97" spans="17:36">
      <c r="Q97" s="12"/>
      <c r="R97" s="12"/>
      <c r="S97" s="12"/>
      <c r="AJ97" s="12"/>
    </row>
    <row r="98" spans="17:36">
      <c r="Q98" s="12"/>
      <c r="R98" s="12"/>
      <c r="S98" s="12"/>
      <c r="AJ98" s="12"/>
    </row>
    <row r="99" spans="17:36">
      <c r="Q99" s="12"/>
      <c r="R99" s="12"/>
      <c r="S99" s="12"/>
      <c r="AJ99" s="12"/>
    </row>
    <row r="100" spans="17:36">
      <c r="Q100" s="12"/>
      <c r="R100" s="12"/>
      <c r="S100" s="12"/>
      <c r="AJ100" s="12"/>
    </row>
    <row r="101" spans="17:36">
      <c r="Q101" s="12"/>
      <c r="R101" s="12"/>
      <c r="S101" s="12"/>
      <c r="AJ101" s="12"/>
    </row>
    <row r="102" spans="17:36">
      <c r="Q102" s="12"/>
      <c r="R102" s="12"/>
      <c r="S102" s="12"/>
      <c r="AJ102" s="12"/>
    </row>
    <row r="103" spans="17:36">
      <c r="Q103" s="12"/>
      <c r="R103" s="12"/>
      <c r="S103" s="12"/>
      <c r="AJ103" s="12"/>
    </row>
    <row r="104" spans="17:36">
      <c r="Q104" s="12"/>
      <c r="R104" s="12"/>
      <c r="S104" s="12"/>
      <c r="AJ104" s="12"/>
    </row>
    <row r="105" spans="17:36">
      <c r="Q105" s="12"/>
      <c r="R105" s="12"/>
      <c r="S105" s="12"/>
      <c r="AJ105" s="12"/>
    </row>
    <row r="106" spans="17:36">
      <c r="Q106" s="12"/>
      <c r="R106" s="12"/>
      <c r="S106" s="12"/>
      <c r="AJ106" s="12"/>
    </row>
    <row r="107" spans="17:36">
      <c r="Q107" s="12"/>
      <c r="R107" s="12"/>
      <c r="S107" s="12"/>
      <c r="AJ107" s="12"/>
    </row>
    <row r="108" spans="17:36">
      <c r="Q108" s="12"/>
      <c r="R108" s="12"/>
      <c r="S108" s="12"/>
      <c r="AJ108" s="12"/>
    </row>
    <row r="109" spans="17:36">
      <c r="Q109" s="12"/>
      <c r="R109" s="12"/>
      <c r="S109" s="12"/>
      <c r="AJ109" s="12"/>
    </row>
    <row r="110" spans="17:36">
      <c r="Q110" s="12"/>
      <c r="R110" s="12"/>
      <c r="S110" s="12"/>
      <c r="AJ110" s="12"/>
    </row>
    <row r="111" spans="17:36">
      <c r="Q111" s="12"/>
      <c r="R111" s="12"/>
      <c r="S111" s="12"/>
      <c r="AJ111" s="12"/>
    </row>
    <row r="112" spans="17:36">
      <c r="Q112" s="12"/>
      <c r="R112" s="12"/>
      <c r="S112" s="12"/>
      <c r="AJ112" s="12"/>
    </row>
    <row r="113" spans="1:36">
      <c r="Q113" s="12"/>
      <c r="R113" s="12"/>
      <c r="S113" s="12"/>
      <c r="AJ113" s="12"/>
    </row>
    <row r="114" spans="1:36">
      <c r="Q114" s="12"/>
      <c r="R114" s="12"/>
      <c r="S114" s="12"/>
      <c r="AJ114" s="12"/>
    </row>
    <row r="115" spans="1:36">
      <c r="Q115" s="12"/>
      <c r="R115" s="12"/>
      <c r="S115" s="12"/>
      <c r="AJ115" s="12"/>
    </row>
    <row r="116" spans="1:36">
      <c r="Q116" s="12"/>
      <c r="R116" s="12"/>
      <c r="S116" s="12"/>
      <c r="AJ116" s="12"/>
    </row>
    <row r="117" spans="1:36">
      <c r="Q117" s="12"/>
      <c r="R117" s="12"/>
      <c r="S117" s="12"/>
      <c r="AJ117" s="12"/>
    </row>
    <row r="118" spans="1:36">
      <c r="Q118" s="12"/>
      <c r="R118" s="12"/>
      <c r="S118" s="12"/>
      <c r="AJ118" s="12"/>
    </row>
    <row r="119" spans="1:36">
      <c r="A119" s="12"/>
      <c r="B119" s="12"/>
      <c r="C119" s="12"/>
      <c r="D119" s="12"/>
      <c r="E119" s="12"/>
      <c r="F119" s="12"/>
      <c r="G119" s="12"/>
      <c r="H119" s="12"/>
      <c r="I119" s="12"/>
      <c r="J119" s="12"/>
      <c r="K119" s="12"/>
      <c r="L119" s="12"/>
      <c r="M119" s="12"/>
      <c r="N119" s="12"/>
      <c r="O119" s="12"/>
      <c r="P119" s="12"/>
      <c r="Q119" s="12"/>
      <c r="R119" s="12"/>
      <c r="S119" s="12"/>
      <c r="AJ119" s="12"/>
    </row>
    <row r="120" spans="1:36">
      <c r="A120" s="12"/>
      <c r="B120" s="12"/>
      <c r="C120" s="12"/>
      <c r="D120" s="12"/>
      <c r="E120" s="12"/>
      <c r="F120" s="12"/>
      <c r="G120" s="12"/>
      <c r="H120" s="12"/>
      <c r="I120" s="12"/>
      <c r="J120" s="12"/>
      <c r="K120" s="12"/>
      <c r="L120" s="12"/>
      <c r="M120" s="12"/>
      <c r="N120" s="12"/>
      <c r="O120" s="12"/>
      <c r="P120" s="12"/>
      <c r="Q120" s="12"/>
      <c r="R120" s="12"/>
      <c r="S120" s="12"/>
      <c r="AJ120" s="12"/>
    </row>
    <row r="121" spans="1:36">
      <c r="A121" s="12"/>
      <c r="B121" s="12"/>
      <c r="C121" s="12"/>
      <c r="D121" s="12"/>
      <c r="E121" s="12"/>
      <c r="F121" s="12"/>
      <c r="G121" s="12"/>
      <c r="H121" s="12"/>
      <c r="I121" s="12"/>
      <c r="J121" s="12"/>
      <c r="K121" s="12"/>
      <c r="L121" s="12"/>
      <c r="M121" s="12"/>
      <c r="N121" s="12"/>
      <c r="O121" s="12"/>
      <c r="P121" s="12"/>
      <c r="Q121" s="12"/>
      <c r="R121" s="12"/>
      <c r="S121" s="12"/>
      <c r="AJ121" s="12"/>
    </row>
    <row r="133" ht="13.5" customHeight="1"/>
    <row r="142" ht="13.5" customHeight="1"/>
    <row r="144" ht="13.5" customHeight="1"/>
    <row r="153" ht="13.5" customHeight="1"/>
    <row r="166" ht="13.5" customHeight="1"/>
  </sheetData>
  <sheetProtection selectLockedCells="1"/>
  <dataConsolidate/>
  <mergeCells count="253">
    <mergeCell ref="AD1:AG1"/>
    <mergeCell ref="X1:AA1"/>
    <mergeCell ref="V45:W45"/>
    <mergeCell ref="Y45:AA45"/>
    <mergeCell ref="I48:M48"/>
    <mergeCell ref="N49:O49"/>
    <mergeCell ref="Q49:U49"/>
    <mergeCell ref="Q46:U46"/>
    <mergeCell ref="I47:M47"/>
    <mergeCell ref="N47:O47"/>
    <mergeCell ref="M38:S38"/>
    <mergeCell ref="M39:S39"/>
    <mergeCell ref="M33:S33"/>
    <mergeCell ref="T32:U32"/>
    <mergeCell ref="M32:S32"/>
    <mergeCell ref="M34:S34"/>
    <mergeCell ref="I28:Q28"/>
    <mergeCell ref="I33:L33"/>
    <mergeCell ref="I29:Q29"/>
    <mergeCell ref="T34:U34"/>
    <mergeCell ref="T35:U35"/>
    <mergeCell ref="T33:U33"/>
    <mergeCell ref="V28:AD28"/>
    <mergeCell ref="V29:AD29"/>
    <mergeCell ref="V47:W47"/>
    <mergeCell ref="Y47:AC47"/>
    <mergeCell ref="M40:S40"/>
    <mergeCell ref="M41:S41"/>
    <mergeCell ref="Q47:U47"/>
    <mergeCell ref="F47:G47"/>
    <mergeCell ref="V46:W46"/>
    <mergeCell ref="Y46:AC46"/>
    <mergeCell ref="V48:W48"/>
    <mergeCell ref="Y48:AC48"/>
    <mergeCell ref="N48:O48"/>
    <mergeCell ref="M65:P65"/>
    <mergeCell ref="Q65:AJ65"/>
    <mergeCell ref="A63:L63"/>
    <mergeCell ref="M63:P63"/>
    <mergeCell ref="Q63:AJ63"/>
    <mergeCell ref="I51:M51"/>
    <mergeCell ref="F50:G50"/>
    <mergeCell ref="N51:AC51"/>
    <mergeCell ref="Y49:AC49"/>
    <mergeCell ref="I49:M49"/>
    <mergeCell ref="V49:W49"/>
    <mergeCell ref="F49:G49"/>
    <mergeCell ref="Q48:U48"/>
    <mergeCell ref="F48:G48"/>
    <mergeCell ref="F45:G45"/>
    <mergeCell ref="F46:G46"/>
    <mergeCell ref="T40:U40"/>
    <mergeCell ref="I40:L40"/>
    <mergeCell ref="I41:L41"/>
    <mergeCell ref="T41:U41"/>
    <mergeCell ref="N45:O45"/>
    <mergeCell ref="Q45:U45"/>
    <mergeCell ref="A40:H40"/>
    <mergeCell ref="N46:O46"/>
    <mergeCell ref="CR12:CZ12"/>
    <mergeCell ref="D55:J55"/>
    <mergeCell ref="D56:J56"/>
    <mergeCell ref="D57:J57"/>
    <mergeCell ref="N57:P57"/>
    <mergeCell ref="Q56:AC56"/>
    <mergeCell ref="Q57:AC57"/>
    <mergeCell ref="N53:O53"/>
    <mergeCell ref="AH45:AO45"/>
    <mergeCell ref="AH46:AO46"/>
    <mergeCell ref="AH47:AO47"/>
    <mergeCell ref="F51:G51"/>
    <mergeCell ref="I45:M45"/>
    <mergeCell ref="A41:H41"/>
    <mergeCell ref="I46:M46"/>
    <mergeCell ref="A45:E51"/>
    <mergeCell ref="M37:S37"/>
    <mergeCell ref="I37:L37"/>
    <mergeCell ref="N21:Q21"/>
    <mergeCell ref="N22:Q22"/>
    <mergeCell ref="N24:Q24"/>
    <mergeCell ref="R23:S23"/>
    <mergeCell ref="N23:Q23"/>
    <mergeCell ref="N18:Q18"/>
    <mergeCell ref="AP66:AT66"/>
    <mergeCell ref="A62:AT62"/>
    <mergeCell ref="AP63:AT63"/>
    <mergeCell ref="AK63:AO63"/>
    <mergeCell ref="I50:M50"/>
    <mergeCell ref="N50:O50"/>
    <mergeCell ref="AK66:AO66"/>
    <mergeCell ref="A66:L66"/>
    <mergeCell ref="M66:P66"/>
    <mergeCell ref="Q66:AJ66"/>
    <mergeCell ref="A64:L64"/>
    <mergeCell ref="M64:P64"/>
    <mergeCell ref="Q64:AJ64"/>
    <mergeCell ref="N56:P56"/>
    <mergeCell ref="N54:AC55"/>
    <mergeCell ref="Q50:U50"/>
    <mergeCell ref="V50:W50"/>
    <mergeCell ref="Y50:AC50"/>
    <mergeCell ref="AP65:AT65"/>
    <mergeCell ref="AK65:AO65"/>
    <mergeCell ref="AP64:AT64"/>
    <mergeCell ref="AK64:AO64"/>
    <mergeCell ref="A65:L65"/>
    <mergeCell ref="C54:J54"/>
    <mergeCell ref="AP69:AT69"/>
    <mergeCell ref="A67:L67"/>
    <mergeCell ref="M67:P67"/>
    <mergeCell ref="Q67:AJ67"/>
    <mergeCell ref="AK67:AO67"/>
    <mergeCell ref="AP67:AT67"/>
    <mergeCell ref="A68:L68"/>
    <mergeCell ref="M68:P68"/>
    <mergeCell ref="Q68:AJ68"/>
    <mergeCell ref="AK68:AO68"/>
    <mergeCell ref="AP68:AT68"/>
    <mergeCell ref="A69:L69"/>
    <mergeCell ref="M69:P69"/>
    <mergeCell ref="AP73:AT73"/>
    <mergeCell ref="A70:L70"/>
    <mergeCell ref="M70:P70"/>
    <mergeCell ref="Q70:AJ70"/>
    <mergeCell ref="AK70:AO70"/>
    <mergeCell ref="AP70:AT70"/>
    <mergeCell ref="A71:L71"/>
    <mergeCell ref="M71:P71"/>
    <mergeCell ref="Q71:AJ71"/>
    <mergeCell ref="AK71:AO71"/>
    <mergeCell ref="Q73:AJ73"/>
    <mergeCell ref="AK73:AO73"/>
    <mergeCell ref="A73:L73"/>
    <mergeCell ref="M73:P73"/>
    <mergeCell ref="AI8:AK8"/>
    <mergeCell ref="AP71:AT71"/>
    <mergeCell ref="A72:L72"/>
    <mergeCell ref="M72:P72"/>
    <mergeCell ref="Q72:AJ72"/>
    <mergeCell ref="AK72:AO72"/>
    <mergeCell ref="AP72:AT72"/>
    <mergeCell ref="AL10:AM10"/>
    <mergeCell ref="AI11:AK11"/>
    <mergeCell ref="AL11:AM11"/>
    <mergeCell ref="N11:AD11"/>
    <mergeCell ref="I10:AD10"/>
    <mergeCell ref="U23:V23"/>
    <mergeCell ref="Q69:AJ69"/>
    <mergeCell ref="AK69:AO69"/>
    <mergeCell ref="I18:M27"/>
    <mergeCell ref="N13:AD13"/>
    <mergeCell ref="V14:AD14"/>
    <mergeCell ref="AK32:AW34"/>
    <mergeCell ref="AK36:AW38"/>
    <mergeCell ref="AK40:AW42"/>
    <mergeCell ref="I34:L34"/>
    <mergeCell ref="AI10:AK10"/>
    <mergeCell ref="R14:U14"/>
    <mergeCell ref="T37:U37"/>
    <mergeCell ref="A28:H28"/>
    <mergeCell ref="A29:H29"/>
    <mergeCell ref="A36:H36"/>
    <mergeCell ref="I32:L32"/>
    <mergeCell ref="A34:H35"/>
    <mergeCell ref="N26:Q26"/>
    <mergeCell ref="N20:Q20"/>
    <mergeCell ref="N27:Q27"/>
    <mergeCell ref="T36:U36"/>
    <mergeCell ref="A18:H27"/>
    <mergeCell ref="N19:Q19"/>
    <mergeCell ref="R20:AD20"/>
    <mergeCell ref="R21:AD21"/>
    <mergeCell ref="M36:S36"/>
    <mergeCell ref="R29:U29"/>
    <mergeCell ref="R28:U28"/>
    <mergeCell ref="R22:AD22"/>
    <mergeCell ref="W23:AD23"/>
    <mergeCell ref="R18:AD18"/>
    <mergeCell ref="R19:AD19"/>
    <mergeCell ref="R24:AD24"/>
    <mergeCell ref="M35:S35"/>
    <mergeCell ref="I30:AD30"/>
    <mergeCell ref="A75:AT75"/>
    <mergeCell ref="A74:L74"/>
    <mergeCell ref="M74:P74"/>
    <mergeCell ref="Q74:AJ74"/>
    <mergeCell ref="AK74:AO74"/>
    <mergeCell ref="AP74:AT74"/>
    <mergeCell ref="I12:M12"/>
    <mergeCell ref="AB45:AC45"/>
    <mergeCell ref="I36:L36"/>
    <mergeCell ref="I35:L35"/>
    <mergeCell ref="R25:AD25"/>
    <mergeCell ref="R26:AD26"/>
    <mergeCell ref="R27:AD27"/>
    <mergeCell ref="N25:Q25"/>
    <mergeCell ref="A38:C39"/>
    <mergeCell ref="I38:L38"/>
    <mergeCell ref="I39:L39"/>
    <mergeCell ref="T38:U38"/>
    <mergeCell ref="T39:U39"/>
    <mergeCell ref="A33:H33"/>
    <mergeCell ref="A37:H37"/>
    <mergeCell ref="A30:H30"/>
    <mergeCell ref="A32:H32"/>
    <mergeCell ref="R17:AD17"/>
    <mergeCell ref="E2:AB2"/>
    <mergeCell ref="N16:Q16"/>
    <mergeCell ref="N15:Q15"/>
    <mergeCell ref="N17:Q17"/>
    <mergeCell ref="I7:AD7"/>
    <mergeCell ref="R5:V5"/>
    <mergeCell ref="I5:Q5"/>
    <mergeCell ref="W5:AD5"/>
    <mergeCell ref="A9:H9"/>
    <mergeCell ref="A10:H10"/>
    <mergeCell ref="A11:H11"/>
    <mergeCell ref="A14:H14"/>
    <mergeCell ref="I11:J11"/>
    <mergeCell ref="L11:M11"/>
    <mergeCell ref="I14:Q14"/>
    <mergeCell ref="I13:M13"/>
    <mergeCell ref="A12:H13"/>
    <mergeCell ref="I8:AD8"/>
    <mergeCell ref="R15:AD15"/>
    <mergeCell ref="R16:AD16"/>
    <mergeCell ref="R12:U12"/>
    <mergeCell ref="N12:Q12"/>
    <mergeCell ref="V12:AD12"/>
    <mergeCell ref="CU61:CX61"/>
    <mergeCell ref="S1:W1"/>
    <mergeCell ref="A5:H5"/>
    <mergeCell ref="A6:H6"/>
    <mergeCell ref="A7:H7"/>
    <mergeCell ref="A8:H8"/>
    <mergeCell ref="A4:H4"/>
    <mergeCell ref="I4:Q4"/>
    <mergeCell ref="A15:H17"/>
    <mergeCell ref="I15:M17"/>
    <mergeCell ref="F1:R1"/>
    <mergeCell ref="AI4:AM4"/>
    <mergeCell ref="AL7:AM7"/>
    <mergeCell ref="AI9:AK9"/>
    <mergeCell ref="I9:AD9"/>
    <mergeCell ref="AL8:AM8"/>
    <mergeCell ref="AI5:AK5"/>
    <mergeCell ref="AL5:AM5"/>
    <mergeCell ref="AI6:AK6"/>
    <mergeCell ref="AL6:AM6"/>
    <mergeCell ref="I6:AD6"/>
    <mergeCell ref="AL9:AM9"/>
    <mergeCell ref="AI7:AK7"/>
    <mergeCell ref="C2:D2"/>
  </mergeCells>
  <phoneticPr fontId="4" type="Hiragana"/>
  <dataValidations xWindow="403" yWindow="476" count="54">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I34:I35 I9"/>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$CV$5:$CV$7</formula1>
    </dataValidation>
    <dataValidation imeMode="hiragana" allowBlank="1" showInputMessage="1" showErrorMessage="1" promptTitle="申請担当者氏名　欄" prompt="貴社の申請担当者氏名（漢字）を記入してください_x000a_※氏と名の間にスペースを入れてください" sqref="I28:Q28"/>
    <dataValidation imeMode="halfKatakana" allowBlank="1" showInputMessage="1" showErrorMessage="1" promptTitle="担当者（フリガナ）　欄" prompt="貴社の担当者氏名フリガナ（カタカナ）を記入してください_x000a_※氏と名の間にスペースを入れてください" sqref="V28"/>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29:Q29"/>
    <dataValidation imeMode="hiragana" allowBlank="1" showInputMessage="1" showErrorMessage="1" promptTitle="所属名・内線　欄" prompt="貴社の担当者所属名、内線を記入してください_x000a_例：総務課総務係　内線１１１" sqref="V29"/>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0"/>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imeMode="hiragana" allowBlank="1" showInputMessage="1" showErrorMessage="1" promptTitle="営業所所在地　欄" prompt="営業所の所在地を記入してください（数字も全角で記入）" sqref="Q64:AJ74"/>
    <dataValidation imeMode="halfAlpha" allowBlank="1" showInputMessage="1" showErrorMessage="1" promptTitle="郵便番号　欄" prompt="営業所等の郵便番号を入力してください(半角英数）_x000a_例：324-8641　中に&quot;-&quot;ハイフォンを入れてください" sqref="M64:P74"/>
    <dataValidation imeMode="hiragana" allowBlank="1" showInputMessage="1" showErrorMessage="1" promptTitle="営業所名称　欄" prompt="営業所の名称を記入してください" sqref="A64:L74"/>
    <dataValidation imeMode="halfAlpha" allowBlank="1" showInputMessage="1" showErrorMessage="1" promptTitle="電話番号　欄" prompt="営業所の電話番号を記入してください_x000a_例：03-1234-5678のように半角英数、局番等の間にハイフォンを入れてください" sqref="AK64:AO74"/>
    <dataValidation imeMode="halfAlpha" allowBlank="1" showInputMessage="1" showErrorMessage="1" promptTitle="FAX番号　欄" prompt="営業所のFAX番号を記入してください_x000a_例：03-1234-5678のように半角英数、局番等の間にハイフォンを入れてください" sqref="AP64:AT74"/>
    <dataValidation imeMode="disabled" allowBlank="1" showInputMessage="1" showErrorMessage="1" promptTitle="無効　欄" prompt="右の着色部分に記入してください" sqref="I32:L33 I36:L41"/>
    <dataValidation imeMode="hiragana" allowBlank="1" showInputMessage="1" showErrorMessage="1" sqref="U37:U41 U32:U35 T32:T41 AG32:AI36 V32:AF41"/>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$CU$5:$CU$7</formula1>
    </dataValidation>
    <dataValidation imeMode="halfAlpha" allowBlank="1" showInputMessage="1" showErrorMessage="1" promptTitle="資本金　欄" prompt="資本金額を入力してください" sqref="M32:S32"/>
    <dataValidation imeMode="halfAlpha" allowBlank="1" showInputMessage="1" showErrorMessage="1" promptTitle="自己資本額　欄" prompt="自己資本額を記入してください" sqref="M33:S33"/>
    <dataValidation imeMode="halfAlpha" allowBlank="1" showInputMessage="1" showErrorMessage="1" promptTitle="技術者職員　欄" prompt="技術職員数を記入してください" sqref="M34:S34"/>
    <dataValidation imeMode="halfAlpha" allowBlank="1" showInputMessage="1" showErrorMessage="1" promptTitle="その他従業員数　欄" prompt="その他従業員数を記入してください_x000a_（役員は含まない）_x000a_" sqref="M35:S35"/>
    <dataValidation imeMode="halfAlpha" allowBlank="1" showInputMessage="1" showErrorMessage="1" promptTitle="営業年数　欄" prompt="営業年数を記入してください" sqref="M37:S37"/>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iragana" allowBlank="1" showInputMessage="1" showErrorMessage="1" promptTitle="その他内容　欄" prompt="その他の内容を記入してください_x000a_３つまで記入できます。_x000a_なお、１つ１０文字以内で記入してください" sqref="D55:J57"/>
    <dataValidation imeMode="halfAlpha" allowBlank="1" showInputMessage="1" showErrorMessage="1" promptTitle="創業年月　欄" prompt="創業年月をを記入してください_x000a_1980/10/10のように入力してください_x000a_" sqref="M36:S36"/>
    <dataValidation imeMode="halfAlpha" allowBlank="1" showInputMessage="1" showErrorMessage="1" promptTitle="流動負債額　欄" prompt="流動負債額を記入してください" sqref="M41:S41"/>
    <dataValidation imeMode="halfAlpha" allowBlank="1" showInputMessage="1" showErrorMessage="1" promptTitle="直前年度決算　欄" prompt="直前年度の決算額を記入してください" sqref="M39:S39"/>
    <dataValidation imeMode="halfAlpha" allowBlank="1" showInputMessage="1" showErrorMessage="1" promptTitle="直前々年度決算　欄" prompt="直前々年度の決算額を記入してください" sqref="M38:S38"/>
    <dataValidation imeMode="halfAlpha" allowBlank="1" showInputMessage="1" showErrorMessage="1" promptTitle="流動資産　欄" prompt="流動資産額を記入してください" sqref="M40:S40"/>
    <dataValidation type="list" allowBlank="1" showInputMessage="1" showErrorMessage="1" promptTitle="希望業種　欄" prompt="希望業種に希望順を記入してください_x000a_" sqref="F45:G51 V45:W49">
      <formula1>$DA$5:$DA$21</formula1>
    </dataValidation>
    <dataValidation type="list" allowBlank="1" showInputMessage="1" showErrorMessage="1" promptTitle="希望業種　欄" prompt="希望業種の順位を記入してください" sqref="N45:O49">
      <formula1>$DA$5:$DA$21</formula1>
    </dataValidation>
    <dataValidation imeMode="halfAlpha" allowBlank="1" showInputMessage="1" showErrorMessage="1" promptTitle="申請書提出日　欄" prompt="申請書を提出する日付を記入してください_x000a_例：令和2年12月1日、2020/12/1のように入力してください" sqref="I4:Q4"/>
    <dataValidation type="list" allowBlank="1" showInputMessage="1" showErrorMessage="1" promptTitle="申請の区分欄" prompt="申請の区分を選んでください_x000a_新規：今回初めてまたは以前に登録していたが前回(1年前)の登録なし_x000a_継続：１年前に登録しているが業種を追加する場合" sqref="I5:Q5">
      <formula1>$CR$5:$CR$7</formula1>
    </dataValidation>
    <dataValidation imeMode="halfAlpha" allowBlank="1" showInputMessage="1" showErrorMessage="1" promptTitle="受付番号　欄" prompt="業種の追加をする場合は受付番号を記入してください（５桁の数字）" sqref="W5:AD5"/>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s>
  <pageMargins left="0.59055118110236227" right="0.59055118110236227" top="0.59055118110236227" bottom="0.59055118110236227"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BC36"/>
  <sheetViews>
    <sheetView zoomScaleNormal="100" workbookViewId="0">
      <selection activeCell="D8" sqref="D8:AF8"/>
    </sheetView>
  </sheetViews>
  <sheetFormatPr defaultRowHeight="13.5"/>
  <cols>
    <col min="1" max="70" width="2.5" style="1" customWidth="1"/>
    <col min="71" max="74" width="2.625" style="1" customWidth="1"/>
    <col min="75" max="16384" width="9" style="1"/>
  </cols>
  <sheetData>
    <row r="2" spans="2:33" ht="16.5" customHeight="1" thickBot="1"/>
    <row r="3" spans="2:33" ht="16.5" customHeight="1" thickBot="1">
      <c r="B3" s="367" t="str">
        <f>IF(入力シート!I5=入力シート!CR5,"○","")</f>
        <v/>
      </c>
      <c r="C3" s="368"/>
      <c r="D3" s="367" t="s">
        <v>148</v>
      </c>
      <c r="E3" s="369"/>
      <c r="F3" s="370" t="str">
        <f>IF(入力シート!I5=入力シート!CR6,"○","")</f>
        <v/>
      </c>
      <c r="G3" s="368"/>
      <c r="H3" s="367" t="s">
        <v>149</v>
      </c>
      <c r="I3" s="369"/>
    </row>
    <row r="4" spans="2:33" ht="21" customHeight="1"/>
    <row r="5" spans="2:33" ht="21" customHeight="1">
      <c r="C5" s="366" t="s">
        <v>247</v>
      </c>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row>
    <row r="6" spans="2:33" ht="21" customHeight="1"/>
    <row r="7" spans="2:33" ht="21" customHeight="1">
      <c r="D7" s="106" t="s">
        <v>379</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row>
    <row r="8" spans="2:33" ht="21" customHeight="1">
      <c r="D8" s="365" t="s">
        <v>150</v>
      </c>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row>
    <row r="9" spans="2:33" ht="21" customHeight="1">
      <c r="D9" s="106" t="s">
        <v>151</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row>
    <row r="10" spans="2:33" ht="21" customHeight="1">
      <c r="D10" s="106" t="s">
        <v>152</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row>
    <row r="11" spans="2:33" ht="21" customHeight="1">
      <c r="D11" s="61" t="s">
        <v>307</v>
      </c>
    </row>
    <row r="12" spans="2:33" ht="21" customHeight="1"/>
    <row r="13" spans="2:33" ht="21" customHeight="1">
      <c r="D13" s="364" t="str">
        <f>IF(入力シート!I4="","令和　　年　　月　　日",入力シート!I4)</f>
        <v>令和　　年　　月　　日</v>
      </c>
      <c r="E13" s="364"/>
      <c r="F13" s="364"/>
      <c r="G13" s="364"/>
      <c r="H13" s="364"/>
      <c r="I13" s="364"/>
      <c r="J13" s="364"/>
      <c r="K13" s="364"/>
      <c r="L13" s="364"/>
      <c r="M13" s="364"/>
    </row>
    <row r="14" spans="2:33" ht="21" customHeight="1"/>
    <row r="15" spans="2:33" ht="21" customHeight="1">
      <c r="D15" s="106" t="s">
        <v>153</v>
      </c>
      <c r="E15" s="106"/>
      <c r="F15" s="106"/>
      <c r="G15" s="106"/>
      <c r="H15" s="106"/>
      <c r="I15" s="361" t="s">
        <v>330</v>
      </c>
      <c r="J15" s="361"/>
      <c r="K15" s="361"/>
      <c r="L15" s="361"/>
      <c r="M15" s="361"/>
      <c r="O15" s="1" t="s">
        <v>154</v>
      </c>
    </row>
    <row r="16" spans="2:33" ht="21" customHeight="1"/>
    <row r="17" spans="1:55" ht="21" customHeight="1">
      <c r="O17" s="361" t="s">
        <v>155</v>
      </c>
      <c r="P17" s="361"/>
      <c r="Q17" s="361"/>
      <c r="R17" s="361"/>
      <c r="S17" s="361"/>
      <c r="T17" s="362" t="str">
        <f>IF(入力シート!I11="","",入力シート!I11&amp;"-"&amp;入力シート!L11)</f>
        <v/>
      </c>
      <c r="U17" s="362"/>
      <c r="V17" s="362"/>
      <c r="W17" s="362"/>
      <c r="X17" s="362"/>
      <c r="Y17" s="362"/>
      <c r="Z17" s="362"/>
      <c r="AA17" s="362"/>
      <c r="AB17" s="362"/>
      <c r="AC17" s="362"/>
      <c r="AD17" s="362"/>
      <c r="AE17" s="362"/>
      <c r="AF17" s="362"/>
      <c r="AG17" s="362"/>
      <c r="AH17" s="362"/>
    </row>
    <row r="18" spans="1:55" ht="28.5" customHeight="1">
      <c r="O18" s="360" t="s">
        <v>156</v>
      </c>
      <c r="P18" s="360"/>
      <c r="Q18" s="360"/>
      <c r="R18" s="360"/>
      <c r="S18" s="360"/>
      <c r="T18" s="363" t="str">
        <f>IF(入力シート!N13="","",入力シート!N12&amp;入力シート!V12&amp;入力シート!N13)</f>
        <v/>
      </c>
      <c r="U18" s="363"/>
      <c r="V18" s="363"/>
      <c r="W18" s="363"/>
      <c r="X18" s="363"/>
      <c r="Y18" s="363"/>
      <c r="Z18" s="363"/>
      <c r="AA18" s="363"/>
      <c r="AB18" s="363"/>
      <c r="AC18" s="363"/>
      <c r="AD18" s="363"/>
      <c r="AE18" s="363"/>
      <c r="AF18" s="363"/>
      <c r="AG18" s="363"/>
      <c r="AH18" s="363"/>
    </row>
    <row r="19" spans="1:55" ht="28.5" customHeight="1">
      <c r="O19" s="360" t="s">
        <v>157</v>
      </c>
      <c r="P19" s="360"/>
      <c r="Q19" s="360"/>
      <c r="R19" s="360"/>
      <c r="S19" s="360"/>
      <c r="T19" s="363" t="str">
        <f>IF(入力シート!I6="","",入力シート!I6)</f>
        <v/>
      </c>
      <c r="U19" s="363"/>
      <c r="V19" s="363"/>
      <c r="W19" s="363"/>
      <c r="X19" s="363"/>
      <c r="Y19" s="363"/>
      <c r="Z19" s="363"/>
      <c r="AA19" s="363"/>
      <c r="AB19" s="363"/>
      <c r="AC19" s="363"/>
      <c r="AD19" s="363"/>
      <c r="AE19" s="363"/>
      <c r="AF19" s="363"/>
      <c r="AG19" s="363"/>
      <c r="AH19" s="363"/>
    </row>
    <row r="20" spans="1:55" ht="28.5" customHeight="1" thickBot="1">
      <c r="O20" s="360" t="s">
        <v>158</v>
      </c>
      <c r="P20" s="360"/>
      <c r="Q20" s="360"/>
      <c r="R20" s="360"/>
      <c r="S20" s="360"/>
      <c r="T20" s="362" t="str">
        <f>IF(入力シート!I8="","",入力シート!I8)</f>
        <v/>
      </c>
      <c r="U20" s="362"/>
      <c r="V20" s="362"/>
      <c r="W20" s="362"/>
      <c r="X20" s="362"/>
      <c r="Y20" s="362"/>
      <c r="Z20" s="362"/>
      <c r="AA20" s="362"/>
      <c r="AB20" s="362"/>
      <c r="AC20" s="362"/>
      <c r="AD20" s="362"/>
      <c r="AE20" s="362"/>
      <c r="AF20" s="362"/>
      <c r="AG20" s="362"/>
      <c r="AH20" s="362"/>
    </row>
    <row r="21" spans="1:55" ht="21" customHeight="1" thickBot="1">
      <c r="O21" s="361" t="s">
        <v>159</v>
      </c>
      <c r="P21" s="361"/>
      <c r="Q21" s="361"/>
      <c r="R21" s="361"/>
      <c r="S21" s="361"/>
      <c r="U21" s="359" t="str">
        <f>IF(入力シート!I9="","",入力シート!I9&amp;"　㊞")</f>
        <v/>
      </c>
      <c r="V21" s="359"/>
      <c r="W21" s="359"/>
      <c r="X21" s="359"/>
      <c r="Y21" s="359"/>
      <c r="Z21" s="359"/>
      <c r="AA21" s="359"/>
      <c r="AB21" s="359"/>
      <c r="AC21" s="359"/>
      <c r="AD21" s="359"/>
      <c r="AE21" s="359"/>
      <c r="AF21" s="359"/>
      <c r="AG21" s="359"/>
      <c r="AH21" s="359"/>
      <c r="AP21" s="372" t="s">
        <v>327</v>
      </c>
      <c r="AQ21" s="373"/>
      <c r="AR21" s="373"/>
      <c r="AS21" s="373"/>
      <c r="AT21" s="373"/>
      <c r="AU21" s="373"/>
      <c r="AV21" s="373"/>
      <c r="AW21" s="373"/>
      <c r="AX21" s="373"/>
      <c r="AY21" s="373"/>
      <c r="AZ21" s="373"/>
      <c r="BA21" s="373"/>
      <c r="BB21" s="373"/>
      <c r="BC21" s="374"/>
    </row>
    <row r="22" spans="1:55" ht="21" customHeight="1">
      <c r="O22" s="361" t="s">
        <v>160</v>
      </c>
      <c r="P22" s="361"/>
      <c r="Q22" s="361"/>
      <c r="R22" s="361"/>
      <c r="S22" s="361"/>
      <c r="T22" s="362" t="str">
        <f>IF(入力シート!I14="","",入力シート!I14)</f>
        <v/>
      </c>
      <c r="U22" s="362"/>
      <c r="V22" s="362"/>
      <c r="W22" s="362"/>
      <c r="X22" s="362"/>
      <c r="Y22" s="362"/>
      <c r="Z22" s="362"/>
      <c r="AA22" s="362"/>
      <c r="AB22" s="362"/>
      <c r="AC22" s="362"/>
      <c r="AD22" s="362"/>
      <c r="AE22" s="362"/>
      <c r="AF22" s="362"/>
      <c r="AG22" s="362"/>
      <c r="AH22" s="362"/>
    </row>
    <row r="23" spans="1:55" ht="21" customHeight="1">
      <c r="O23" s="361" t="s">
        <v>161</v>
      </c>
      <c r="P23" s="361"/>
      <c r="Q23" s="361"/>
      <c r="R23" s="361"/>
      <c r="S23" s="361"/>
      <c r="T23" s="362" t="str">
        <f>IF(入力シート!V14="","",入力シート!V14)</f>
        <v/>
      </c>
      <c r="U23" s="362"/>
      <c r="V23" s="362"/>
      <c r="W23" s="362"/>
      <c r="X23" s="362"/>
      <c r="Y23" s="362"/>
      <c r="Z23" s="362"/>
      <c r="AA23" s="362"/>
      <c r="AB23" s="362"/>
      <c r="AC23" s="362"/>
      <c r="AD23" s="362"/>
      <c r="AE23" s="362"/>
      <c r="AF23" s="362"/>
      <c r="AG23" s="362"/>
      <c r="AH23" s="362"/>
    </row>
    <row r="24" spans="1:55" ht="21" customHeight="1">
      <c r="AM24" s="24"/>
      <c r="AN24" s="24"/>
      <c r="AO24" s="24"/>
      <c r="AP24" s="24"/>
      <c r="AQ24" s="24"/>
      <c r="AR24" s="24"/>
    </row>
    <row r="25" spans="1:55" ht="33" customHeight="1">
      <c r="A25" s="320" t="s">
        <v>162</v>
      </c>
      <c r="B25" s="320"/>
      <c r="C25" s="320"/>
      <c r="D25" s="320"/>
      <c r="E25" s="320"/>
      <c r="F25" s="116" t="str">
        <f>IF(入力シート!F45="","",入力シート!F45)</f>
        <v/>
      </c>
      <c r="G25" s="116"/>
      <c r="H25" s="116" t="s">
        <v>192</v>
      </c>
      <c r="I25" s="116"/>
      <c r="J25" s="315" t="s">
        <v>215</v>
      </c>
      <c r="K25" s="315"/>
      <c r="L25" s="315"/>
      <c r="M25" s="315"/>
      <c r="N25" s="315"/>
      <c r="O25" s="315"/>
      <c r="P25" s="116" t="str">
        <f>IF(入力シート!N45="","",入力シート!N45)</f>
        <v/>
      </c>
      <c r="Q25" s="116"/>
      <c r="R25" s="116" t="s">
        <v>248</v>
      </c>
      <c r="S25" s="116"/>
      <c r="T25" s="315" t="s">
        <v>216</v>
      </c>
      <c r="U25" s="315"/>
      <c r="V25" s="315"/>
      <c r="W25" s="315"/>
      <c r="X25" s="315"/>
      <c r="Y25" s="315"/>
      <c r="Z25" s="116" t="str">
        <f>IF(入力シート!V45="","",入力シート!V45)</f>
        <v/>
      </c>
      <c r="AA25" s="116"/>
      <c r="AB25" s="116" t="s">
        <v>204</v>
      </c>
      <c r="AC25" s="116"/>
      <c r="AD25" s="315" t="s">
        <v>214</v>
      </c>
      <c r="AE25" s="315"/>
      <c r="AF25" s="315"/>
      <c r="AG25" s="315"/>
      <c r="AH25" s="315"/>
      <c r="AI25" s="315"/>
      <c r="AM25" s="24"/>
      <c r="AN25" s="24"/>
      <c r="AO25" s="24"/>
      <c r="AP25" s="24"/>
      <c r="AQ25" s="24"/>
      <c r="AR25" s="24"/>
    </row>
    <row r="26" spans="1:55" ht="33" customHeight="1">
      <c r="A26" s="320"/>
      <c r="B26" s="320"/>
      <c r="C26" s="320"/>
      <c r="D26" s="320"/>
      <c r="E26" s="320"/>
      <c r="F26" s="116" t="str">
        <f>IF(入力シート!F46="","",入力シート!F46)</f>
        <v/>
      </c>
      <c r="G26" s="116"/>
      <c r="H26" s="116" t="s">
        <v>233</v>
      </c>
      <c r="I26" s="116"/>
      <c r="J26" s="315" t="s">
        <v>190</v>
      </c>
      <c r="K26" s="315"/>
      <c r="L26" s="315"/>
      <c r="M26" s="315"/>
      <c r="N26" s="315"/>
      <c r="O26" s="315"/>
      <c r="P26" s="116" t="str">
        <f>IF(入力シート!N46="","",入力シート!N46)</f>
        <v/>
      </c>
      <c r="Q26" s="116"/>
      <c r="R26" s="116" t="s">
        <v>249</v>
      </c>
      <c r="S26" s="116"/>
      <c r="T26" s="371" t="s">
        <v>191</v>
      </c>
      <c r="U26" s="371"/>
      <c r="V26" s="371"/>
      <c r="W26" s="371"/>
      <c r="X26" s="371"/>
      <c r="Y26" s="371"/>
      <c r="Z26" s="116" t="str">
        <f>IF(入力シート!V46="","",入力シート!V46)</f>
        <v/>
      </c>
      <c r="AA26" s="116"/>
      <c r="AB26" s="116" t="s">
        <v>239</v>
      </c>
      <c r="AC26" s="116"/>
      <c r="AD26" s="315" t="s">
        <v>217</v>
      </c>
      <c r="AE26" s="315"/>
      <c r="AF26" s="315"/>
      <c r="AG26" s="315"/>
      <c r="AH26" s="315"/>
      <c r="AI26" s="315"/>
      <c r="AM26" s="24"/>
      <c r="AN26" s="24"/>
      <c r="AO26" s="24"/>
      <c r="AP26" s="24"/>
      <c r="AQ26" s="24"/>
      <c r="AR26" s="24"/>
    </row>
    <row r="27" spans="1:55" ht="33" customHeight="1">
      <c r="A27" s="320"/>
      <c r="B27" s="320"/>
      <c r="C27" s="320"/>
      <c r="D27" s="320"/>
      <c r="E27" s="320"/>
      <c r="F27" s="116" t="str">
        <f>IF(入力シート!F47="","",入力シート!F47)</f>
        <v/>
      </c>
      <c r="G27" s="116"/>
      <c r="H27" s="116" t="s">
        <v>234</v>
      </c>
      <c r="I27" s="116"/>
      <c r="J27" s="315" t="s">
        <v>224</v>
      </c>
      <c r="K27" s="315"/>
      <c r="L27" s="315"/>
      <c r="M27" s="315"/>
      <c r="N27" s="315"/>
      <c r="O27" s="315"/>
      <c r="P27" s="116" t="str">
        <f>IF(入力シート!N47="","",入力シート!N47)</f>
        <v/>
      </c>
      <c r="Q27" s="116"/>
      <c r="R27" s="116" t="s">
        <v>250</v>
      </c>
      <c r="S27" s="116"/>
      <c r="T27" s="315" t="s">
        <v>221</v>
      </c>
      <c r="U27" s="315"/>
      <c r="V27" s="315"/>
      <c r="W27" s="315"/>
      <c r="X27" s="315"/>
      <c r="Y27" s="315"/>
      <c r="Z27" s="116" t="str">
        <f>IF(入力シート!V47="","",入力シート!V47)</f>
        <v/>
      </c>
      <c r="AA27" s="116"/>
      <c r="AB27" s="116" t="s">
        <v>240</v>
      </c>
      <c r="AC27" s="116"/>
      <c r="AD27" s="315" t="s">
        <v>218</v>
      </c>
      <c r="AE27" s="315"/>
      <c r="AF27" s="315"/>
      <c r="AG27" s="315"/>
      <c r="AH27" s="315"/>
      <c r="AI27" s="315"/>
      <c r="AM27" s="24"/>
      <c r="AN27" s="24"/>
      <c r="AO27" s="24"/>
      <c r="AP27" s="24"/>
      <c r="AQ27" s="24"/>
      <c r="AR27" s="24"/>
    </row>
    <row r="28" spans="1:55" ht="33" customHeight="1">
      <c r="A28" s="320"/>
      <c r="B28" s="320"/>
      <c r="C28" s="320"/>
      <c r="D28" s="320"/>
      <c r="E28" s="320"/>
      <c r="F28" s="116" t="str">
        <f>IF(入力シート!F48="","",入力シート!F48)</f>
        <v/>
      </c>
      <c r="G28" s="116"/>
      <c r="H28" s="116" t="s">
        <v>235</v>
      </c>
      <c r="I28" s="116"/>
      <c r="J28" s="315" t="s">
        <v>225</v>
      </c>
      <c r="K28" s="315"/>
      <c r="L28" s="315"/>
      <c r="M28" s="315"/>
      <c r="N28" s="315"/>
      <c r="O28" s="315"/>
      <c r="P28" s="116" t="str">
        <f>IF(入力シート!N48="","",入力シート!N48)</f>
        <v/>
      </c>
      <c r="Q28" s="116"/>
      <c r="R28" s="116" t="s">
        <v>251</v>
      </c>
      <c r="S28" s="116"/>
      <c r="T28" s="315" t="s">
        <v>222</v>
      </c>
      <c r="U28" s="315"/>
      <c r="V28" s="315"/>
      <c r="W28" s="315"/>
      <c r="X28" s="315"/>
      <c r="Y28" s="315"/>
      <c r="Z28" s="116" t="str">
        <f>IF(入力シート!V48="","",入力シート!V48)</f>
        <v/>
      </c>
      <c r="AA28" s="116"/>
      <c r="AB28" s="116" t="s">
        <v>241</v>
      </c>
      <c r="AC28" s="116"/>
      <c r="AD28" s="315" t="s">
        <v>219</v>
      </c>
      <c r="AE28" s="315"/>
      <c r="AF28" s="315"/>
      <c r="AG28" s="315"/>
      <c r="AH28" s="315"/>
      <c r="AI28" s="315"/>
      <c r="AM28" s="24"/>
      <c r="AN28" s="24"/>
      <c r="AO28" s="24"/>
      <c r="AP28" s="24"/>
      <c r="AQ28" s="24"/>
      <c r="AR28" s="24"/>
    </row>
    <row r="29" spans="1:55" ht="33" customHeight="1">
      <c r="A29" s="320"/>
      <c r="B29" s="320"/>
      <c r="C29" s="320"/>
      <c r="D29" s="320"/>
      <c r="E29" s="320"/>
      <c r="F29" s="116" t="str">
        <f>IF(入力シート!F49="","",入力シート!F49)</f>
        <v/>
      </c>
      <c r="G29" s="116"/>
      <c r="H29" s="116" t="s">
        <v>236</v>
      </c>
      <c r="I29" s="116"/>
      <c r="J29" s="315" t="s">
        <v>226</v>
      </c>
      <c r="K29" s="315"/>
      <c r="L29" s="315"/>
      <c r="M29" s="315"/>
      <c r="N29" s="315"/>
      <c r="O29" s="315"/>
      <c r="P29" s="116" t="str">
        <f>IF(入力シート!N49="","",入力シート!N49)</f>
        <v/>
      </c>
      <c r="Q29" s="116"/>
      <c r="R29" s="116" t="s">
        <v>252</v>
      </c>
      <c r="S29" s="116"/>
      <c r="T29" s="315" t="s">
        <v>223</v>
      </c>
      <c r="U29" s="315"/>
      <c r="V29" s="315"/>
      <c r="W29" s="315"/>
      <c r="X29" s="315"/>
      <c r="Y29" s="315"/>
      <c r="Z29" s="116" t="str">
        <f>IF(入力シート!V49="","",入力シート!V49)</f>
        <v/>
      </c>
      <c r="AA29" s="116"/>
      <c r="AB29" s="116" t="s">
        <v>242</v>
      </c>
      <c r="AC29" s="116"/>
      <c r="AD29" s="315" t="s">
        <v>220</v>
      </c>
      <c r="AE29" s="315"/>
      <c r="AF29" s="315"/>
      <c r="AG29" s="315"/>
      <c r="AH29" s="315"/>
      <c r="AI29" s="315"/>
      <c r="AM29" s="24"/>
      <c r="AN29" s="24"/>
      <c r="AO29" s="24"/>
      <c r="AP29" s="24"/>
      <c r="AQ29" s="24"/>
      <c r="AR29" s="24"/>
    </row>
    <row r="30" spans="1:55" ht="33" customHeight="1">
      <c r="A30" s="320"/>
      <c r="B30" s="320"/>
      <c r="C30" s="320"/>
      <c r="D30" s="320"/>
      <c r="E30" s="320"/>
      <c r="F30" s="116" t="str">
        <f>IF(入力シート!F50="","",入力シート!F50)</f>
        <v/>
      </c>
      <c r="G30" s="116"/>
      <c r="H30" s="116" t="s">
        <v>237</v>
      </c>
      <c r="I30" s="116"/>
      <c r="J30" s="315" t="s">
        <v>227</v>
      </c>
      <c r="K30" s="315"/>
      <c r="L30" s="315"/>
      <c r="M30" s="315"/>
      <c r="N30" s="315"/>
      <c r="O30" s="315"/>
      <c r="P30" s="116" t="str">
        <f>IF(入力シート!N50="","",入力シート!N50)</f>
        <v/>
      </c>
      <c r="Q30" s="116"/>
      <c r="R30" s="116"/>
      <c r="S30" s="116"/>
      <c r="T30" s="315"/>
      <c r="U30" s="315"/>
      <c r="V30" s="315"/>
      <c r="W30" s="315"/>
      <c r="X30" s="315"/>
      <c r="Y30" s="315"/>
      <c r="Z30" s="116" t="str">
        <f>IF(入力シート!V50="","",入力シート!V50)</f>
        <v/>
      </c>
      <c r="AA30" s="116"/>
      <c r="AB30" s="116"/>
      <c r="AC30" s="116"/>
      <c r="AD30" s="315"/>
      <c r="AE30" s="315"/>
      <c r="AF30" s="315"/>
      <c r="AG30" s="315"/>
      <c r="AH30" s="315"/>
      <c r="AI30" s="315"/>
      <c r="AM30" s="24"/>
      <c r="AN30" s="24"/>
      <c r="AO30" s="24"/>
      <c r="AP30" s="24"/>
      <c r="AQ30" s="24"/>
      <c r="AR30" s="24"/>
    </row>
    <row r="31" spans="1:55" ht="33" customHeight="1">
      <c r="A31" s="320"/>
      <c r="B31" s="320"/>
      <c r="C31" s="320"/>
      <c r="D31" s="320"/>
      <c r="E31" s="320"/>
      <c r="F31" s="116" t="str">
        <f>IF(入力シート!F51="","",入力シート!F51)</f>
        <v/>
      </c>
      <c r="G31" s="116"/>
      <c r="H31" s="116" t="s">
        <v>238</v>
      </c>
      <c r="I31" s="116"/>
      <c r="J31" s="315" t="s">
        <v>209</v>
      </c>
      <c r="K31" s="315"/>
      <c r="L31" s="315"/>
      <c r="M31" s="315"/>
      <c r="N31" s="315"/>
      <c r="O31" s="315"/>
      <c r="P31" s="203" t="str">
        <f>IF(入力シート!F51="","","( "&amp;入力シート!CU61&amp;" )")</f>
        <v/>
      </c>
      <c r="Q31" s="204"/>
      <c r="R31" s="204"/>
      <c r="S31" s="204"/>
      <c r="T31" s="204"/>
      <c r="U31" s="204"/>
      <c r="V31" s="204"/>
      <c r="W31" s="204"/>
      <c r="X31" s="204"/>
      <c r="Y31" s="204"/>
      <c r="Z31" s="204"/>
      <c r="AA31" s="204"/>
      <c r="AB31" s="204"/>
      <c r="AC31" s="204"/>
      <c r="AD31" s="204"/>
      <c r="AE31" s="204"/>
      <c r="AF31" s="204"/>
      <c r="AG31" s="204"/>
      <c r="AH31" s="204"/>
      <c r="AI31" s="205"/>
      <c r="AM31" s="24"/>
      <c r="AN31" s="24"/>
      <c r="AO31" s="24"/>
      <c r="AP31" s="24"/>
      <c r="AQ31" s="24"/>
      <c r="AR31" s="24"/>
    </row>
    <row r="32" spans="1:55" ht="16.5" customHeight="1"/>
    <row r="33" spans="1:35" ht="21" customHeight="1">
      <c r="A33" s="359" t="s">
        <v>244</v>
      </c>
      <c r="B33" s="359"/>
      <c r="C33" s="106" t="s">
        <v>243</v>
      </c>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row>
    <row r="34" spans="1:35" ht="21" customHeight="1">
      <c r="B34" s="104" t="s">
        <v>245</v>
      </c>
      <c r="C34" s="104"/>
      <c r="D34" s="104"/>
      <c r="E34" s="104"/>
      <c r="F34" s="359" t="str">
        <f>IF(入力シート!Q56="","",入力シート!Q56)</f>
        <v/>
      </c>
      <c r="G34" s="359"/>
      <c r="H34" s="359"/>
      <c r="I34" s="359"/>
      <c r="J34" s="359"/>
      <c r="K34" s="359"/>
      <c r="L34" s="359"/>
      <c r="M34" s="359"/>
      <c r="N34" s="359"/>
      <c r="O34" s="359"/>
      <c r="P34" s="359"/>
      <c r="Q34" s="104" t="s">
        <v>246</v>
      </c>
      <c r="R34" s="104"/>
      <c r="S34" s="104"/>
      <c r="T34" s="104"/>
      <c r="U34" s="359" t="str">
        <f>IF(入力シート!Q57="","",入力シート!Q57)</f>
        <v/>
      </c>
      <c r="V34" s="359"/>
      <c r="W34" s="359"/>
      <c r="X34" s="359"/>
      <c r="Y34" s="359"/>
      <c r="Z34" s="359"/>
      <c r="AA34" s="359"/>
      <c r="AB34" s="359"/>
      <c r="AC34" s="359"/>
      <c r="AD34" s="359"/>
      <c r="AE34" s="359"/>
      <c r="AF34" s="1" t="s">
        <v>135</v>
      </c>
    </row>
    <row r="35" spans="1:35" ht="7.15" customHeight="1"/>
    <row r="36" spans="1:35" ht="2.4500000000000002" customHeight="1"/>
  </sheetData>
  <sheetProtection selectLockedCells="1"/>
  <mergeCells count="92">
    <mergeCell ref="J25:O25"/>
    <mergeCell ref="J26:O26"/>
    <mergeCell ref="J27:O27"/>
    <mergeCell ref="AB26:AC26"/>
    <mergeCell ref="AB27:AC27"/>
    <mergeCell ref="AB28:AC28"/>
    <mergeCell ref="AB29:AC29"/>
    <mergeCell ref="Z25:AA25"/>
    <mergeCell ref="Z26:AA26"/>
    <mergeCell ref="AP21:BC21"/>
    <mergeCell ref="T23:AH23"/>
    <mergeCell ref="T25:Y25"/>
    <mergeCell ref="T28:Y28"/>
    <mergeCell ref="U21:AH21"/>
    <mergeCell ref="AD25:AI25"/>
    <mergeCell ref="AD26:AI26"/>
    <mergeCell ref="AD27:AI27"/>
    <mergeCell ref="AD28:AI28"/>
    <mergeCell ref="AD29:AI29"/>
    <mergeCell ref="R25:S25"/>
    <mergeCell ref="R26:S26"/>
    <mergeCell ref="R27:S27"/>
    <mergeCell ref="R28:S28"/>
    <mergeCell ref="R29:S29"/>
    <mergeCell ref="O22:S22"/>
    <mergeCell ref="O23:S23"/>
    <mergeCell ref="O21:S21"/>
    <mergeCell ref="P29:Q29"/>
    <mergeCell ref="AB25:AC25"/>
    <mergeCell ref="T22:AH22"/>
    <mergeCell ref="Z27:AA27"/>
    <mergeCell ref="T29:Y29"/>
    <mergeCell ref="Z28:AA28"/>
    <mergeCell ref="Z29:AA29"/>
    <mergeCell ref="T26:Y26"/>
    <mergeCell ref="P25:Q25"/>
    <mergeCell ref="P26:Q26"/>
    <mergeCell ref="P27:Q27"/>
    <mergeCell ref="P28:Q28"/>
    <mergeCell ref="T27:Y27"/>
    <mergeCell ref="H30:I30"/>
    <mergeCell ref="A25:E31"/>
    <mergeCell ref="F25:G25"/>
    <mergeCell ref="H31:I31"/>
    <mergeCell ref="F31:G31"/>
    <mergeCell ref="F27:G27"/>
    <mergeCell ref="F29:G29"/>
    <mergeCell ref="F30:G30"/>
    <mergeCell ref="F26:G26"/>
    <mergeCell ref="H25:I25"/>
    <mergeCell ref="H26:I26"/>
    <mergeCell ref="H27:I27"/>
    <mergeCell ref="F28:G28"/>
    <mergeCell ref="H28:I28"/>
    <mergeCell ref="H29:I29"/>
    <mergeCell ref="D8:AF8"/>
    <mergeCell ref="C5:AG5"/>
    <mergeCell ref="B3:C3"/>
    <mergeCell ref="D3:E3"/>
    <mergeCell ref="F3:G3"/>
    <mergeCell ref="H3:I3"/>
    <mergeCell ref="D7:AF7"/>
    <mergeCell ref="D9:AF9"/>
    <mergeCell ref="D10:AF10"/>
    <mergeCell ref="D15:H15"/>
    <mergeCell ref="I15:M15"/>
    <mergeCell ref="D13:M13"/>
    <mergeCell ref="O18:S18"/>
    <mergeCell ref="O17:S17"/>
    <mergeCell ref="T17:AH17"/>
    <mergeCell ref="T18:AH18"/>
    <mergeCell ref="O20:S20"/>
    <mergeCell ref="T19:AH19"/>
    <mergeCell ref="T20:AH20"/>
    <mergeCell ref="O19:S19"/>
    <mergeCell ref="A33:B33"/>
    <mergeCell ref="C33:AI33"/>
    <mergeCell ref="B34:E34"/>
    <mergeCell ref="Q34:T34"/>
    <mergeCell ref="F34:P34"/>
    <mergeCell ref="U34:AE34"/>
    <mergeCell ref="AD30:AI30"/>
    <mergeCell ref="P31:AI31"/>
    <mergeCell ref="T30:Y30"/>
    <mergeCell ref="P30:Q30"/>
    <mergeCell ref="AB30:AC30"/>
    <mergeCell ref="R30:S30"/>
    <mergeCell ref="J28:O28"/>
    <mergeCell ref="J29:O29"/>
    <mergeCell ref="Z30:AA30"/>
    <mergeCell ref="J30:O30"/>
    <mergeCell ref="J31:O31"/>
  </mergeCells>
  <phoneticPr fontId="4" type="Hiragana"/>
  <pageMargins left="0.78740157480314965"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BD23"/>
  <sheetViews>
    <sheetView topLeftCell="A19" zoomScaleNormal="100" workbookViewId="0">
      <selection activeCell="G9" sqref="G9:AG9"/>
    </sheetView>
  </sheetViews>
  <sheetFormatPr defaultRowHeight="13.5"/>
  <cols>
    <col min="1" max="1" width="1.25" style="1" customWidth="1"/>
    <col min="2" max="32" width="2.625" style="1" customWidth="1"/>
    <col min="33" max="33" width="3.5" style="1" customWidth="1"/>
    <col min="34" max="34" width="1.25" style="1" customWidth="1"/>
    <col min="35" max="64" width="2.625" style="1" customWidth="1"/>
    <col min="65" max="16384" width="9" style="1"/>
  </cols>
  <sheetData>
    <row r="3" spans="1:50" ht="21">
      <c r="A3" s="24"/>
      <c r="B3" s="24"/>
      <c r="C3" s="24"/>
      <c r="D3" s="24"/>
      <c r="E3" s="24"/>
      <c r="F3" s="24"/>
      <c r="G3" s="24"/>
      <c r="H3" s="24"/>
      <c r="I3" s="24"/>
      <c r="J3" s="24"/>
      <c r="K3" s="24"/>
      <c r="L3" s="24"/>
      <c r="M3" s="393" t="s">
        <v>163</v>
      </c>
      <c r="N3" s="393"/>
      <c r="O3" s="393"/>
      <c r="P3" s="393"/>
      <c r="Q3" s="393"/>
      <c r="R3" s="393"/>
      <c r="S3" s="393"/>
      <c r="T3" s="393"/>
      <c r="U3" s="393"/>
      <c r="V3" s="393"/>
      <c r="W3" s="24"/>
      <c r="X3" s="24"/>
      <c r="Y3" s="24"/>
      <c r="Z3" s="24"/>
      <c r="AA3" s="24"/>
      <c r="AB3" s="24"/>
      <c r="AC3" s="24"/>
      <c r="AD3" s="24"/>
      <c r="AE3" s="24"/>
      <c r="AF3" s="24"/>
      <c r="AG3" s="24"/>
      <c r="AH3" s="24"/>
      <c r="AI3" s="24"/>
    </row>
    <row r="6" spans="1:50" ht="17.25" customHeight="1">
      <c r="R6" s="104" t="s">
        <v>157</v>
      </c>
      <c r="S6" s="104"/>
      <c r="T6" s="104"/>
      <c r="U6" s="104"/>
      <c r="V6" s="104"/>
      <c r="W6" s="362" t="str">
        <f>IF(入力シート!$I$6="","",入力シート!I6)</f>
        <v/>
      </c>
      <c r="X6" s="362"/>
      <c r="Y6" s="362"/>
      <c r="Z6" s="362"/>
      <c r="AA6" s="362"/>
      <c r="AB6" s="362"/>
      <c r="AC6" s="362"/>
      <c r="AD6" s="362"/>
      <c r="AE6" s="362"/>
      <c r="AF6" s="362"/>
      <c r="AG6" s="362"/>
    </row>
    <row r="7" spans="1:50">
      <c r="R7" s="2"/>
      <c r="S7" s="2"/>
      <c r="T7" s="2"/>
      <c r="U7" s="2"/>
      <c r="V7" s="2"/>
      <c r="W7" s="42"/>
      <c r="X7" s="42"/>
      <c r="Y7" s="42"/>
      <c r="Z7" s="42"/>
      <c r="AA7" s="42"/>
      <c r="AB7" s="42"/>
      <c r="AC7" s="42"/>
      <c r="AD7" s="42"/>
      <c r="AE7" s="42"/>
      <c r="AF7" s="42"/>
      <c r="AG7" s="42"/>
    </row>
    <row r="9" spans="1:50" ht="40.5" customHeight="1">
      <c r="B9" s="389" t="s">
        <v>164</v>
      </c>
      <c r="C9" s="214"/>
      <c r="D9" s="214"/>
      <c r="E9" s="214"/>
      <c r="F9" s="215"/>
      <c r="G9" s="107" t="str">
        <f>IF(入力シート!$DE$22=0,"",IF(入力シート!$DE$22&gt;=6,入力シート!$CX$45&amp;"、"&amp;入力シート!$CX$46&amp;"、"&amp;入力シート!$CX$47&amp;"、"&amp;入力シート!$CX$48&amp;"、"&amp;入力シート!$CX$49&amp;"外",IF(入力シート!$DE$22=5,入力シート!$CX$45&amp;"、"&amp;入力シート!$CX$46&amp;"、"&amp;入力シート!$CX$47&amp;"、"&amp;入力シート!$CX$48&amp;"、"&amp;入力シート!$CX$49,IF(入力シート!$DE$22=4,入力シート!$CX$45&amp;"、"&amp;入力シート!$CX$46&amp;"、"&amp;入力シート!$CX$47&amp;"、"&amp;入力シート!$CX$48,IF(入力シート!$DE$22=3,入力シート!$CX$45&amp;"、"&amp;入力シート!$CX$46&amp;"、"&amp;入力シート!$CX$47,IF(入力シート!$DE$22=2,入力シート!$CX$45&amp;"、"&amp;入力シート!$CX$46,入力シート!$CX$45))))))</f>
        <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9"/>
    </row>
    <row r="10" spans="1:50" ht="40.5" customHeight="1">
      <c r="B10" s="116" t="s">
        <v>165</v>
      </c>
      <c r="C10" s="116"/>
      <c r="D10" s="116"/>
      <c r="E10" s="116"/>
      <c r="F10" s="116"/>
      <c r="G10" s="107" t="s">
        <v>335</v>
      </c>
      <c r="H10" s="108"/>
      <c r="I10" s="108"/>
      <c r="J10" s="108"/>
      <c r="K10" s="108"/>
      <c r="L10" s="108"/>
      <c r="M10" s="108"/>
      <c r="N10" s="108"/>
      <c r="O10" s="109"/>
      <c r="P10" s="107" t="s">
        <v>336</v>
      </c>
      <c r="Q10" s="108"/>
      <c r="R10" s="108"/>
      <c r="S10" s="108"/>
      <c r="T10" s="108"/>
      <c r="U10" s="108"/>
      <c r="V10" s="108"/>
      <c r="W10" s="108"/>
      <c r="X10" s="109"/>
      <c r="Y10" s="107" t="s">
        <v>175</v>
      </c>
      <c r="Z10" s="108"/>
      <c r="AA10" s="108"/>
      <c r="AB10" s="108"/>
      <c r="AC10" s="108"/>
      <c r="AD10" s="108"/>
      <c r="AE10" s="108"/>
      <c r="AF10" s="108"/>
      <c r="AG10" s="109"/>
    </row>
    <row r="11" spans="1:50" ht="40.5" customHeight="1">
      <c r="B11" s="116"/>
      <c r="C11" s="116"/>
      <c r="D11" s="116"/>
      <c r="E11" s="116"/>
      <c r="F11" s="116"/>
      <c r="G11" s="43"/>
      <c r="H11" s="391" t="str">
        <f>IF(入力シート!M38="","",入力シート!M38)</f>
        <v/>
      </c>
      <c r="I11" s="391"/>
      <c r="J11" s="391"/>
      <c r="K11" s="391"/>
      <c r="L11" s="391"/>
      <c r="M11" s="108" t="s">
        <v>174</v>
      </c>
      <c r="N11" s="108"/>
      <c r="O11" s="34"/>
      <c r="P11" s="43"/>
      <c r="Q11" s="391" t="str">
        <f>IF(入力シート!M39="","",入力シート!M39)</f>
        <v/>
      </c>
      <c r="R11" s="391"/>
      <c r="S11" s="391"/>
      <c r="T11" s="391"/>
      <c r="U11" s="391"/>
      <c r="V11" s="108" t="s">
        <v>174</v>
      </c>
      <c r="W11" s="108"/>
      <c r="X11" s="34"/>
      <c r="Y11" s="43"/>
      <c r="Z11" s="391" t="str">
        <f>IF(H11="","",ROUND((H11+Q11)/2,0))</f>
        <v/>
      </c>
      <c r="AA11" s="391"/>
      <c r="AB11" s="391"/>
      <c r="AC11" s="391"/>
      <c r="AD11" s="391"/>
      <c r="AE11" s="108" t="s">
        <v>174</v>
      </c>
      <c r="AF11" s="108"/>
      <c r="AG11" s="34"/>
      <c r="AQ11" s="24"/>
      <c r="AR11" s="24"/>
      <c r="AS11" s="24"/>
      <c r="AT11" s="24"/>
      <c r="AU11" s="24"/>
      <c r="AV11" s="24"/>
      <c r="AW11" s="24"/>
      <c r="AX11" s="24"/>
    </row>
    <row r="12" spans="1:50" ht="40.5" customHeight="1">
      <c r="B12" s="389" t="s">
        <v>166</v>
      </c>
      <c r="C12" s="214"/>
      <c r="D12" s="214"/>
      <c r="E12" s="214"/>
      <c r="F12" s="215"/>
      <c r="G12" s="107" t="s">
        <v>170</v>
      </c>
      <c r="H12" s="108"/>
      <c r="I12" s="108"/>
      <c r="J12" s="108"/>
      <c r="K12" s="108"/>
      <c r="L12" s="392" t="str">
        <f>IF(入力シート!M34="","",入力シート!M34)</f>
        <v/>
      </c>
      <c r="M12" s="392"/>
      <c r="N12" s="392"/>
      <c r="O12" s="34" t="s">
        <v>171</v>
      </c>
      <c r="P12" s="107" t="s">
        <v>173</v>
      </c>
      <c r="Q12" s="108"/>
      <c r="R12" s="108"/>
      <c r="S12" s="108"/>
      <c r="T12" s="108"/>
      <c r="U12" s="392" t="str">
        <f>IF(入力シート!M35="","",入力シート!M35)</f>
        <v/>
      </c>
      <c r="V12" s="392"/>
      <c r="W12" s="392"/>
      <c r="X12" s="34" t="s">
        <v>171</v>
      </c>
      <c r="Y12" s="107" t="s">
        <v>172</v>
      </c>
      <c r="Z12" s="108"/>
      <c r="AA12" s="108"/>
      <c r="AB12" s="108"/>
      <c r="AC12" s="108"/>
      <c r="AD12" s="392" t="str">
        <f>IF(L12="","",L12+U12)</f>
        <v/>
      </c>
      <c r="AE12" s="392"/>
      <c r="AF12" s="392"/>
      <c r="AG12" s="34" t="s">
        <v>171</v>
      </c>
      <c r="AQ12" s="24"/>
      <c r="AR12" s="24"/>
      <c r="AS12" s="24"/>
      <c r="AT12" s="24"/>
      <c r="AU12" s="24"/>
      <c r="AV12" s="24"/>
      <c r="AW12" s="24"/>
      <c r="AX12" s="24"/>
    </row>
    <row r="13" spans="1:50" ht="40.5" customHeight="1">
      <c r="B13" s="116" t="s">
        <v>167</v>
      </c>
      <c r="C13" s="116"/>
      <c r="D13" s="116"/>
      <c r="E13" s="116"/>
      <c r="F13" s="116"/>
      <c r="G13" s="390" t="str">
        <f>IF(入力シート!M33="","",入力シート!M33)</f>
        <v/>
      </c>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108" t="s">
        <v>174</v>
      </c>
      <c r="AF13" s="108"/>
      <c r="AG13" s="34"/>
      <c r="AQ13" s="24"/>
      <c r="AR13" s="24"/>
      <c r="AS13" s="24"/>
      <c r="AT13" s="24"/>
      <c r="AU13" s="24"/>
      <c r="AV13" s="24"/>
      <c r="AW13" s="24"/>
      <c r="AX13" s="24"/>
    </row>
    <row r="14" spans="1:50" ht="40.5" customHeight="1">
      <c r="B14" s="118" t="s">
        <v>168</v>
      </c>
      <c r="C14" s="118"/>
      <c r="D14" s="118"/>
      <c r="E14" s="118"/>
      <c r="F14" s="118"/>
      <c r="G14" s="107" t="s">
        <v>176</v>
      </c>
      <c r="H14" s="108"/>
      <c r="I14" s="108"/>
      <c r="J14" s="108"/>
      <c r="K14" s="108"/>
      <c r="L14" s="108"/>
      <c r="M14" s="108"/>
      <c r="N14" s="108"/>
      <c r="O14" s="109"/>
      <c r="P14" s="107" t="s">
        <v>177</v>
      </c>
      <c r="Q14" s="108"/>
      <c r="R14" s="108"/>
      <c r="S14" s="108"/>
      <c r="T14" s="108"/>
      <c r="U14" s="108"/>
      <c r="V14" s="108"/>
      <c r="W14" s="108"/>
      <c r="X14" s="109"/>
      <c r="Y14" s="107" t="s">
        <v>178</v>
      </c>
      <c r="Z14" s="108"/>
      <c r="AA14" s="108"/>
      <c r="AB14" s="108"/>
      <c r="AC14" s="108"/>
      <c r="AD14" s="108"/>
      <c r="AE14" s="108"/>
      <c r="AF14" s="108"/>
      <c r="AG14" s="109"/>
      <c r="AQ14" s="24"/>
      <c r="AR14" s="24"/>
      <c r="AS14" s="24"/>
      <c r="AT14" s="24"/>
      <c r="AU14" s="24"/>
      <c r="AV14" s="24"/>
      <c r="AW14" s="24"/>
      <c r="AX14" s="24"/>
    </row>
    <row r="15" spans="1:50" ht="40.5" customHeight="1">
      <c r="B15" s="118"/>
      <c r="C15" s="118"/>
      <c r="D15" s="118"/>
      <c r="E15" s="118"/>
      <c r="F15" s="118"/>
      <c r="G15" s="44"/>
      <c r="H15" s="391" t="str">
        <f>IF(入力シート!M40="","",入力シート!M40)</f>
        <v/>
      </c>
      <c r="I15" s="391"/>
      <c r="J15" s="391"/>
      <c r="K15" s="391"/>
      <c r="L15" s="391"/>
      <c r="M15" s="108" t="s">
        <v>174</v>
      </c>
      <c r="N15" s="108"/>
      <c r="O15" s="34"/>
      <c r="P15" s="44"/>
      <c r="Q15" s="391" t="str">
        <f>IF(入力シート!M41="","",入力シート!M41)</f>
        <v/>
      </c>
      <c r="R15" s="391"/>
      <c r="S15" s="391"/>
      <c r="T15" s="391"/>
      <c r="U15" s="391"/>
      <c r="V15" s="108" t="s">
        <v>174</v>
      </c>
      <c r="W15" s="108"/>
      <c r="X15" s="34"/>
      <c r="Y15" s="44"/>
      <c r="Z15" s="394" t="str">
        <f>IF(入力シート!M41="","",②営業経歴書!H15/②営業経歴書!Q15*100)</f>
        <v/>
      </c>
      <c r="AA15" s="394"/>
      <c r="AB15" s="394"/>
      <c r="AC15" s="394"/>
      <c r="AD15" s="394"/>
      <c r="AE15" s="394"/>
      <c r="AF15" s="45" t="s">
        <v>179</v>
      </c>
      <c r="AG15" s="34"/>
      <c r="AQ15" s="24"/>
      <c r="AR15" s="24"/>
    </row>
    <row r="16" spans="1:50" ht="40.5" customHeight="1" thickBot="1">
      <c r="B16" s="118" t="s">
        <v>169</v>
      </c>
      <c r="C16" s="118"/>
      <c r="D16" s="118"/>
      <c r="E16" s="118"/>
      <c r="F16" s="118"/>
      <c r="G16" s="43"/>
      <c r="H16" s="31"/>
      <c r="I16" s="31"/>
      <c r="J16" s="108" t="str">
        <f>IF(入力シート!M36="","","創業")</f>
        <v/>
      </c>
      <c r="K16" s="108"/>
      <c r="L16" s="31"/>
      <c r="M16" s="404" t="str">
        <f>IF(入力シート!$M$36="","",入力シート!M36)</f>
        <v/>
      </c>
      <c r="N16" s="404"/>
      <c r="O16" s="404"/>
      <c r="P16" s="404"/>
      <c r="Q16" s="404"/>
      <c r="R16" s="404"/>
      <c r="S16" s="404"/>
      <c r="T16" s="31"/>
      <c r="U16" s="31"/>
      <c r="V16" s="108" t="s">
        <v>169</v>
      </c>
      <c r="W16" s="108"/>
      <c r="X16" s="108"/>
      <c r="Y16" s="108"/>
      <c r="Z16" s="108" t="str">
        <f>IF(入力シート!M37="","",入力シート!M37)</f>
        <v/>
      </c>
      <c r="AA16" s="108"/>
      <c r="AB16" s="45" t="s">
        <v>180</v>
      </c>
      <c r="AC16" s="204"/>
      <c r="AD16" s="204"/>
      <c r="AE16" s="45"/>
      <c r="AF16" s="45"/>
      <c r="AG16" s="34"/>
      <c r="AQ16" s="24"/>
      <c r="AR16" s="24"/>
    </row>
    <row r="17" spans="2:56" ht="21" customHeight="1">
      <c r="B17" s="383" t="s">
        <v>185</v>
      </c>
      <c r="C17" s="384"/>
      <c r="D17" s="384"/>
      <c r="E17" s="384"/>
      <c r="F17" s="385"/>
      <c r="G17" s="395"/>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7"/>
      <c r="AL17" s="260" t="s">
        <v>315</v>
      </c>
      <c r="AM17" s="375"/>
      <c r="AN17" s="375"/>
      <c r="AO17" s="375"/>
      <c r="AP17" s="375"/>
      <c r="AQ17" s="375"/>
      <c r="AR17" s="375"/>
      <c r="AS17" s="375"/>
      <c r="AT17" s="375"/>
      <c r="AU17" s="375"/>
      <c r="AV17" s="375"/>
      <c r="AW17" s="375"/>
      <c r="AX17" s="375"/>
      <c r="AY17" s="375"/>
      <c r="AZ17" s="375"/>
      <c r="BA17" s="375"/>
      <c r="BB17" s="375"/>
      <c r="BC17" s="375"/>
      <c r="BD17" s="376"/>
    </row>
    <row r="18" spans="2:56" ht="21" customHeight="1">
      <c r="B18" s="383"/>
      <c r="C18" s="384"/>
      <c r="D18" s="384"/>
      <c r="E18" s="384"/>
      <c r="F18" s="385"/>
      <c r="G18" s="398"/>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400"/>
      <c r="AL18" s="377"/>
      <c r="AM18" s="378"/>
      <c r="AN18" s="378"/>
      <c r="AO18" s="378"/>
      <c r="AP18" s="378"/>
      <c r="AQ18" s="378"/>
      <c r="AR18" s="378"/>
      <c r="AS18" s="378"/>
      <c r="AT18" s="378"/>
      <c r="AU18" s="378"/>
      <c r="AV18" s="378"/>
      <c r="AW18" s="378"/>
      <c r="AX18" s="378"/>
      <c r="AY18" s="378"/>
      <c r="AZ18" s="378"/>
      <c r="BA18" s="378"/>
      <c r="BB18" s="378"/>
      <c r="BC18" s="378"/>
      <c r="BD18" s="379"/>
    </row>
    <row r="19" spans="2:56" ht="21" customHeight="1" thickBot="1">
      <c r="B19" s="386"/>
      <c r="C19" s="387"/>
      <c r="D19" s="387"/>
      <c r="E19" s="387"/>
      <c r="F19" s="388"/>
      <c r="G19" s="401"/>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3"/>
      <c r="AL19" s="380"/>
      <c r="AM19" s="381"/>
      <c r="AN19" s="381"/>
      <c r="AO19" s="381"/>
      <c r="AP19" s="381"/>
      <c r="AQ19" s="381"/>
      <c r="AR19" s="381"/>
      <c r="AS19" s="381"/>
      <c r="AT19" s="381"/>
      <c r="AU19" s="381"/>
      <c r="AV19" s="381"/>
      <c r="AW19" s="381"/>
      <c r="AX19" s="381"/>
      <c r="AY19" s="381"/>
      <c r="AZ19" s="381"/>
      <c r="BA19" s="381"/>
      <c r="BB19" s="381"/>
      <c r="BC19" s="381"/>
      <c r="BD19" s="382"/>
    </row>
    <row r="21" spans="2:56">
      <c r="B21" s="1" t="s">
        <v>316</v>
      </c>
      <c r="F21" s="1" t="s">
        <v>317</v>
      </c>
    </row>
    <row r="22" spans="2:56">
      <c r="F22" s="1" t="s">
        <v>318</v>
      </c>
    </row>
    <row r="23" spans="2:56">
      <c r="F23" s="1" t="s">
        <v>319</v>
      </c>
    </row>
  </sheetData>
  <sheetProtection selectLockedCells="1"/>
  <mergeCells count="45">
    <mergeCell ref="G17:AG17"/>
    <mergeCell ref="G18:AG18"/>
    <mergeCell ref="G19:AG19"/>
    <mergeCell ref="M16:S16"/>
    <mergeCell ref="J16:K16"/>
    <mergeCell ref="V16:Y16"/>
    <mergeCell ref="Z16:AA16"/>
    <mergeCell ref="AC16:AD16"/>
    <mergeCell ref="AD12:AF12"/>
    <mergeCell ref="U12:W12"/>
    <mergeCell ref="Y12:AC12"/>
    <mergeCell ref="AE11:AF11"/>
    <mergeCell ref="Z11:AD11"/>
    <mergeCell ref="Q11:U11"/>
    <mergeCell ref="V11:W11"/>
    <mergeCell ref="P12:T12"/>
    <mergeCell ref="G14:O14"/>
    <mergeCell ref="P14:X14"/>
    <mergeCell ref="Z15:AE15"/>
    <mergeCell ref="V15:W15"/>
    <mergeCell ref="Q15:U15"/>
    <mergeCell ref="H15:L15"/>
    <mergeCell ref="M15:N15"/>
    <mergeCell ref="Y14:AG14"/>
    <mergeCell ref="H11:L11"/>
    <mergeCell ref="M11:N11"/>
    <mergeCell ref="M3:V3"/>
    <mergeCell ref="R6:V6"/>
    <mergeCell ref="W6:AG6"/>
    <mergeCell ref="AL17:BD19"/>
    <mergeCell ref="B17:F19"/>
    <mergeCell ref="G9:AG9"/>
    <mergeCell ref="G10:O10"/>
    <mergeCell ref="P10:X10"/>
    <mergeCell ref="Y10:AG10"/>
    <mergeCell ref="B16:F16"/>
    <mergeCell ref="B14:F15"/>
    <mergeCell ref="B13:F13"/>
    <mergeCell ref="B12:F12"/>
    <mergeCell ref="B10:F11"/>
    <mergeCell ref="B9:F9"/>
    <mergeCell ref="G13:AD13"/>
    <mergeCell ref="AE13:AF13"/>
    <mergeCell ref="G12:K12"/>
    <mergeCell ref="L12:N12"/>
  </mergeCells>
  <phoneticPr fontId="5"/>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41"/>
  <sheetViews>
    <sheetView view="pageBreakPreview" zoomScaleNormal="100" zoomScaleSheetLayoutView="100" workbookViewId="0">
      <selection activeCell="Q9" sqref="Q9"/>
    </sheetView>
  </sheetViews>
  <sheetFormatPr defaultColWidth="1.75" defaultRowHeight="20.25" customHeight="1"/>
  <cols>
    <col min="1" max="106" width="1.75" style="1"/>
    <col min="107" max="108" width="4.625" style="1" customWidth="1"/>
    <col min="109" max="16384" width="1.75" style="1"/>
  </cols>
  <sheetData>
    <row r="1" spans="1:81" ht="20.25" customHeight="1">
      <c r="P1" s="46" t="s">
        <v>23</v>
      </c>
    </row>
    <row r="2" spans="1:81" s="47" customFormat="1" ht="20.25" customHeight="1"/>
    <row r="3" spans="1:81" s="47" customFormat="1" ht="20.25" customHeight="1">
      <c r="AG3" s="463" t="str">
        <f>IF(入力シート!I4="","令和　　年　　月　　日",入力シート!I4)</f>
        <v>令和　　年　　月　　日</v>
      </c>
      <c r="AH3" s="463"/>
      <c r="AI3" s="463"/>
      <c r="AJ3" s="463"/>
      <c r="AK3" s="463"/>
      <c r="AL3" s="463"/>
      <c r="AM3" s="463"/>
      <c r="AN3" s="463"/>
      <c r="AO3" s="463"/>
      <c r="AP3" s="463"/>
      <c r="AQ3" s="463"/>
      <c r="AR3" s="463"/>
      <c r="AS3" s="463"/>
      <c r="AT3" s="463"/>
      <c r="AU3" s="463"/>
    </row>
    <row r="4" spans="1:81" s="47" customFormat="1" ht="20.25" customHeight="1"/>
    <row r="5" spans="1:81" s="47" customFormat="1" ht="33.75" customHeight="1">
      <c r="D5" s="47" t="s">
        <v>331</v>
      </c>
    </row>
    <row r="6" spans="1:81" s="47" customFormat="1" ht="20.25" customHeight="1">
      <c r="P6" s="47" t="s">
        <v>75</v>
      </c>
    </row>
    <row r="7" spans="1:81" s="47" customFormat="1" ht="30" customHeight="1">
      <c r="Q7" s="47" t="s">
        <v>21</v>
      </c>
      <c r="Z7" s="467" t="str">
        <f>IF(入力シート!N13="","",入力シート!N12&amp;入力シート!V12&amp;入力シート!N13)</f>
        <v/>
      </c>
      <c r="AA7" s="467"/>
      <c r="AB7" s="467"/>
      <c r="AC7" s="467"/>
      <c r="AD7" s="467"/>
      <c r="AE7" s="467"/>
      <c r="AF7" s="467"/>
      <c r="AG7" s="467"/>
      <c r="AH7" s="467"/>
      <c r="AI7" s="467"/>
      <c r="AJ7" s="467"/>
      <c r="AK7" s="467"/>
      <c r="AL7" s="467"/>
      <c r="AM7" s="467"/>
      <c r="AN7" s="467"/>
      <c r="AO7" s="467"/>
      <c r="AP7" s="467"/>
      <c r="AQ7" s="467"/>
      <c r="AR7" s="467"/>
      <c r="AS7" s="467"/>
      <c r="AT7" s="467"/>
      <c r="AU7" s="467"/>
      <c r="AV7" s="467"/>
    </row>
    <row r="8" spans="1:81" s="47" customFormat="1" ht="30" customHeight="1">
      <c r="Q8" s="47" t="s">
        <v>0</v>
      </c>
      <c r="Z8" s="467" t="str">
        <f>IF(入力シート!I6="","",入力シート!I6)</f>
        <v/>
      </c>
      <c r="AA8" s="467"/>
      <c r="AB8" s="467"/>
      <c r="AC8" s="467"/>
      <c r="AD8" s="467"/>
      <c r="AE8" s="467"/>
      <c r="AF8" s="467"/>
      <c r="AG8" s="467"/>
      <c r="AH8" s="467"/>
      <c r="AI8" s="467"/>
      <c r="AJ8" s="467"/>
      <c r="AK8" s="467"/>
      <c r="AL8" s="467"/>
      <c r="AM8" s="467"/>
      <c r="AN8" s="467"/>
      <c r="AO8" s="467"/>
      <c r="AP8" s="467"/>
      <c r="AQ8" s="467"/>
      <c r="AR8" s="467"/>
      <c r="AS8" s="467"/>
      <c r="AT8" s="467"/>
      <c r="AU8" s="467"/>
      <c r="AV8" s="467"/>
    </row>
    <row r="9" spans="1:81" s="47" customFormat="1" ht="30" customHeight="1">
      <c r="Q9" s="101" t="s">
        <v>381</v>
      </c>
      <c r="Z9" s="464" t="str">
        <f>IF(入力シート!I8="","",入力シート!I8)</f>
        <v/>
      </c>
      <c r="AA9" s="464"/>
      <c r="AB9" s="464"/>
      <c r="AC9" s="464"/>
      <c r="AD9" s="464"/>
      <c r="AE9" s="464"/>
      <c r="AF9" s="464"/>
      <c r="AG9" s="464"/>
      <c r="AH9" s="464"/>
      <c r="AI9" s="464"/>
      <c r="AJ9" s="464"/>
      <c r="AK9" s="464"/>
      <c r="AL9" s="464"/>
      <c r="AM9" s="464"/>
      <c r="AN9" s="464"/>
      <c r="AO9" s="464"/>
      <c r="AP9" s="464"/>
      <c r="AQ9" s="464"/>
      <c r="AR9" s="464"/>
      <c r="AS9" s="464"/>
      <c r="AT9" s="464"/>
      <c r="AU9" s="464"/>
      <c r="AV9" s="464"/>
      <c r="AZ9" s="1"/>
    </row>
    <row r="10" spans="1:81" s="47" customFormat="1" ht="30" customHeight="1">
      <c r="Z10" s="65"/>
      <c r="AA10" s="464" t="str">
        <f>IF(入力シート!I9="","",入力シート!I9&amp;"　㊞")</f>
        <v/>
      </c>
      <c r="AB10" s="464"/>
      <c r="AC10" s="464"/>
      <c r="AD10" s="464"/>
      <c r="AE10" s="464"/>
      <c r="AF10" s="464"/>
      <c r="AG10" s="464"/>
      <c r="AH10" s="464"/>
      <c r="AI10" s="464"/>
      <c r="AJ10" s="464"/>
      <c r="AK10" s="464"/>
      <c r="AL10" s="464"/>
      <c r="AM10" s="464"/>
      <c r="AN10" s="464"/>
      <c r="AO10" s="464"/>
      <c r="AP10" s="464"/>
      <c r="AQ10" s="464"/>
      <c r="AR10" s="464"/>
      <c r="AS10" s="464"/>
      <c r="AT10" s="464"/>
      <c r="AU10" s="464"/>
      <c r="AV10" s="464"/>
      <c r="AZ10" s="1"/>
    </row>
    <row r="11" spans="1:81" s="47" customFormat="1" ht="12" customHeight="1"/>
    <row r="12" spans="1:81" s="47" customFormat="1" ht="20.25" customHeight="1">
      <c r="B12" s="464" t="s">
        <v>380</v>
      </c>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row>
    <row r="13" spans="1:81" s="47" customFormat="1" ht="20.25" customHeight="1">
      <c r="A13" s="47" t="s">
        <v>345</v>
      </c>
    </row>
    <row r="14" spans="1:81" s="47" customFormat="1" ht="29.25" customHeight="1" thickBot="1">
      <c r="B14" s="465" t="s">
        <v>20</v>
      </c>
      <c r="C14" s="466"/>
      <c r="D14" s="466"/>
      <c r="E14" s="466"/>
      <c r="F14" s="466"/>
      <c r="G14" s="466"/>
      <c r="H14" s="466"/>
      <c r="N14" s="48"/>
      <c r="O14" s="49"/>
      <c r="P14" s="49"/>
      <c r="Q14" s="49"/>
      <c r="R14" s="49"/>
      <c r="S14" s="49"/>
      <c r="T14" s="49"/>
      <c r="U14" s="49"/>
      <c r="V14" s="49"/>
      <c r="W14" s="49"/>
      <c r="X14" s="49"/>
      <c r="Y14" s="49"/>
      <c r="Z14" s="49"/>
      <c r="AA14" s="48"/>
      <c r="AB14" s="48"/>
      <c r="AC14" s="48"/>
      <c r="AD14" s="48"/>
      <c r="AE14" s="48"/>
      <c r="AF14" s="48"/>
      <c r="AG14" s="48"/>
      <c r="AH14" s="48"/>
      <c r="AI14" s="48"/>
      <c r="AJ14" s="48"/>
      <c r="AK14" s="48"/>
      <c r="AL14" s="48"/>
      <c r="AM14" s="48"/>
      <c r="AN14" s="48"/>
      <c r="AO14" s="48"/>
      <c r="AP14" s="48"/>
      <c r="AQ14" s="48"/>
      <c r="AR14" s="48"/>
      <c r="AS14" s="48"/>
      <c r="AT14" s="48"/>
    </row>
    <row r="15" spans="1:81" s="47" customFormat="1" ht="30" customHeight="1" thickBot="1">
      <c r="B15" s="448" t="s">
        <v>19</v>
      </c>
      <c r="C15" s="449"/>
      <c r="D15" s="449"/>
      <c r="E15" s="449"/>
      <c r="F15" s="449"/>
      <c r="G15" s="449"/>
      <c r="H15" s="449"/>
      <c r="I15" s="449"/>
      <c r="J15" s="449"/>
      <c r="K15" s="432" t="str">
        <f>IF(入力シート!$I$18="","",IF(入力シート!$I$18=入力シート!$CV$5,MID(入力シート!$R$23,1,1),""))</f>
        <v/>
      </c>
      <c r="L15" s="433"/>
      <c r="M15" s="432" t="str">
        <f>IF(入力シート!$I$18="","",IF(入力シート!$I$18=入力シート!$CV$5,MID(入力シート!$R$23,2,1),""))</f>
        <v/>
      </c>
      <c r="N15" s="433"/>
      <c r="O15" s="426" t="str">
        <f>IF(入力シート!$I$18="","",IF(入力シート!$I$18=入力シート!$CV$5,MID(入力シート!$R$23,3,1),""))</f>
        <v/>
      </c>
      <c r="P15" s="427"/>
      <c r="Q15" s="426" t="s">
        <v>18</v>
      </c>
      <c r="R15" s="427"/>
      <c r="S15" s="426" t="str">
        <f>IF(入力シート!$I$18="","",IF(入力シート!$I$18=入力シート!$CV$5,MID(入力シート!$U$23,1,1),""))</f>
        <v/>
      </c>
      <c r="T15" s="427"/>
      <c r="U15" s="426" t="str">
        <f>IF(入力シート!$I$18="","",IF(入力シート!$I$18=入力シート!$CV$5,MID(入力シート!$U$23,2,1),""))</f>
        <v/>
      </c>
      <c r="V15" s="427"/>
      <c r="W15" s="426" t="str">
        <f>IF(入力シート!$I$18="","",IF(入力シート!$I$18=入力シート!$CV$5,MID(入力シート!$U$23,3,1),""))</f>
        <v/>
      </c>
      <c r="X15" s="427"/>
      <c r="Y15" s="426" t="str">
        <f>IF(入力シート!$I$18="","",IF(入力シート!$I$18=入力シート!$CV$5,MID(入力シート!$U$23,4,1),""))</f>
        <v/>
      </c>
      <c r="Z15" s="431"/>
      <c r="AA15" s="48"/>
      <c r="AB15" s="48"/>
      <c r="AC15" s="48"/>
      <c r="AD15" s="48"/>
      <c r="AE15" s="48"/>
      <c r="AF15" s="48"/>
      <c r="AG15" s="48"/>
      <c r="AH15" s="48"/>
      <c r="AI15" s="48"/>
      <c r="AJ15" s="48"/>
      <c r="AK15" s="48"/>
      <c r="AL15" s="48"/>
      <c r="AM15" s="48"/>
      <c r="AN15" s="48"/>
      <c r="AO15" s="48"/>
      <c r="AP15" s="48"/>
      <c r="AQ15" s="48"/>
      <c r="AR15" s="48"/>
      <c r="AS15" s="48"/>
      <c r="AT15" s="49"/>
      <c r="BB15" s="405" t="str">
        <f>IF(入力シート!$I$18="","",IF(入力シート!$I$18=入力シート!$CV$5,"この書類を提出してください","この書類は提出する必要がありません"))</f>
        <v/>
      </c>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7"/>
    </row>
    <row r="16" spans="1:81" s="47" customFormat="1" ht="30" customHeight="1">
      <c r="B16" s="434" t="s">
        <v>13</v>
      </c>
      <c r="C16" s="435"/>
      <c r="D16" s="435"/>
      <c r="E16" s="435"/>
      <c r="F16" s="435"/>
      <c r="G16" s="435"/>
      <c r="H16" s="435"/>
      <c r="I16" s="435"/>
      <c r="J16" s="436"/>
      <c r="K16" s="428" t="str">
        <f>IF(入力シート!$I$18="","",IF(入力シート!$I$18=入力シート!$CV$5,PHONETIC(入力シート!$R$25),""))</f>
        <v/>
      </c>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30"/>
      <c r="BB16" s="408"/>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10"/>
    </row>
    <row r="17" spans="2:91" s="47" customFormat="1" ht="30" customHeight="1" thickBot="1">
      <c r="B17" s="440" t="s">
        <v>17</v>
      </c>
      <c r="C17" s="441"/>
      <c r="D17" s="441"/>
      <c r="E17" s="441"/>
      <c r="F17" s="441"/>
      <c r="G17" s="441"/>
      <c r="H17" s="441"/>
      <c r="I17" s="441"/>
      <c r="J17" s="442"/>
      <c r="K17" s="417" t="str">
        <f>IF(入力シート!$I$18="","",IF(入力シート!$I$18=入力シート!$CV$5,入力シート!$R$24,""))</f>
        <v/>
      </c>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9"/>
      <c r="BB17" s="411"/>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3"/>
    </row>
    <row r="18" spans="2:91" s="47" customFormat="1" ht="30" customHeight="1" thickBot="1">
      <c r="B18" s="446" t="s">
        <v>16</v>
      </c>
      <c r="C18" s="447"/>
      <c r="D18" s="447"/>
      <c r="E18" s="447"/>
      <c r="F18" s="447"/>
      <c r="G18" s="447"/>
      <c r="H18" s="447"/>
      <c r="I18" s="447"/>
      <c r="J18" s="447"/>
      <c r="K18" s="420"/>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2"/>
    </row>
    <row r="19" spans="2:91" s="47" customFormat="1" ht="30" customHeight="1">
      <c r="B19" s="434" t="s">
        <v>13</v>
      </c>
      <c r="C19" s="435"/>
      <c r="D19" s="435"/>
      <c r="E19" s="435"/>
      <c r="F19" s="435"/>
      <c r="G19" s="435"/>
      <c r="H19" s="435"/>
      <c r="I19" s="435"/>
      <c r="J19" s="436"/>
      <c r="K19" s="428" t="str">
        <f>IF(入力シート!$I$18="","",IF(入力シート!$I$18=入力シート!$CV$5,PHONETIC(入力シート!$R$19),""))</f>
        <v/>
      </c>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30"/>
    </row>
    <row r="20" spans="2:91" s="47" customFormat="1" ht="30" customHeight="1">
      <c r="B20" s="440" t="s">
        <v>15</v>
      </c>
      <c r="C20" s="441"/>
      <c r="D20" s="441"/>
      <c r="E20" s="441"/>
      <c r="F20" s="441"/>
      <c r="G20" s="441"/>
      <c r="H20" s="441"/>
      <c r="I20" s="441"/>
      <c r="J20" s="442"/>
      <c r="K20" s="460" t="str">
        <f>IF(入力シート!$I$18="","",IF(入力シート!$I$18=入力シート!$CV$5,入力シート!$R$18,""))</f>
        <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2"/>
    </row>
    <row r="21" spans="2:91" s="47" customFormat="1" ht="30" customHeight="1" thickBot="1">
      <c r="B21" s="446" t="s">
        <v>14</v>
      </c>
      <c r="C21" s="447"/>
      <c r="D21" s="447"/>
      <c r="E21" s="447"/>
      <c r="F21" s="447"/>
      <c r="G21" s="447"/>
      <c r="H21" s="447"/>
      <c r="I21" s="447"/>
      <c r="J21" s="447"/>
      <c r="K21" s="420"/>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2"/>
      <c r="BS21" s="50"/>
      <c r="BT21" s="50"/>
      <c r="BU21" s="50"/>
      <c r="BV21" s="50"/>
      <c r="BW21" s="50"/>
      <c r="BX21" s="50"/>
      <c r="BY21" s="50"/>
      <c r="BZ21" s="50"/>
      <c r="CA21" s="50"/>
      <c r="CB21" s="50"/>
      <c r="CC21" s="50"/>
      <c r="CD21" s="50"/>
      <c r="CE21" s="50"/>
      <c r="CF21" s="50"/>
      <c r="CG21" s="50"/>
      <c r="CH21" s="50"/>
      <c r="CI21" s="50"/>
      <c r="CJ21" s="50"/>
      <c r="CK21" s="50"/>
      <c r="CL21" s="50"/>
      <c r="CM21" s="50"/>
    </row>
    <row r="22" spans="2:91" s="47" customFormat="1" ht="30" customHeight="1" thickBot="1">
      <c r="B22" s="437" t="s">
        <v>73</v>
      </c>
      <c r="C22" s="438"/>
      <c r="D22" s="438"/>
      <c r="E22" s="438"/>
      <c r="F22" s="438"/>
      <c r="G22" s="438"/>
      <c r="H22" s="438"/>
      <c r="I22" s="438"/>
      <c r="J22" s="439"/>
      <c r="K22" s="443" t="str">
        <f>IF(入力シート!I18="","",IF(入力シート!$I$18=入力シート!$CV$5,入力シート!$R$26,""))</f>
        <v/>
      </c>
      <c r="L22" s="444"/>
      <c r="M22" s="444"/>
      <c r="N22" s="444"/>
      <c r="O22" s="444"/>
      <c r="P22" s="444"/>
      <c r="Q22" s="444"/>
      <c r="R22" s="444"/>
      <c r="S22" s="444"/>
      <c r="T22" s="444"/>
      <c r="U22" s="444"/>
      <c r="V22" s="444"/>
      <c r="W22" s="444"/>
      <c r="X22" s="459"/>
      <c r="Y22" s="458" t="s">
        <v>74</v>
      </c>
      <c r="Z22" s="438"/>
      <c r="AA22" s="438"/>
      <c r="AB22" s="438"/>
      <c r="AC22" s="438"/>
      <c r="AD22" s="438"/>
      <c r="AE22" s="438"/>
      <c r="AF22" s="438"/>
      <c r="AG22" s="439"/>
      <c r="AH22" s="443" t="str">
        <f>IF(入力シート!I18="","",IF(入力シート!$I$18=入力シート!$CV$5,入力シート!$R$27,""))</f>
        <v/>
      </c>
      <c r="AI22" s="444"/>
      <c r="AJ22" s="444"/>
      <c r="AK22" s="444"/>
      <c r="AL22" s="444"/>
      <c r="AM22" s="444"/>
      <c r="AN22" s="444"/>
      <c r="AO22" s="444"/>
      <c r="AP22" s="444"/>
      <c r="AQ22" s="444"/>
      <c r="AR22" s="444"/>
      <c r="AS22" s="444"/>
      <c r="AT22" s="445"/>
      <c r="BS22" s="50"/>
      <c r="BT22" s="50"/>
      <c r="BU22" s="50"/>
      <c r="BV22" s="50"/>
      <c r="BW22" s="50"/>
      <c r="BX22" s="50"/>
      <c r="BY22" s="50"/>
      <c r="BZ22" s="50"/>
      <c r="CA22" s="50"/>
      <c r="CB22" s="50"/>
      <c r="CC22" s="50"/>
      <c r="CD22" s="50"/>
      <c r="CE22" s="50"/>
      <c r="CF22" s="50"/>
      <c r="CG22" s="50"/>
      <c r="CH22" s="50"/>
      <c r="CI22" s="50"/>
      <c r="CJ22" s="50"/>
      <c r="CK22" s="50"/>
      <c r="CL22" s="50"/>
      <c r="CM22" s="50"/>
    </row>
    <row r="23" spans="2:91" s="47" customFormat="1" ht="30" customHeight="1">
      <c r="B23" s="434" t="s">
        <v>13</v>
      </c>
      <c r="C23" s="435"/>
      <c r="D23" s="435"/>
      <c r="E23" s="435"/>
      <c r="F23" s="435"/>
      <c r="G23" s="435"/>
      <c r="H23" s="435"/>
      <c r="I23" s="435"/>
      <c r="J23" s="436"/>
      <c r="K23" s="414" t="str">
        <f>IF(入力シート!$I$18="","",IF(入力シート!$I$18=入力シート!$CV$5,PHONETIC(入力シート!$R$22),""))</f>
        <v/>
      </c>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6"/>
      <c r="AL23" s="423" t="s">
        <v>12</v>
      </c>
      <c r="AM23" s="424"/>
      <c r="AN23" s="424"/>
      <c r="AO23" s="424"/>
      <c r="AP23" s="424"/>
      <c r="AQ23" s="424"/>
      <c r="AR23" s="424"/>
      <c r="AS23" s="424"/>
      <c r="AT23" s="425"/>
      <c r="BS23" s="50"/>
      <c r="BT23" s="50"/>
      <c r="BU23" s="50"/>
      <c r="BV23" s="50"/>
      <c r="BW23" s="50"/>
      <c r="BX23" s="50"/>
      <c r="BY23" s="50"/>
      <c r="BZ23" s="50"/>
      <c r="CA23" s="50"/>
      <c r="CB23" s="50"/>
      <c r="CC23" s="50"/>
      <c r="CD23" s="50"/>
      <c r="CE23" s="50"/>
      <c r="CF23" s="50"/>
      <c r="CG23" s="50"/>
      <c r="CH23" s="50"/>
      <c r="CI23" s="50"/>
      <c r="CJ23" s="50"/>
      <c r="CK23" s="50"/>
      <c r="CL23" s="50"/>
      <c r="CM23" s="50"/>
    </row>
    <row r="24" spans="2:91" s="47" customFormat="1" ht="33.75" customHeight="1">
      <c r="B24" s="440" t="s">
        <v>11</v>
      </c>
      <c r="C24" s="441"/>
      <c r="D24" s="441"/>
      <c r="E24" s="441"/>
      <c r="F24" s="441"/>
      <c r="G24" s="441"/>
      <c r="H24" s="441"/>
      <c r="I24" s="441"/>
      <c r="J24" s="442"/>
      <c r="K24" s="417" t="str">
        <f>IF(入力シート!$I$18="","",IF(入力シート!$I$18=入力シート!$CV$5,入力シート!$R$20&amp;"　"&amp;入力シート!R21,""))</f>
        <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9"/>
      <c r="AL24" s="452"/>
      <c r="AM24" s="453"/>
      <c r="AN24" s="453"/>
      <c r="AO24" s="453"/>
      <c r="AP24" s="453"/>
      <c r="AQ24" s="453"/>
      <c r="AR24" s="453"/>
      <c r="AS24" s="453"/>
      <c r="AT24" s="454"/>
      <c r="BS24" s="50"/>
      <c r="BT24" s="50"/>
      <c r="BU24" s="50"/>
      <c r="BV24" s="50"/>
      <c r="BW24" s="50"/>
      <c r="BX24" s="50"/>
      <c r="BY24" s="50"/>
      <c r="BZ24" s="50"/>
      <c r="CA24" s="50"/>
      <c r="CB24" s="50"/>
      <c r="CC24" s="50"/>
      <c r="CD24" s="50"/>
      <c r="CE24" s="50"/>
      <c r="CF24" s="50"/>
      <c r="CG24" s="50"/>
      <c r="CH24" s="50"/>
      <c r="CI24" s="50"/>
      <c r="CJ24" s="50"/>
      <c r="CK24" s="50"/>
      <c r="CL24" s="50"/>
      <c r="CM24" s="50"/>
    </row>
    <row r="25" spans="2:91" s="47" customFormat="1" ht="33.75" customHeight="1" thickBot="1">
      <c r="B25" s="450" t="s">
        <v>10</v>
      </c>
      <c r="C25" s="451"/>
      <c r="D25" s="451"/>
      <c r="E25" s="451"/>
      <c r="F25" s="451"/>
      <c r="G25" s="451"/>
      <c r="H25" s="451"/>
      <c r="I25" s="451"/>
      <c r="J25" s="451"/>
      <c r="K25" s="420"/>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2"/>
      <c r="AL25" s="455"/>
      <c r="AM25" s="456"/>
      <c r="AN25" s="456"/>
      <c r="AO25" s="456"/>
      <c r="AP25" s="456"/>
      <c r="AQ25" s="456"/>
      <c r="AR25" s="456"/>
      <c r="AS25" s="456"/>
      <c r="AT25" s="457"/>
    </row>
    <row r="26" spans="2:91" s="47" customFormat="1" ht="8.4499999999999993" customHeight="1"/>
    <row r="27" spans="2:91" s="47" customFormat="1" ht="20.25" customHeight="1">
      <c r="E27" s="47" t="s">
        <v>9</v>
      </c>
    </row>
    <row r="28" spans="2:91" s="47" customFormat="1" ht="22.5" customHeight="1">
      <c r="H28" s="47" t="s">
        <v>8</v>
      </c>
    </row>
    <row r="29" spans="2:91" s="47" customFormat="1" ht="22.5" customHeight="1">
      <c r="H29" s="47" t="s">
        <v>7</v>
      </c>
    </row>
    <row r="30" spans="2:91" s="47" customFormat="1" ht="22.5" customHeight="1">
      <c r="H30" s="47" t="s">
        <v>6</v>
      </c>
    </row>
    <row r="31" spans="2:91" s="47" customFormat="1" ht="22.5" customHeight="1">
      <c r="H31" s="47" t="s">
        <v>5</v>
      </c>
    </row>
    <row r="32" spans="2:91" s="47" customFormat="1" ht="22.5" customHeight="1">
      <c r="H32" s="47" t="s">
        <v>72</v>
      </c>
    </row>
    <row r="33" s="47" customFormat="1" ht="20.25" customHeight="1"/>
    <row r="34" s="47" customFormat="1" ht="20.25" customHeight="1"/>
    <row r="35" s="47" customFormat="1" ht="20.25" customHeight="1"/>
    <row r="36" s="47" customFormat="1" ht="20.25" customHeight="1"/>
    <row r="37" s="47" customFormat="1" ht="20.25" customHeight="1"/>
    <row r="38" s="47" customFormat="1" ht="20.25" customHeight="1"/>
    <row r="39" s="47" customFormat="1" ht="20.25" customHeight="1"/>
    <row r="40" s="47" customFormat="1" ht="20.25" customHeight="1"/>
    <row r="41" s="47" customFormat="1" ht="20.25" customHeight="1"/>
  </sheetData>
  <sheetProtection selectLockedCells="1"/>
  <mergeCells count="38">
    <mergeCell ref="AG3:AU3"/>
    <mergeCell ref="B16:J16"/>
    <mergeCell ref="U15:V15"/>
    <mergeCell ref="B12:AV12"/>
    <mergeCell ref="B14:H14"/>
    <mergeCell ref="Z7:AV7"/>
    <mergeCell ref="Z8:AV8"/>
    <mergeCell ref="AA10:AV10"/>
    <mergeCell ref="Z9:AV9"/>
    <mergeCell ref="B25:J25"/>
    <mergeCell ref="AL24:AT25"/>
    <mergeCell ref="Y22:AG22"/>
    <mergeCell ref="K22:X22"/>
    <mergeCell ref="K20:AT21"/>
    <mergeCell ref="B24:J24"/>
    <mergeCell ref="B23:J23"/>
    <mergeCell ref="B19:J19"/>
    <mergeCell ref="B22:J22"/>
    <mergeCell ref="B20:J20"/>
    <mergeCell ref="Q15:R15"/>
    <mergeCell ref="K15:L15"/>
    <mergeCell ref="K16:AT16"/>
    <mergeCell ref="S15:T15"/>
    <mergeCell ref="AH22:AT22"/>
    <mergeCell ref="B21:J21"/>
    <mergeCell ref="B18:J18"/>
    <mergeCell ref="B17:J17"/>
    <mergeCell ref="B15:J15"/>
    <mergeCell ref="BB15:CC17"/>
    <mergeCell ref="K23:AK23"/>
    <mergeCell ref="K24:AK25"/>
    <mergeCell ref="AL23:AT23"/>
    <mergeCell ref="O15:P15"/>
    <mergeCell ref="K19:AT19"/>
    <mergeCell ref="K17:AT18"/>
    <mergeCell ref="W15:X15"/>
    <mergeCell ref="Y15:Z15"/>
    <mergeCell ref="M15:N15"/>
  </mergeCells>
  <phoneticPr fontId="3"/>
  <pageMargins left="0.98425196850393704" right="0.78740157480314965" top="0.94488188976377963" bottom="0.78740157480314965"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V40"/>
  <sheetViews>
    <sheetView view="pageBreakPreview" zoomScaleNormal="100" zoomScaleSheetLayoutView="100" workbookViewId="0">
      <selection activeCell="Q10" sqref="Q10"/>
    </sheetView>
  </sheetViews>
  <sheetFormatPr defaultColWidth="1.75" defaultRowHeight="20.25" customHeight="1"/>
  <cols>
    <col min="1" max="1" width="0.625" style="1" customWidth="1"/>
    <col min="2" max="16384" width="1.75" style="1"/>
  </cols>
  <sheetData>
    <row r="1" spans="2:48" ht="22.5" customHeight="1">
      <c r="P1" s="46" t="s">
        <v>24</v>
      </c>
    </row>
    <row r="2" spans="2:48" s="47" customFormat="1" ht="22.5" customHeight="1"/>
    <row r="3" spans="2:48" s="47" customFormat="1" ht="20.25" customHeight="1">
      <c r="AG3" s="463" t="str">
        <f>IF(入力シート!I4="","令和　　年　　月　　日",入力シート!I4)</f>
        <v>令和　　年　　月　　日</v>
      </c>
      <c r="AH3" s="463"/>
      <c r="AI3" s="463"/>
      <c r="AJ3" s="463"/>
      <c r="AK3" s="463"/>
      <c r="AL3" s="463"/>
      <c r="AM3" s="463"/>
      <c r="AN3" s="463"/>
      <c r="AO3" s="463"/>
      <c r="AP3" s="463"/>
      <c r="AQ3" s="463"/>
      <c r="AR3" s="463"/>
      <c r="AS3" s="463"/>
      <c r="AT3" s="463"/>
      <c r="AU3" s="463"/>
    </row>
    <row r="4" spans="2:48" s="47" customFormat="1" ht="20.25" customHeight="1">
      <c r="AP4" s="51"/>
    </row>
    <row r="5" spans="2:48" s="47" customFormat="1" ht="33.75" customHeight="1">
      <c r="D5" s="47" t="s">
        <v>331</v>
      </c>
    </row>
    <row r="6" spans="2:48" s="47" customFormat="1" ht="22.5" customHeight="1">
      <c r="P6" s="47" t="s">
        <v>75</v>
      </c>
    </row>
    <row r="7" spans="2:48" s="47" customFormat="1" ht="30" customHeight="1">
      <c r="Q7" s="47" t="s">
        <v>21</v>
      </c>
      <c r="Z7" s="467" t="str">
        <f>IF(入力シート!N13="","",入力シート!N12&amp;入力シート!V12&amp;入力シート!N13)</f>
        <v/>
      </c>
      <c r="AA7" s="467"/>
      <c r="AB7" s="467"/>
      <c r="AC7" s="467"/>
      <c r="AD7" s="467"/>
      <c r="AE7" s="467"/>
      <c r="AF7" s="467"/>
      <c r="AG7" s="467"/>
      <c r="AH7" s="467"/>
      <c r="AI7" s="467"/>
      <c r="AJ7" s="467"/>
      <c r="AK7" s="467"/>
      <c r="AL7" s="467"/>
      <c r="AM7" s="467"/>
      <c r="AN7" s="467"/>
      <c r="AO7" s="467"/>
      <c r="AP7" s="467"/>
      <c r="AQ7" s="467"/>
      <c r="AR7" s="467"/>
      <c r="AS7" s="467"/>
      <c r="AT7" s="467"/>
      <c r="AU7" s="467"/>
      <c r="AV7" s="467"/>
    </row>
    <row r="8" spans="2:48" s="47" customFormat="1" ht="30" customHeight="1">
      <c r="Q8" s="47" t="s">
        <v>0</v>
      </c>
      <c r="Z8" s="467" t="str">
        <f>IF(入力シート!I6="","",入力シート!I6)</f>
        <v/>
      </c>
      <c r="AA8" s="467"/>
      <c r="AB8" s="467"/>
      <c r="AC8" s="467"/>
      <c r="AD8" s="467"/>
      <c r="AE8" s="467"/>
      <c r="AF8" s="467"/>
      <c r="AG8" s="467"/>
      <c r="AH8" s="467"/>
      <c r="AI8" s="467"/>
      <c r="AJ8" s="467"/>
      <c r="AK8" s="467"/>
      <c r="AL8" s="467"/>
      <c r="AM8" s="467"/>
      <c r="AN8" s="467"/>
      <c r="AO8" s="467"/>
      <c r="AP8" s="467"/>
      <c r="AQ8" s="467"/>
      <c r="AR8" s="467"/>
      <c r="AS8" s="467"/>
      <c r="AT8" s="467"/>
      <c r="AU8" s="467"/>
      <c r="AV8" s="467"/>
    </row>
    <row r="9" spans="2:48" s="47" customFormat="1" ht="30" customHeight="1">
      <c r="Q9" s="101" t="s">
        <v>381</v>
      </c>
      <c r="Z9" s="464" t="str">
        <f>IF(入力シート!I8="","",入力シート!I8)</f>
        <v/>
      </c>
      <c r="AA9" s="464"/>
      <c r="AB9" s="464"/>
      <c r="AC9" s="464"/>
      <c r="AD9" s="464"/>
      <c r="AE9" s="464"/>
      <c r="AF9" s="464"/>
      <c r="AG9" s="464"/>
      <c r="AH9" s="464"/>
      <c r="AI9" s="464"/>
      <c r="AJ9" s="464"/>
      <c r="AK9" s="464"/>
      <c r="AL9" s="464"/>
      <c r="AM9" s="464"/>
      <c r="AN9" s="464"/>
      <c r="AO9" s="464"/>
      <c r="AP9" s="464"/>
      <c r="AQ9" s="464"/>
      <c r="AR9" s="464"/>
      <c r="AS9" s="464"/>
      <c r="AT9" s="464"/>
      <c r="AU9" s="464"/>
      <c r="AV9" s="464"/>
    </row>
    <row r="10" spans="2:48" s="47" customFormat="1" ht="30" customHeight="1">
      <c r="Z10" s="65"/>
      <c r="AA10" s="464" t="str">
        <f>IF(入力シート!I9="","",入力シート!I9&amp;"　㊞")</f>
        <v/>
      </c>
      <c r="AB10" s="464"/>
      <c r="AC10" s="464"/>
      <c r="AD10" s="464"/>
      <c r="AE10" s="464"/>
      <c r="AF10" s="464"/>
      <c r="AG10" s="464"/>
      <c r="AH10" s="464"/>
      <c r="AI10" s="464"/>
      <c r="AJ10" s="464"/>
      <c r="AK10" s="464"/>
      <c r="AL10" s="464"/>
      <c r="AM10" s="464"/>
      <c r="AN10" s="464"/>
      <c r="AO10" s="464"/>
      <c r="AP10" s="464"/>
      <c r="AQ10" s="464"/>
      <c r="AR10" s="464"/>
      <c r="AS10" s="464"/>
      <c r="AT10" s="464"/>
      <c r="AU10" s="464"/>
      <c r="AV10" s="464"/>
    </row>
    <row r="11" spans="2:48" s="47" customFormat="1" ht="15" customHeight="1"/>
    <row r="12" spans="2:48" s="47" customFormat="1" ht="30" customHeight="1">
      <c r="B12" s="52"/>
      <c r="C12" s="50" t="s">
        <v>25</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row>
    <row r="13" spans="2:48" s="47" customFormat="1" ht="30" customHeight="1">
      <c r="B13" s="47" t="s">
        <v>26</v>
      </c>
    </row>
    <row r="14" spans="2:48" s="47" customFormat="1" ht="22.5" customHeight="1">
      <c r="B14" s="53"/>
      <c r="C14" s="54"/>
      <c r="D14" s="54"/>
      <c r="E14" s="54"/>
      <c r="F14" s="54"/>
      <c r="G14" s="54"/>
      <c r="H14" s="54"/>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row>
    <row r="15" spans="2:48" s="47" customFormat="1" ht="22.5" customHeight="1">
      <c r="B15" s="54"/>
      <c r="C15" s="54"/>
      <c r="D15" s="54"/>
      <c r="E15" s="54"/>
      <c r="F15" s="54"/>
      <c r="G15" s="54"/>
      <c r="H15" s="54"/>
      <c r="I15" s="54"/>
      <c r="J15" s="54"/>
      <c r="K15" s="54"/>
      <c r="L15" s="54"/>
      <c r="M15" s="54"/>
      <c r="N15" s="54"/>
      <c r="O15" s="54"/>
      <c r="P15" s="54"/>
      <c r="Q15" s="55"/>
      <c r="R15" s="55"/>
      <c r="S15" s="54"/>
      <c r="T15" s="54"/>
      <c r="U15" s="54"/>
      <c r="V15" s="54" t="s">
        <v>27</v>
      </c>
      <c r="W15" s="54"/>
      <c r="X15" s="54"/>
      <c r="Y15" s="54"/>
      <c r="Z15" s="54"/>
      <c r="AA15" s="48"/>
      <c r="AB15" s="48"/>
      <c r="AC15" s="48"/>
      <c r="AD15" s="48"/>
      <c r="AE15" s="48"/>
      <c r="AF15" s="48"/>
      <c r="AG15" s="48"/>
      <c r="AH15" s="48"/>
      <c r="AI15" s="48"/>
      <c r="AJ15" s="48"/>
      <c r="AK15" s="48"/>
      <c r="AL15" s="48"/>
      <c r="AM15" s="48"/>
      <c r="AN15" s="48"/>
      <c r="AO15" s="48"/>
      <c r="AP15" s="48"/>
      <c r="AQ15" s="48"/>
      <c r="AR15" s="48"/>
      <c r="AS15" s="48"/>
      <c r="AT15" s="48"/>
    </row>
    <row r="16" spans="2:48" s="47" customFormat="1" ht="22.5" customHeigh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row>
    <row r="17" spans="2:46" s="47" customFormat="1" ht="22.5" customHeight="1">
      <c r="B17" s="468" t="s">
        <v>28</v>
      </c>
      <c r="C17" s="469"/>
      <c r="D17" s="469"/>
      <c r="E17" s="470"/>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54"/>
    </row>
    <row r="18" spans="2:46" s="47" customFormat="1" ht="22.5" customHeight="1">
      <c r="B18" s="471"/>
      <c r="C18" s="472"/>
      <c r="D18" s="472"/>
      <c r="E18" s="473"/>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54"/>
    </row>
    <row r="19" spans="2:46" s="47" customFormat="1" ht="22.5" customHeight="1">
      <c r="B19" s="471"/>
      <c r="C19" s="472"/>
      <c r="D19" s="472"/>
      <c r="E19" s="473"/>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56"/>
    </row>
    <row r="20" spans="2:46" s="47" customFormat="1" ht="22.5" customHeight="1">
      <c r="B20" s="471"/>
      <c r="C20" s="472"/>
      <c r="D20" s="472"/>
      <c r="E20" s="473"/>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54"/>
    </row>
    <row r="21" spans="2:46" s="47" customFormat="1" ht="22.5" customHeight="1">
      <c r="B21" s="471"/>
      <c r="C21" s="472"/>
      <c r="D21" s="472"/>
      <c r="E21" s="473"/>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54"/>
    </row>
    <row r="22" spans="2:46" s="47" customFormat="1" ht="22.5" customHeight="1">
      <c r="B22" s="471"/>
      <c r="C22" s="472"/>
      <c r="D22" s="472"/>
      <c r="E22" s="473"/>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57"/>
    </row>
    <row r="23" spans="2:46" s="47" customFormat="1" ht="22.5" customHeight="1">
      <c r="B23" s="471"/>
      <c r="C23" s="472"/>
      <c r="D23" s="472"/>
      <c r="E23" s="473"/>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54"/>
    </row>
    <row r="24" spans="2:46" s="47" customFormat="1" ht="22.5" customHeight="1">
      <c r="B24" s="471"/>
      <c r="C24" s="472"/>
      <c r="D24" s="472"/>
      <c r="E24" s="473"/>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54"/>
    </row>
    <row r="25" spans="2:46" s="47" customFormat="1" ht="22.5" customHeight="1">
      <c r="B25" s="471"/>
      <c r="C25" s="472"/>
      <c r="D25" s="472"/>
      <c r="E25" s="473"/>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row>
    <row r="26" spans="2:46" s="47" customFormat="1" ht="22.5" customHeight="1">
      <c r="B26" s="471"/>
      <c r="C26" s="472"/>
      <c r="D26" s="472"/>
      <c r="E26" s="473"/>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row>
    <row r="27" spans="2:46" s="47" customFormat="1" ht="22.5" customHeight="1">
      <c r="B27" s="471"/>
      <c r="C27" s="472"/>
      <c r="D27" s="472"/>
      <c r="E27" s="473"/>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row>
    <row r="28" spans="2:46" s="47" customFormat="1" ht="22.5" customHeight="1">
      <c r="B28" s="474"/>
      <c r="C28" s="475"/>
      <c r="D28" s="475"/>
      <c r="E28" s="476"/>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479"/>
    </row>
    <row r="29" spans="2:46" s="47" customFormat="1" ht="22.5" customHeight="1"/>
    <row r="30" spans="2:46" s="47" customFormat="1" ht="22.5" customHeight="1"/>
    <row r="31" spans="2:46" s="47" customFormat="1" ht="22.5" customHeight="1"/>
    <row r="32" spans="2:46" s="47" customFormat="1" ht="22.5" customHeight="1"/>
    <row r="33" s="47" customFormat="1" ht="22.5" customHeight="1"/>
    <row r="34" s="47" customFormat="1" ht="22.5" customHeight="1"/>
    <row r="35" s="47" customFormat="1" ht="22.5" customHeight="1"/>
    <row r="36" s="47" customFormat="1" ht="22.5" customHeight="1"/>
    <row r="37" s="47" customFormat="1" ht="20.25" customHeight="1"/>
    <row r="38" s="47" customFormat="1" ht="20.25" customHeight="1"/>
    <row r="39" s="47" customFormat="1" ht="20.25" customHeight="1"/>
    <row r="40" s="47" customFormat="1" ht="20.25" customHeight="1"/>
  </sheetData>
  <sheetProtection selectLockedCells="1"/>
  <mergeCells count="7">
    <mergeCell ref="AG3:AU3"/>
    <mergeCell ref="B17:E28"/>
    <mergeCell ref="F17:AS28"/>
    <mergeCell ref="Z7:AV7"/>
    <mergeCell ref="Z8:AV8"/>
    <mergeCell ref="AA10:AV10"/>
    <mergeCell ref="Z9:AV9"/>
  </mergeCells>
  <phoneticPr fontId="3"/>
  <pageMargins left="0.98425196850393704" right="0.78740157480314965" top="0.94488188976377963" bottom="0.9448818897637796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40"/>
  <sheetViews>
    <sheetView zoomScaleNormal="100" workbookViewId="0">
      <selection activeCell="H11" sqref="H11"/>
    </sheetView>
  </sheetViews>
  <sheetFormatPr defaultRowHeight="13.5"/>
  <cols>
    <col min="1" max="1" width="2.125" style="1" customWidth="1"/>
    <col min="2" max="2" width="4.25" style="96" customWidth="1"/>
    <col min="3" max="3" width="5.25" style="1" customWidth="1"/>
    <col min="4" max="4" width="1.625" style="1" customWidth="1"/>
    <col min="5" max="5" width="10.25" style="1" bestFit="1" customWidth="1"/>
    <col min="6" max="6" width="1.625" style="1" customWidth="1"/>
    <col min="7" max="7" width="7.125" style="1" customWidth="1"/>
    <col min="8" max="8" width="13" style="1" bestFit="1" customWidth="1"/>
    <col min="9" max="9" width="1.875" style="1" customWidth="1"/>
    <col min="10" max="11" width="7.875" style="1" customWidth="1"/>
    <col min="12" max="13" width="12.5" style="1" customWidth="1"/>
    <col min="14" max="16384" width="9" style="1"/>
  </cols>
  <sheetData>
    <row r="1" spans="2:24" ht="23.25" customHeight="1">
      <c r="C1" s="483" t="s">
        <v>348</v>
      </c>
      <c r="D1" s="483"/>
      <c r="E1" s="483"/>
      <c r="F1" s="483"/>
      <c r="G1" s="483"/>
      <c r="H1" s="483"/>
      <c r="I1" s="483"/>
      <c r="J1" s="483"/>
      <c r="K1" s="483"/>
      <c r="L1" s="483"/>
    </row>
    <row r="3" spans="2:24" ht="23.25" customHeight="1">
      <c r="H3" s="484" t="str">
        <f>IF([1]入力シート!W4="","令和　　年　　月　　日",[1]入力シート!W4)</f>
        <v>令和　　年　　月　　日</v>
      </c>
      <c r="I3" s="484"/>
      <c r="J3" s="484"/>
      <c r="K3" s="484"/>
      <c r="L3" s="484"/>
      <c r="M3" s="484"/>
      <c r="N3" s="97"/>
      <c r="O3" s="97"/>
      <c r="P3" s="97"/>
      <c r="Q3" s="97"/>
      <c r="R3" s="97"/>
      <c r="S3" s="97"/>
      <c r="T3" s="97"/>
      <c r="U3" s="97"/>
      <c r="V3" s="97"/>
      <c r="W3" s="97"/>
      <c r="X3" s="97"/>
    </row>
    <row r="5" spans="2:24" ht="18" customHeight="1">
      <c r="B5" s="62" t="s">
        <v>349</v>
      </c>
      <c r="E5" s="1" t="s">
        <v>350</v>
      </c>
      <c r="G5" s="1" t="s">
        <v>351</v>
      </c>
    </row>
    <row r="7" spans="2:24" ht="27.75" customHeight="1">
      <c r="H7" s="63" t="s">
        <v>352</v>
      </c>
      <c r="I7" s="63"/>
      <c r="J7" s="482" t="str">
        <f>入力シート!N12&amp;入力シート!V12&amp;入力シート!N13</f>
        <v/>
      </c>
      <c r="K7" s="482"/>
      <c r="L7" s="482"/>
      <c r="M7" s="482"/>
    </row>
    <row r="8" spans="2:24" ht="12.75" customHeight="1">
      <c r="H8" s="63"/>
      <c r="I8" s="63"/>
      <c r="J8" s="482"/>
      <c r="K8" s="482"/>
      <c r="L8" s="482"/>
      <c r="M8" s="482"/>
    </row>
    <row r="9" spans="2:24" ht="27.75" customHeight="1">
      <c r="H9" s="63" t="s">
        <v>353</v>
      </c>
      <c r="I9" s="63"/>
      <c r="J9" s="485" t="str">
        <f>IF(入力シート!I6="","",入力シート!I6)</f>
        <v/>
      </c>
      <c r="K9" s="485"/>
      <c r="L9" s="485"/>
      <c r="M9" s="485"/>
    </row>
    <row r="10" spans="2:24" ht="7.5" customHeight="1">
      <c r="H10" s="63"/>
      <c r="I10" s="63"/>
    </row>
    <row r="11" spans="2:24" ht="27.75" customHeight="1">
      <c r="H11" s="100" t="s">
        <v>382</v>
      </c>
      <c r="I11" s="63"/>
      <c r="J11" s="485" t="str">
        <f>IF(入力シート!I8="","",入力シート!I8)</f>
        <v/>
      </c>
      <c r="K11" s="485"/>
      <c r="L11" s="485"/>
      <c r="M11" s="485"/>
    </row>
    <row r="12" spans="2:24" ht="27.75" customHeight="1">
      <c r="H12" s="64"/>
      <c r="I12" s="64"/>
      <c r="J12" s="480" t="str">
        <f>IF(入力シート!I9="","",入力シート!I9&amp;"　㊞")</f>
        <v/>
      </c>
      <c r="K12" s="480"/>
      <c r="L12" s="480"/>
      <c r="M12" s="480"/>
    </row>
    <row r="13" spans="2:24" ht="16.5" customHeight="1"/>
    <row r="14" spans="2:24" ht="18" customHeight="1">
      <c r="B14" s="96" t="s">
        <v>354</v>
      </c>
    </row>
    <row r="15" spans="2:24" ht="18" customHeight="1">
      <c r="B15" s="481" t="s">
        <v>355</v>
      </c>
      <c r="C15" s="481"/>
      <c r="D15" s="481"/>
      <c r="E15" s="481"/>
      <c r="F15" s="481"/>
      <c r="G15" s="481"/>
      <c r="H15" s="481"/>
      <c r="I15" s="481"/>
      <c r="J15" s="481"/>
      <c r="K15" s="481"/>
      <c r="L15" s="481"/>
      <c r="M15" s="481"/>
    </row>
    <row r="16" spans="2:24" ht="18" customHeight="1">
      <c r="B16" s="481"/>
      <c r="C16" s="481"/>
      <c r="D16" s="481"/>
      <c r="E16" s="481"/>
      <c r="F16" s="481"/>
      <c r="G16" s="481"/>
      <c r="H16" s="481"/>
      <c r="I16" s="481"/>
      <c r="J16" s="481"/>
      <c r="K16" s="481"/>
      <c r="L16" s="481"/>
      <c r="M16" s="481"/>
    </row>
    <row r="17" spans="1:13" ht="18" customHeight="1"/>
    <row r="18" spans="1:13" ht="18" customHeight="1">
      <c r="A18" s="104" t="s">
        <v>356</v>
      </c>
      <c r="B18" s="104"/>
      <c r="C18" s="104"/>
      <c r="D18" s="104"/>
      <c r="E18" s="104"/>
      <c r="F18" s="104"/>
      <c r="G18" s="104"/>
      <c r="H18" s="104"/>
      <c r="I18" s="104"/>
      <c r="J18" s="104"/>
      <c r="K18" s="104"/>
      <c r="L18" s="104"/>
      <c r="M18" s="104"/>
    </row>
    <row r="19" spans="1:13" ht="18" customHeight="1"/>
    <row r="20" spans="1:13" ht="21" customHeight="1">
      <c r="A20" s="1">
        <v>1</v>
      </c>
      <c r="B20" s="482" t="s">
        <v>357</v>
      </c>
      <c r="C20" s="482"/>
      <c r="D20" s="482"/>
      <c r="E20" s="482"/>
      <c r="F20" s="482"/>
      <c r="G20" s="482"/>
      <c r="H20" s="482"/>
      <c r="I20" s="482"/>
      <c r="J20" s="482"/>
      <c r="K20" s="482"/>
      <c r="L20" s="482"/>
      <c r="M20" s="482"/>
    </row>
    <row r="21" spans="1:13" ht="30.75" customHeight="1">
      <c r="B21" s="482"/>
      <c r="C21" s="482"/>
      <c r="D21" s="482"/>
      <c r="E21" s="482"/>
      <c r="F21" s="482"/>
      <c r="G21" s="482"/>
      <c r="H21" s="482"/>
      <c r="I21" s="482"/>
      <c r="J21" s="482"/>
      <c r="K21" s="482"/>
      <c r="L21" s="482"/>
      <c r="M21" s="482"/>
    </row>
    <row r="22" spans="1:13" ht="22.5" customHeight="1">
      <c r="B22" s="96" t="s">
        <v>358</v>
      </c>
      <c r="C22" s="482" t="s">
        <v>359</v>
      </c>
      <c r="D22" s="482"/>
      <c r="E22" s="482"/>
      <c r="F22" s="482"/>
      <c r="G22" s="482"/>
      <c r="H22" s="482"/>
      <c r="I22" s="482"/>
      <c r="J22" s="482"/>
      <c r="K22" s="482"/>
      <c r="L22" s="482"/>
      <c r="M22" s="482"/>
    </row>
    <row r="23" spans="1:13" ht="13.5" customHeight="1">
      <c r="C23" s="482"/>
      <c r="D23" s="482"/>
      <c r="E23" s="482"/>
      <c r="F23" s="482"/>
      <c r="G23" s="482"/>
      <c r="H23" s="482"/>
      <c r="I23" s="482"/>
      <c r="J23" s="482"/>
      <c r="K23" s="482"/>
      <c r="L23" s="482"/>
      <c r="M23" s="482"/>
    </row>
    <row r="24" spans="1:13" ht="22.5" customHeight="1">
      <c r="B24" s="96" t="s">
        <v>360</v>
      </c>
      <c r="C24" s="1" t="s">
        <v>361</v>
      </c>
    </row>
    <row r="25" spans="1:13" ht="22.5" customHeight="1">
      <c r="B25" s="96" t="s">
        <v>362</v>
      </c>
      <c r="C25" s="1" t="s">
        <v>363</v>
      </c>
    </row>
    <row r="26" spans="1:13" ht="22.5" customHeight="1">
      <c r="B26" s="96" t="s">
        <v>364</v>
      </c>
      <c r="C26" s="1" t="s">
        <v>365</v>
      </c>
    </row>
    <row r="27" spans="1:13" ht="22.5" customHeight="1">
      <c r="B27" s="96" t="s">
        <v>366</v>
      </c>
      <c r="C27" s="482" t="s">
        <v>367</v>
      </c>
      <c r="D27" s="482"/>
      <c r="E27" s="482"/>
      <c r="F27" s="482"/>
      <c r="G27" s="482"/>
      <c r="H27" s="482"/>
      <c r="I27" s="482"/>
      <c r="J27" s="482"/>
      <c r="K27" s="482"/>
      <c r="L27" s="482"/>
      <c r="M27" s="482"/>
    </row>
    <row r="28" spans="1:13" ht="13.5" customHeight="1">
      <c r="C28" s="482"/>
      <c r="D28" s="482"/>
      <c r="E28" s="482"/>
      <c r="F28" s="482"/>
      <c r="G28" s="482"/>
      <c r="H28" s="482"/>
      <c r="I28" s="482"/>
      <c r="J28" s="482"/>
      <c r="K28" s="482"/>
      <c r="L28" s="482"/>
      <c r="M28" s="482"/>
    </row>
    <row r="29" spans="1:13" ht="22.5" customHeight="1">
      <c r="B29" s="96" t="s">
        <v>368</v>
      </c>
      <c r="C29" s="482" t="s">
        <v>369</v>
      </c>
      <c r="D29" s="482"/>
      <c r="E29" s="482"/>
      <c r="F29" s="482"/>
      <c r="G29" s="482"/>
      <c r="H29" s="482"/>
      <c r="I29" s="482"/>
      <c r="J29" s="482"/>
      <c r="K29" s="482"/>
      <c r="L29" s="482"/>
      <c r="M29" s="482"/>
    </row>
    <row r="30" spans="1:13" ht="13.5" customHeight="1">
      <c r="C30" s="482"/>
      <c r="D30" s="482"/>
      <c r="E30" s="482"/>
      <c r="F30" s="482"/>
      <c r="G30" s="482"/>
      <c r="H30" s="482"/>
      <c r="I30" s="482"/>
      <c r="J30" s="482"/>
      <c r="K30" s="482"/>
      <c r="L30" s="482"/>
      <c r="M30" s="482"/>
    </row>
    <row r="31" spans="1:13" ht="22.5" customHeight="1">
      <c r="B31" s="96" t="s">
        <v>370</v>
      </c>
      <c r="C31" s="1" t="s">
        <v>371</v>
      </c>
    </row>
    <row r="32" spans="1:13" ht="22.5" customHeight="1">
      <c r="B32" s="96" t="s">
        <v>372</v>
      </c>
      <c r="C32" s="1" t="s">
        <v>373</v>
      </c>
    </row>
    <row r="33" spans="1:13" ht="12" customHeight="1"/>
    <row r="34" spans="1:13" ht="22.5" customHeight="1">
      <c r="A34" s="1">
        <v>2</v>
      </c>
      <c r="B34" s="481" t="s">
        <v>374</v>
      </c>
      <c r="C34" s="481"/>
      <c r="D34" s="481"/>
      <c r="E34" s="481"/>
      <c r="F34" s="481"/>
      <c r="G34" s="481"/>
      <c r="H34" s="481"/>
      <c r="I34" s="481"/>
      <c r="J34" s="481"/>
      <c r="K34" s="481"/>
      <c r="L34" s="481"/>
      <c r="M34" s="481"/>
    </row>
    <row r="35" spans="1:13" ht="13.5" customHeight="1">
      <c r="B35" s="481"/>
      <c r="C35" s="481"/>
      <c r="D35" s="481"/>
      <c r="E35" s="481"/>
      <c r="F35" s="481"/>
      <c r="G35" s="481"/>
      <c r="H35" s="481"/>
      <c r="I35" s="481"/>
      <c r="J35" s="481"/>
      <c r="K35" s="481"/>
      <c r="L35" s="481"/>
      <c r="M35" s="481"/>
    </row>
    <row r="36" spans="1:13" ht="12" customHeight="1">
      <c r="B36" s="98"/>
      <c r="C36" s="99"/>
      <c r="D36" s="99"/>
      <c r="E36" s="99"/>
      <c r="F36" s="99"/>
      <c r="G36" s="99"/>
      <c r="H36" s="99"/>
      <c r="I36" s="99"/>
      <c r="J36" s="99"/>
      <c r="K36" s="99"/>
      <c r="L36" s="99"/>
      <c r="M36" s="99"/>
    </row>
    <row r="37" spans="1:13" ht="22.5" customHeight="1">
      <c r="A37" s="1">
        <v>3</v>
      </c>
      <c r="B37" s="96" t="s">
        <v>375</v>
      </c>
    </row>
    <row r="38" spans="1:13" ht="12" customHeight="1"/>
    <row r="39" spans="1:13" ht="18" customHeight="1">
      <c r="A39" s="1">
        <v>4</v>
      </c>
      <c r="B39" s="481" t="s">
        <v>376</v>
      </c>
      <c r="C39" s="481"/>
      <c r="D39" s="481"/>
      <c r="E39" s="481"/>
      <c r="F39" s="481"/>
      <c r="G39" s="481"/>
      <c r="H39" s="481"/>
      <c r="I39" s="481"/>
      <c r="J39" s="481"/>
      <c r="K39" s="481"/>
      <c r="L39" s="481"/>
      <c r="M39" s="481"/>
    </row>
    <row r="40" spans="1:13" ht="13.5" customHeight="1">
      <c r="B40" s="481"/>
      <c r="C40" s="481"/>
      <c r="D40" s="481"/>
      <c r="E40" s="481"/>
      <c r="F40" s="481"/>
      <c r="G40" s="481"/>
      <c r="H40" s="481"/>
      <c r="I40" s="481"/>
      <c r="J40" s="481"/>
      <c r="K40" s="481"/>
      <c r="L40" s="481"/>
      <c r="M40" s="481"/>
    </row>
  </sheetData>
  <mergeCells count="14">
    <mergeCell ref="C1:L1"/>
    <mergeCell ref="H3:M3"/>
    <mergeCell ref="J7:M8"/>
    <mergeCell ref="J9:M9"/>
    <mergeCell ref="J11:M11"/>
    <mergeCell ref="J12:M12"/>
    <mergeCell ref="B34:M35"/>
    <mergeCell ref="B39:M40"/>
    <mergeCell ref="B15:M16"/>
    <mergeCell ref="A18:M18"/>
    <mergeCell ref="B20:M21"/>
    <mergeCell ref="C22:M23"/>
    <mergeCell ref="C27:M28"/>
    <mergeCell ref="C29:M30"/>
  </mergeCells>
  <phoneticPr fontId="8"/>
  <printOptions horizontalCentered="1"/>
  <pageMargins left="0.70866141732283472" right="0.5118110236220472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I134"/>
  <sheetViews>
    <sheetView view="pageBreakPreview" topLeftCell="A3" zoomScaleNormal="100" zoomScaleSheetLayoutView="100" workbookViewId="0">
      <selection activeCell="W16" sqref="W16:W17"/>
    </sheetView>
  </sheetViews>
  <sheetFormatPr defaultColWidth="2.25" defaultRowHeight="13.9" customHeight="1" outlineLevelRow="1"/>
  <cols>
    <col min="1" max="69" width="2.125" style="67" customWidth="1"/>
    <col min="70" max="73" width="2.25" style="67"/>
    <col min="74" max="117" width="2.25" style="67" customWidth="1"/>
    <col min="118" max="165" width="2.25" style="67"/>
    <col min="166" max="189" width="3.625" style="67" customWidth="1"/>
    <col min="190" max="16384" width="2.25" style="67"/>
  </cols>
  <sheetData>
    <row r="1" spans="1:112" ht="13.9" hidden="1" customHeight="1" outlineLevel="1">
      <c r="A1" s="66"/>
      <c r="B1" s="66"/>
      <c r="C1" s="66"/>
      <c r="D1" s="66"/>
      <c r="E1" s="66"/>
      <c r="F1" s="66"/>
      <c r="G1" s="66"/>
      <c r="H1" s="66"/>
      <c r="I1" s="66"/>
      <c r="J1" s="66"/>
      <c r="K1" s="66"/>
      <c r="L1" s="66"/>
      <c r="M1" s="66">
        <v>1</v>
      </c>
      <c r="N1" s="66">
        <v>2</v>
      </c>
      <c r="O1" s="66">
        <v>3</v>
      </c>
      <c r="P1" s="66">
        <v>4</v>
      </c>
      <c r="Q1" s="66">
        <v>5</v>
      </c>
      <c r="R1" s="66">
        <v>6</v>
      </c>
      <c r="S1" s="66">
        <v>7</v>
      </c>
      <c r="T1" s="66">
        <v>8</v>
      </c>
      <c r="U1" s="66">
        <v>9</v>
      </c>
      <c r="V1" s="66">
        <v>10</v>
      </c>
      <c r="W1" s="66">
        <v>11</v>
      </c>
      <c r="X1" s="66">
        <v>12</v>
      </c>
      <c r="Y1" s="66">
        <v>13</v>
      </c>
      <c r="Z1" s="66">
        <v>14</v>
      </c>
      <c r="AA1" s="66">
        <v>15</v>
      </c>
      <c r="AB1" s="66">
        <v>16</v>
      </c>
      <c r="AC1" s="66">
        <v>17</v>
      </c>
      <c r="AD1" s="66">
        <v>18</v>
      </c>
      <c r="AE1" s="66">
        <v>19</v>
      </c>
      <c r="AF1" s="66">
        <v>20</v>
      </c>
      <c r="AG1" s="66">
        <v>21</v>
      </c>
      <c r="AH1" s="66">
        <v>22</v>
      </c>
      <c r="AI1" s="66">
        <v>23</v>
      </c>
      <c r="AJ1" s="66">
        <v>24</v>
      </c>
      <c r="AK1" s="66">
        <v>25</v>
      </c>
      <c r="AL1" s="66">
        <v>26</v>
      </c>
      <c r="AM1" s="66">
        <v>27</v>
      </c>
      <c r="AN1" s="66">
        <v>28</v>
      </c>
      <c r="AO1" s="66">
        <v>29</v>
      </c>
      <c r="AP1" s="66">
        <v>30</v>
      </c>
      <c r="AQ1" s="66">
        <v>31</v>
      </c>
      <c r="AR1" s="66">
        <v>32</v>
      </c>
      <c r="AS1" s="66">
        <v>33</v>
      </c>
      <c r="AT1" s="66">
        <v>34</v>
      </c>
      <c r="AU1" s="66">
        <v>35</v>
      </c>
      <c r="AV1" s="66">
        <v>36</v>
      </c>
      <c r="AW1" s="66">
        <v>37</v>
      </c>
      <c r="AX1" s="66">
        <v>38</v>
      </c>
      <c r="AY1" s="66">
        <v>39</v>
      </c>
      <c r="AZ1" s="66">
        <v>40</v>
      </c>
      <c r="BA1" s="66">
        <v>41</v>
      </c>
      <c r="BB1" s="66">
        <v>42</v>
      </c>
      <c r="BC1" s="66">
        <v>43</v>
      </c>
      <c r="BD1" s="66">
        <v>44</v>
      </c>
      <c r="BE1" s="66">
        <v>45</v>
      </c>
      <c r="BF1" s="66">
        <v>46</v>
      </c>
      <c r="BG1" s="66">
        <v>47</v>
      </c>
      <c r="BH1" s="66">
        <v>48</v>
      </c>
      <c r="BI1" s="66">
        <v>49</v>
      </c>
      <c r="BJ1" s="66">
        <v>50</v>
      </c>
      <c r="BK1" s="66">
        <v>51</v>
      </c>
      <c r="BL1" s="66">
        <v>52</v>
      </c>
      <c r="BM1" s="66">
        <v>53</v>
      </c>
      <c r="BN1" s="66">
        <v>54</v>
      </c>
      <c r="BO1" s="66">
        <v>55</v>
      </c>
      <c r="BP1" s="66">
        <v>56</v>
      </c>
      <c r="BQ1" s="66"/>
      <c r="BR1" s="66"/>
      <c r="BS1" s="66"/>
      <c r="BT1" s="66"/>
      <c r="BU1" s="66"/>
      <c r="BV1" s="66"/>
      <c r="BW1" s="66"/>
      <c r="BX1" s="66"/>
      <c r="BY1" s="66"/>
      <c r="BZ1" s="66"/>
      <c r="CA1" s="66"/>
      <c r="CB1" s="66"/>
      <c r="CC1" s="66"/>
      <c r="CD1" s="66"/>
      <c r="CE1" s="66"/>
      <c r="CF1" s="66"/>
      <c r="CG1" s="66"/>
      <c r="CH1" s="66"/>
      <c r="CI1" s="66"/>
      <c r="CJ1" s="66"/>
      <c r="CK1" s="66"/>
    </row>
    <row r="2" spans="1:112" ht="13.9" hidden="1" customHeight="1" outlineLevel="1">
      <c r="A2" s="66"/>
      <c r="B2" s="66"/>
      <c r="C2" s="66"/>
      <c r="D2" s="66"/>
      <c r="E2" s="66"/>
      <c r="F2" s="66"/>
      <c r="G2" s="66"/>
      <c r="H2" s="66"/>
      <c r="I2" s="66"/>
      <c r="J2" s="66"/>
      <c r="K2" s="66"/>
      <c r="L2" s="66"/>
      <c r="M2" s="502">
        <v>1</v>
      </c>
      <c r="N2" s="502"/>
      <c r="O2" s="502">
        <v>2</v>
      </c>
      <c r="P2" s="502"/>
      <c r="Q2" s="502">
        <v>3</v>
      </c>
      <c r="R2" s="502"/>
      <c r="S2" s="502">
        <v>4</v>
      </c>
      <c r="T2" s="502"/>
      <c r="U2" s="502">
        <v>5</v>
      </c>
      <c r="V2" s="502"/>
      <c r="W2" s="502">
        <v>6</v>
      </c>
      <c r="X2" s="502"/>
      <c r="Y2" s="502">
        <v>7</v>
      </c>
      <c r="Z2" s="502"/>
      <c r="AA2" s="502">
        <v>8</v>
      </c>
      <c r="AB2" s="502"/>
      <c r="AC2" s="502">
        <v>9</v>
      </c>
      <c r="AD2" s="502"/>
      <c r="AE2" s="502">
        <v>10</v>
      </c>
      <c r="AF2" s="502"/>
      <c r="AG2" s="502">
        <v>11</v>
      </c>
      <c r="AH2" s="502"/>
      <c r="AI2" s="502">
        <v>12</v>
      </c>
      <c r="AJ2" s="502"/>
      <c r="AK2" s="502">
        <v>13</v>
      </c>
      <c r="AL2" s="502"/>
      <c r="AM2" s="502">
        <v>14</v>
      </c>
      <c r="AN2" s="502"/>
      <c r="AO2" s="502">
        <v>15</v>
      </c>
      <c r="AP2" s="502"/>
      <c r="AQ2" s="502">
        <v>16</v>
      </c>
      <c r="AR2" s="502"/>
      <c r="AS2" s="502">
        <v>17</v>
      </c>
      <c r="AT2" s="502"/>
      <c r="AU2" s="502">
        <v>18</v>
      </c>
      <c r="AV2" s="502"/>
      <c r="AW2" s="502">
        <v>19</v>
      </c>
      <c r="AX2" s="502"/>
      <c r="AY2" s="502">
        <v>20</v>
      </c>
      <c r="AZ2" s="502"/>
      <c r="BA2" s="502">
        <v>21</v>
      </c>
      <c r="BB2" s="502"/>
      <c r="BC2" s="502">
        <v>22</v>
      </c>
      <c r="BD2" s="502"/>
      <c r="BE2" s="502">
        <v>23</v>
      </c>
      <c r="BF2" s="502"/>
      <c r="BG2" s="502">
        <v>24</v>
      </c>
      <c r="BH2" s="502"/>
      <c r="BI2" s="502">
        <v>25</v>
      </c>
      <c r="BJ2" s="502"/>
      <c r="BK2" s="502">
        <v>26</v>
      </c>
      <c r="BL2" s="502"/>
      <c r="BM2" s="502">
        <v>27</v>
      </c>
      <c r="BN2" s="502"/>
      <c r="BO2" s="502">
        <v>28</v>
      </c>
      <c r="BP2" s="502"/>
      <c r="BQ2" s="502">
        <v>29</v>
      </c>
      <c r="BR2" s="502"/>
      <c r="BS2" s="502">
        <v>30</v>
      </c>
      <c r="BT2" s="502"/>
      <c r="BU2" s="502">
        <v>31</v>
      </c>
      <c r="BV2" s="502"/>
      <c r="BW2" s="502">
        <v>32</v>
      </c>
      <c r="BX2" s="502"/>
      <c r="BY2" s="502">
        <v>33</v>
      </c>
      <c r="BZ2" s="502"/>
      <c r="CA2" s="502">
        <v>34</v>
      </c>
      <c r="CB2" s="502"/>
      <c r="CC2" s="502">
        <v>35</v>
      </c>
      <c r="CD2" s="502"/>
      <c r="CE2" s="502">
        <v>36</v>
      </c>
      <c r="CF2" s="502"/>
      <c r="CG2" s="502">
        <v>37</v>
      </c>
      <c r="CH2" s="502"/>
      <c r="CI2" s="502">
        <v>38</v>
      </c>
      <c r="CJ2" s="502"/>
      <c r="CK2" s="502">
        <v>39</v>
      </c>
      <c r="CL2" s="502"/>
      <c r="CM2" s="502">
        <v>40</v>
      </c>
      <c r="CN2" s="502"/>
      <c r="CO2" s="502">
        <v>41</v>
      </c>
      <c r="CP2" s="502"/>
      <c r="CQ2" s="502">
        <v>42</v>
      </c>
      <c r="CR2" s="502"/>
      <c r="CS2" s="502">
        <v>43</v>
      </c>
      <c r="CT2" s="502"/>
      <c r="CU2" s="502">
        <v>44</v>
      </c>
      <c r="CV2" s="502"/>
      <c r="CW2" s="502">
        <v>45</v>
      </c>
      <c r="CX2" s="502"/>
      <c r="CY2" s="502">
        <v>46</v>
      </c>
      <c r="CZ2" s="502"/>
      <c r="DA2" s="502">
        <v>47</v>
      </c>
      <c r="DB2" s="502"/>
      <c r="DC2" s="502">
        <v>48</v>
      </c>
      <c r="DD2" s="502"/>
      <c r="DE2" s="502">
        <v>49</v>
      </c>
      <c r="DF2" s="502"/>
      <c r="DG2" s="502">
        <v>50</v>
      </c>
      <c r="DH2" s="502"/>
    </row>
    <row r="3" spans="1:112" ht="13.9" customHeight="1" collapsed="1" thickBo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row>
    <row r="4" spans="1:112" ht="12" customHeight="1" thickTop="1">
      <c r="A4" s="68"/>
      <c r="B4" s="68"/>
      <c r="C4" s="567" t="s">
        <v>347</v>
      </c>
      <c r="D4" s="568"/>
      <c r="E4" s="568"/>
      <c r="F4" s="568"/>
      <c r="G4" s="568"/>
      <c r="H4" s="568"/>
      <c r="I4" s="568"/>
      <c r="J4" s="568"/>
      <c r="K4" s="568"/>
      <c r="L4" s="568"/>
      <c r="M4" s="569"/>
      <c r="N4" s="68"/>
      <c r="O4" s="68"/>
      <c r="P4" s="68"/>
      <c r="Q4" s="573" t="s">
        <v>346</v>
      </c>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BD4" s="574" t="s">
        <v>294</v>
      </c>
      <c r="BE4" s="574"/>
      <c r="BF4" s="574"/>
      <c r="BG4" s="574"/>
      <c r="BH4" s="574"/>
      <c r="BI4" s="574"/>
      <c r="BJ4" s="574"/>
      <c r="BK4" s="574"/>
      <c r="BL4" s="574"/>
    </row>
    <row r="5" spans="1:112" ht="12" customHeight="1" thickBot="1">
      <c r="A5" s="68"/>
      <c r="B5" s="68"/>
      <c r="C5" s="570"/>
      <c r="D5" s="571"/>
      <c r="E5" s="571"/>
      <c r="F5" s="571"/>
      <c r="G5" s="571"/>
      <c r="H5" s="571"/>
      <c r="I5" s="571"/>
      <c r="J5" s="571"/>
      <c r="K5" s="571"/>
      <c r="L5" s="571"/>
      <c r="M5" s="572"/>
      <c r="N5" s="68"/>
      <c r="O5" s="68"/>
      <c r="P5" s="68"/>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BG5" s="69"/>
      <c r="BH5" s="69"/>
      <c r="BI5" s="69"/>
      <c r="BJ5" s="69"/>
      <c r="BK5" s="69"/>
    </row>
    <row r="6" spans="1:112" ht="12" customHeight="1" thickTop="1" thickBot="1">
      <c r="A6" s="68"/>
      <c r="B6" s="68"/>
      <c r="C6" s="68"/>
      <c r="D6" s="68"/>
      <c r="E6" s="68"/>
      <c r="F6" s="68"/>
      <c r="G6" s="68"/>
      <c r="H6" s="68"/>
      <c r="I6" s="68"/>
      <c r="J6" s="68"/>
      <c r="K6" s="68"/>
      <c r="L6" s="68"/>
      <c r="M6" s="68"/>
      <c r="N6" s="68"/>
      <c r="O6" s="68"/>
      <c r="P6" s="68"/>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BF6" s="69"/>
      <c r="BG6" s="69"/>
      <c r="BH6" s="69"/>
      <c r="BI6" s="69"/>
      <c r="BJ6" s="69"/>
    </row>
    <row r="7" spans="1:112" ht="12" customHeight="1">
      <c r="A7" s="68"/>
      <c r="B7" s="581" t="s">
        <v>377</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P7" s="542" t="s">
        <v>29</v>
      </c>
      <c r="AQ7" s="543"/>
      <c r="AR7" s="543"/>
      <c r="AS7" s="543"/>
      <c r="AT7" s="543"/>
      <c r="AU7" s="543"/>
      <c r="AV7" s="543"/>
      <c r="AW7" s="543"/>
      <c r="AX7" s="543"/>
      <c r="AY7" s="543"/>
      <c r="AZ7" s="515" t="str">
        <f>IF(入力シート!$I$5="","",IF(入力シート!$I$5=入力シート!$CR$5,"新規","継続"))</f>
        <v/>
      </c>
      <c r="BA7" s="516"/>
      <c r="BB7" s="516"/>
      <c r="BC7" s="516"/>
      <c r="BD7" s="516"/>
      <c r="BE7" s="516"/>
      <c r="BF7" s="516"/>
      <c r="BG7" s="516"/>
      <c r="BH7" s="516"/>
      <c r="BI7" s="517"/>
      <c r="BJ7" s="71"/>
      <c r="BK7" s="72"/>
    </row>
    <row r="8" spans="1:112" ht="12" customHeight="1" thickBot="1">
      <c r="A8" s="68"/>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P8" s="575"/>
      <c r="AQ8" s="576"/>
      <c r="AR8" s="576"/>
      <c r="AS8" s="576"/>
      <c r="AT8" s="576"/>
      <c r="AU8" s="576"/>
      <c r="AV8" s="576"/>
      <c r="AW8" s="576"/>
      <c r="AX8" s="576"/>
      <c r="AY8" s="576"/>
      <c r="AZ8" s="518"/>
      <c r="BA8" s="519"/>
      <c r="BB8" s="519"/>
      <c r="BC8" s="519"/>
      <c r="BD8" s="519"/>
      <c r="BE8" s="519"/>
      <c r="BF8" s="519"/>
      <c r="BG8" s="519"/>
      <c r="BH8" s="519"/>
      <c r="BI8" s="520"/>
      <c r="BJ8" s="71"/>
      <c r="BK8" s="72"/>
    </row>
    <row r="9" spans="1:112" ht="12" customHeight="1">
      <c r="A9" s="68"/>
      <c r="AP9" s="542" t="s">
        <v>30</v>
      </c>
      <c r="AQ9" s="543"/>
      <c r="AR9" s="543"/>
      <c r="AS9" s="543"/>
      <c r="AT9" s="543"/>
      <c r="AU9" s="543"/>
      <c r="AV9" s="543"/>
      <c r="AW9" s="543"/>
      <c r="AX9" s="543"/>
      <c r="AY9" s="543"/>
      <c r="AZ9" s="577" t="str">
        <f>IF(入力シート!$W$5="","",IF(入力シート!$I$5=入力シート!$CR$5,"",MID(入力シート!$W$5,M2,1)))</f>
        <v/>
      </c>
      <c r="BA9" s="578"/>
      <c r="BB9" s="578" t="str">
        <f>IF(入力シート!$W$5="","",IF(入力シート!$I$5=入力シート!$CR$5,"",MID(入力シート!$W$5,O2,1)))</f>
        <v/>
      </c>
      <c r="BC9" s="578"/>
      <c r="BD9" s="578" t="str">
        <f>IF(入力シート!$W$5="","",IF(入力シート!$I$5=入力シート!$CR$5,"",MID(入力シート!$W$5,Q2,1)))</f>
        <v/>
      </c>
      <c r="BE9" s="578"/>
      <c r="BF9" s="578" t="str">
        <f>IF(入力シート!$W$5="","",IF(入力シート!$I$5=入力シート!$CR$5,"",MID(入力シート!$W$5,S2,1)))</f>
        <v/>
      </c>
      <c r="BG9" s="578"/>
      <c r="BH9" s="578" t="str">
        <f>IF(入力シート!$W$5="","",IF(入力シート!$I$5=入力シート!$CR$5,"",MID(入力シート!$W$5,U2,1)))</f>
        <v/>
      </c>
      <c r="BI9" s="582"/>
      <c r="BJ9" s="71"/>
      <c r="BK9" s="72"/>
      <c r="BV9" s="503" t="str">
        <f>IF(AZ7="新規","新規は前回受付番号未記入","")</f>
        <v/>
      </c>
      <c r="BW9" s="504"/>
      <c r="BX9" s="504"/>
      <c r="BY9" s="504"/>
      <c r="BZ9" s="504"/>
      <c r="CA9" s="504"/>
      <c r="CB9" s="504"/>
      <c r="CC9" s="504"/>
      <c r="CD9" s="504"/>
      <c r="CE9" s="504"/>
      <c r="CF9" s="504"/>
      <c r="CG9" s="504"/>
      <c r="CH9" s="505"/>
    </row>
    <row r="10" spans="1:112" ht="12" customHeight="1" thickBot="1">
      <c r="Q10" s="496" t="s">
        <v>147</v>
      </c>
      <c r="R10" s="496"/>
      <c r="S10" s="496"/>
      <c r="T10" s="496"/>
      <c r="U10" s="496"/>
      <c r="V10" s="496"/>
      <c r="W10" s="496"/>
      <c r="X10" s="496"/>
      <c r="Y10" s="496"/>
      <c r="Z10" s="496"/>
      <c r="AA10" s="496"/>
      <c r="AB10" s="496"/>
      <c r="AP10" s="575"/>
      <c r="AQ10" s="576"/>
      <c r="AR10" s="576"/>
      <c r="AS10" s="576"/>
      <c r="AT10" s="576"/>
      <c r="AU10" s="576"/>
      <c r="AV10" s="576"/>
      <c r="AW10" s="576"/>
      <c r="AX10" s="576"/>
      <c r="AY10" s="576"/>
      <c r="AZ10" s="579"/>
      <c r="BA10" s="580"/>
      <c r="BB10" s="580"/>
      <c r="BC10" s="580"/>
      <c r="BD10" s="580"/>
      <c r="BE10" s="580"/>
      <c r="BF10" s="580"/>
      <c r="BG10" s="580"/>
      <c r="BH10" s="580"/>
      <c r="BI10" s="583"/>
      <c r="BJ10" s="71"/>
      <c r="BK10" s="72"/>
      <c r="BV10" s="506"/>
      <c r="BW10" s="507"/>
      <c r="BX10" s="507"/>
      <c r="BY10" s="507"/>
      <c r="BZ10" s="507"/>
      <c r="CA10" s="507"/>
      <c r="CB10" s="507"/>
      <c r="CC10" s="507"/>
      <c r="CD10" s="507"/>
      <c r="CE10" s="507"/>
      <c r="CF10" s="507"/>
      <c r="CG10" s="507"/>
      <c r="CH10" s="508"/>
    </row>
    <row r="11" spans="1:112" ht="12" customHeight="1">
      <c r="L11" s="73"/>
      <c r="M11" s="73"/>
      <c r="O11" s="74"/>
      <c r="P11" s="74"/>
      <c r="Q11" s="74"/>
      <c r="R11" s="74"/>
      <c r="S11" s="74"/>
      <c r="T11" s="74"/>
      <c r="U11" s="74"/>
      <c r="V11" s="74"/>
      <c r="W11" s="74"/>
      <c r="X11" s="74"/>
      <c r="AJ11" s="75"/>
      <c r="BA11" s="76"/>
      <c r="BB11" s="68"/>
      <c r="BC11" s="68"/>
      <c r="BD11" s="76"/>
      <c r="BE11" s="76"/>
      <c r="BF11" s="68"/>
      <c r="BG11" s="68"/>
      <c r="BH11" s="68"/>
      <c r="BI11" s="68"/>
    </row>
    <row r="12" spans="1:112" ht="12" customHeight="1">
      <c r="B12" s="542" t="s">
        <v>31</v>
      </c>
      <c r="C12" s="543"/>
      <c r="D12" s="543"/>
      <c r="E12" s="543"/>
      <c r="F12" s="543"/>
      <c r="G12" s="543"/>
      <c r="H12" s="543"/>
      <c r="I12" s="543"/>
      <c r="J12" s="543"/>
      <c r="K12" s="543"/>
      <c r="L12" s="551" t="s">
        <v>32</v>
      </c>
      <c r="M12" s="551"/>
      <c r="N12" s="551"/>
      <c r="O12" s="551"/>
      <c r="P12" s="551"/>
      <c r="Q12" s="532" t="s">
        <v>309</v>
      </c>
      <c r="R12" s="532"/>
      <c r="S12" s="532"/>
      <c r="T12" s="532"/>
      <c r="U12" s="532"/>
      <c r="V12" s="532"/>
      <c r="W12" s="532"/>
      <c r="X12" s="532"/>
      <c r="Y12" s="532"/>
      <c r="Z12" s="532"/>
      <c r="AA12" s="532"/>
      <c r="AB12" s="532"/>
      <c r="AD12" s="75"/>
      <c r="AU12" s="76"/>
      <c r="AV12" s="68"/>
      <c r="AW12" s="68"/>
      <c r="AX12" s="68"/>
      <c r="AY12" s="68"/>
      <c r="BA12" s="68"/>
      <c r="BB12" s="68"/>
      <c r="BC12" s="68"/>
    </row>
    <row r="13" spans="1:112" ht="12" customHeight="1">
      <c r="B13" s="544"/>
      <c r="C13" s="545"/>
      <c r="D13" s="545"/>
      <c r="E13" s="545"/>
      <c r="F13" s="545"/>
      <c r="G13" s="545"/>
      <c r="H13" s="545"/>
      <c r="I13" s="545"/>
      <c r="J13" s="545"/>
      <c r="K13" s="545"/>
      <c r="L13" s="551"/>
      <c r="M13" s="551"/>
      <c r="N13" s="551"/>
      <c r="O13" s="551"/>
      <c r="P13" s="551"/>
      <c r="Q13" s="532"/>
      <c r="R13" s="532"/>
      <c r="S13" s="532"/>
      <c r="T13" s="532"/>
      <c r="U13" s="532"/>
      <c r="V13" s="532"/>
      <c r="W13" s="532"/>
      <c r="X13" s="532"/>
      <c r="Y13" s="532"/>
      <c r="Z13" s="532"/>
      <c r="AA13" s="532"/>
      <c r="AB13" s="532"/>
      <c r="AD13" s="75"/>
      <c r="AU13" s="76"/>
      <c r="AV13" s="68"/>
      <c r="AW13" s="68"/>
      <c r="AX13" s="68"/>
      <c r="AY13" s="68"/>
      <c r="BA13" s="68"/>
      <c r="BB13" s="68"/>
      <c r="BC13" s="68"/>
    </row>
    <row r="14" spans="1:112" ht="12" customHeight="1">
      <c r="B14" s="546"/>
      <c r="C14" s="547"/>
      <c r="D14" s="547"/>
      <c r="E14" s="547"/>
      <c r="F14" s="547"/>
      <c r="G14" s="547"/>
      <c r="H14" s="547"/>
      <c r="I14" s="547"/>
      <c r="J14" s="547"/>
      <c r="K14" s="548"/>
      <c r="L14" s="551" t="s">
        <v>33</v>
      </c>
      <c r="M14" s="551"/>
      <c r="N14" s="551"/>
      <c r="O14" s="551"/>
      <c r="P14" s="551"/>
      <c r="Q14" s="558">
        <v>2</v>
      </c>
      <c r="R14" s="558"/>
      <c r="S14" s="558">
        <v>0</v>
      </c>
      <c r="T14" s="558"/>
      <c r="U14" s="558">
        <v>2</v>
      </c>
      <c r="V14" s="558"/>
      <c r="W14" s="558">
        <v>3</v>
      </c>
      <c r="X14" s="558"/>
      <c r="Y14" s="558"/>
      <c r="Z14" s="558"/>
      <c r="AA14" s="558"/>
      <c r="AB14" s="558"/>
      <c r="AC14" s="558"/>
      <c r="AD14" s="558"/>
      <c r="AE14" s="558"/>
      <c r="AF14" s="558"/>
      <c r="AJ14" s="75"/>
      <c r="BA14" s="68"/>
      <c r="BB14" s="68"/>
      <c r="BC14" s="68"/>
      <c r="BD14" s="68"/>
      <c r="BE14" s="68"/>
      <c r="BF14" s="68"/>
      <c r="BG14" s="68"/>
      <c r="BH14" s="68"/>
      <c r="BI14" s="68"/>
    </row>
    <row r="15" spans="1:112" ht="12" customHeight="1" thickBot="1">
      <c r="B15" s="549"/>
      <c r="C15" s="550"/>
      <c r="D15" s="550"/>
      <c r="E15" s="550"/>
      <c r="F15" s="550"/>
      <c r="G15" s="550"/>
      <c r="H15" s="550"/>
      <c r="I15" s="550"/>
      <c r="J15" s="550"/>
      <c r="K15" s="550"/>
      <c r="L15" s="557"/>
      <c r="M15" s="557"/>
      <c r="N15" s="557"/>
      <c r="O15" s="557"/>
      <c r="P15" s="557"/>
      <c r="Q15" s="559"/>
      <c r="R15" s="559"/>
      <c r="S15" s="559"/>
      <c r="T15" s="559"/>
      <c r="U15" s="559"/>
      <c r="V15" s="559"/>
      <c r="W15" s="559"/>
      <c r="X15" s="559"/>
      <c r="Y15" s="559"/>
      <c r="Z15" s="559"/>
      <c r="AA15" s="559"/>
      <c r="AB15" s="559"/>
      <c r="AC15" s="559"/>
      <c r="AD15" s="559"/>
      <c r="AE15" s="559"/>
      <c r="AF15" s="559"/>
      <c r="BA15" s="76"/>
      <c r="BB15" s="68"/>
      <c r="BC15" s="68"/>
      <c r="BD15" s="68"/>
      <c r="BE15" s="68"/>
      <c r="BF15" s="68"/>
      <c r="BG15" s="68"/>
      <c r="BH15" s="68"/>
      <c r="BI15" s="68"/>
    </row>
    <row r="16" spans="1:112" ht="12" customHeight="1">
      <c r="B16" s="544" t="s">
        <v>34</v>
      </c>
      <c r="C16" s="545"/>
      <c r="D16" s="545"/>
      <c r="E16" s="545"/>
      <c r="F16" s="545"/>
      <c r="G16" s="545"/>
      <c r="H16" s="545"/>
      <c r="I16" s="545"/>
      <c r="J16" s="545"/>
      <c r="K16" s="584"/>
      <c r="L16" s="587" t="s">
        <v>35</v>
      </c>
      <c r="M16" s="589" t="str">
        <f>IF(入力シート!$I$7="","",MID(入力シート!$I$7,M1,1))</f>
        <v/>
      </c>
      <c r="N16" s="524" t="str">
        <f>IF(入力シート!$I$7="","",MID(入力シート!$I$7,N1,1))</f>
        <v/>
      </c>
      <c r="O16" s="524" t="str">
        <f>IF(入力シート!$I$7="","",MID(入力シート!$I$7,O1,1))</f>
        <v/>
      </c>
      <c r="P16" s="524" t="str">
        <f>IF(入力シート!$I$7="","",MID(入力シート!$I$7,P1,1))</f>
        <v/>
      </c>
      <c r="Q16" s="524" t="str">
        <f>IF(入力シート!$I$7="","",MID(入力シート!$I$7,Q1,1))</f>
        <v/>
      </c>
      <c r="R16" s="524" t="str">
        <f>IF(入力シート!$I$7="","",MID(入力シート!$I$7,R1,1))</f>
        <v/>
      </c>
      <c r="S16" s="524" t="str">
        <f>IF(入力シート!$I$7="","",MID(入力シート!$I$7,S1,1))</f>
        <v/>
      </c>
      <c r="T16" s="524" t="str">
        <f>IF(入力シート!$I$7="","",MID(入力シート!$I$7,T1,1))</f>
        <v/>
      </c>
      <c r="U16" s="524" t="str">
        <f>IF(入力シート!$I$7="","",MID(入力シート!$I$7,U1,1))</f>
        <v/>
      </c>
      <c r="V16" s="524" t="str">
        <f>IF(入力シート!$I$7="","",MID(入力シート!$I$7,V1,1))</f>
        <v/>
      </c>
      <c r="W16" s="524" t="str">
        <f>IF(入力シート!$I$7="","",MID(入力シート!$I$7,W1,1))</f>
        <v/>
      </c>
      <c r="X16" s="524" t="str">
        <f>IF(入力シート!$I$7="","",MID(入力シート!$I$7,X1,1))</f>
        <v/>
      </c>
      <c r="Y16" s="524" t="str">
        <f>IF(入力シート!$I$7="","",MID(入力シート!$I$7,Y1,1))</f>
        <v/>
      </c>
      <c r="Z16" s="524" t="str">
        <f>IF(入力シート!$I$7="","",MID(入力シート!$I$7,Z1,1))</f>
        <v/>
      </c>
      <c r="AA16" s="524" t="str">
        <f>IF(入力シート!$I$7="","",MID(入力シート!$I$7,AA1,1))</f>
        <v/>
      </c>
      <c r="AB16" s="524" t="str">
        <f>IF(入力シート!$I$7="","",MID(入力シート!$I$7,AB1,1))</f>
        <v/>
      </c>
      <c r="AC16" s="524" t="str">
        <f>IF(入力シート!$I$7="","",MID(入力シート!$I$7,AC1,1))</f>
        <v/>
      </c>
      <c r="AD16" s="524" t="str">
        <f>IF(入力シート!$I$7="","",MID(入力シート!$I$7,AD1,1))</f>
        <v/>
      </c>
      <c r="AE16" s="524" t="str">
        <f>IF(入力シート!$I$7="","",MID(入力シート!$I$7,AE1,1))</f>
        <v/>
      </c>
      <c r="AF16" s="524" t="str">
        <f>IF(入力シート!$I$7="","",MID(入力シート!$I$7,AF1,1))</f>
        <v/>
      </c>
      <c r="AG16" s="524" t="str">
        <f>IF(入力シート!$I$7="","",MID(入力シート!$I$7,AG1,1))</f>
        <v/>
      </c>
      <c r="AH16" s="524" t="str">
        <f>IF(入力シート!$I$7="","",MID(入力シート!$I$7,AH1,1))</f>
        <v/>
      </c>
      <c r="AI16" s="524" t="str">
        <f>IF(入力シート!$I$7="","",MID(入力シート!$I$7,AI1,1))</f>
        <v/>
      </c>
      <c r="AJ16" s="524" t="str">
        <f>IF(入力シート!$I$7="","",MID(入力シート!$I$7,AJ1,1))</f>
        <v/>
      </c>
      <c r="AK16" s="524" t="str">
        <f>IF(入力シート!$I$7="","",MID(入力シート!$I$7,AK1,1))</f>
        <v/>
      </c>
      <c r="AL16" s="524" t="str">
        <f>IF(入力シート!$I$7="","",MID(入力シート!$I$7,AL1,1))</f>
        <v/>
      </c>
      <c r="AM16" s="524" t="str">
        <f>IF(入力シート!$I$7="","",MID(入力シート!$I$7,AM1,1))</f>
        <v/>
      </c>
      <c r="AN16" s="524" t="str">
        <f>IF(入力シート!$I$7="","",MID(入力シート!$I$7,AN1,1))</f>
        <v/>
      </c>
      <c r="AO16" s="524" t="str">
        <f>IF(入力シート!$I$7="","",MID(入力シート!$I$7,AO1,1))</f>
        <v/>
      </c>
      <c r="AP16" s="524" t="str">
        <f>IF(入力シート!$I$7="","",MID(入力シート!$I$7,AP1,1))</f>
        <v/>
      </c>
      <c r="AQ16" s="524" t="str">
        <f>IF(入力シート!$I$7="","",MID(入力シート!$I$7,AQ1,1))</f>
        <v/>
      </c>
      <c r="AR16" s="524" t="str">
        <f>IF(入力シート!$I$7="","",MID(入力シート!$I$7,AR1,1))</f>
        <v/>
      </c>
      <c r="AS16" s="524" t="str">
        <f>IF(入力シート!$I$7="","",MID(入力シート!$I$7,AS1,1))</f>
        <v/>
      </c>
      <c r="AT16" s="524" t="str">
        <f>IF(入力シート!$I$7="","",MID(入力シート!$I$7,AT1,1))</f>
        <v/>
      </c>
      <c r="AU16" s="524" t="str">
        <f>IF(入力シート!$I$7="","",MID(入力シート!$I$7,AU1,1))</f>
        <v/>
      </c>
      <c r="AV16" s="524" t="str">
        <f>IF(入力シート!$I$7="","",MID(入力シート!$I$7,AV1,1))</f>
        <v/>
      </c>
      <c r="AW16" s="524" t="str">
        <f>IF(入力シート!$I$7="","",MID(入力シート!$I$7,AW1,1))</f>
        <v/>
      </c>
      <c r="AX16" s="524" t="str">
        <f>IF(入力シート!$I$7="","",MID(入力シート!$I$7,AX1,1))</f>
        <v/>
      </c>
      <c r="AY16" s="509" t="str">
        <f>IF(入力シート!$I$7="","",MID(入力シート!$I$7,AY1,1))</f>
        <v/>
      </c>
      <c r="AZ16" s="509" t="str">
        <f>IF(入力シート!$I$7="","",MID(入力シート!$I$7,AZ1,1))</f>
        <v/>
      </c>
      <c r="BA16" s="509" t="str">
        <f>IF(入力シート!$I$7="","",MID(入力シート!$I$7,BA1,1))</f>
        <v/>
      </c>
      <c r="BB16" s="509" t="str">
        <f>IF(入力シート!$I$7="","",MID(入力シート!$I$7,BB1,1))</f>
        <v/>
      </c>
      <c r="BC16" s="509" t="str">
        <f>IF(入力シート!$I$7="","",MID(入力シート!$I$7,BC1,1))</f>
        <v/>
      </c>
      <c r="BD16" s="509" t="str">
        <f>IF(入力シート!$I$7="","",MID(入力シート!$I$7,BD1,1))</f>
        <v/>
      </c>
      <c r="BE16" s="509" t="str">
        <f>IF(入力シート!$I$7="","",MID(入力シート!$I$7,BE1,1))</f>
        <v/>
      </c>
      <c r="BF16" s="509" t="str">
        <f>IF(入力シート!$I$7="","",MID(入力シート!$I$7,BF1,1))</f>
        <v/>
      </c>
      <c r="BG16" s="509" t="str">
        <f>IF(入力シート!$I$7="","",MID(入力シート!$I$7,BG1,1))</f>
        <v/>
      </c>
      <c r="BH16" s="509" t="str">
        <f>IF(入力シート!$I$7="","",MID(入力シート!$I$7,BH1,1))</f>
        <v/>
      </c>
      <c r="BI16" s="509" t="str">
        <f>IF(入力シート!$I$7="","",MID(入力シート!$I$7,BI1,1))</f>
        <v/>
      </c>
      <c r="BJ16" s="509" t="str">
        <f>IF(入力シート!$I$7="","",MID(入力シート!$I$7,BJ1,1))</f>
        <v/>
      </c>
      <c r="BK16" s="509" t="str">
        <f>IF(入力シート!$I$7="","",MID(入力シート!$I$7,BK1,1))</f>
        <v/>
      </c>
      <c r="BL16" s="509" t="str">
        <f>IF(入力シート!$I$7="","",MID(入力シート!$I$7,BL1,1))</f>
        <v/>
      </c>
      <c r="BM16" s="509" t="str">
        <f>IF(入力シート!$I$7="","",MID(入力シート!$I$7,BM1,1))</f>
        <v/>
      </c>
      <c r="BN16" s="513" t="str">
        <f>IF(入力シート!$I$7="","",MID(入力シート!$I$7,BN1,1))</f>
        <v/>
      </c>
    </row>
    <row r="17" spans="2:139" ht="12" customHeight="1">
      <c r="B17" s="546"/>
      <c r="C17" s="548"/>
      <c r="D17" s="548"/>
      <c r="E17" s="548"/>
      <c r="F17" s="548"/>
      <c r="G17" s="548"/>
      <c r="H17" s="548"/>
      <c r="I17" s="548"/>
      <c r="J17" s="548"/>
      <c r="K17" s="585"/>
      <c r="L17" s="588"/>
      <c r="M17" s="59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10"/>
      <c r="AZ17" s="510"/>
      <c r="BA17" s="510"/>
      <c r="BB17" s="510"/>
      <c r="BC17" s="510"/>
      <c r="BD17" s="510"/>
      <c r="BE17" s="510"/>
      <c r="BF17" s="510"/>
      <c r="BG17" s="510"/>
      <c r="BH17" s="510"/>
      <c r="BI17" s="510"/>
      <c r="BJ17" s="510"/>
      <c r="BK17" s="510"/>
      <c r="BL17" s="510"/>
      <c r="BM17" s="510"/>
      <c r="BN17" s="514"/>
    </row>
    <row r="18" spans="2:139" ht="12" customHeight="1">
      <c r="B18" s="546"/>
      <c r="C18" s="548"/>
      <c r="D18" s="548"/>
      <c r="E18" s="548"/>
      <c r="F18" s="548"/>
      <c r="G18" s="548"/>
      <c r="H18" s="548"/>
      <c r="I18" s="548"/>
      <c r="J18" s="548"/>
      <c r="K18" s="585"/>
      <c r="L18" s="591" t="s">
        <v>36</v>
      </c>
      <c r="M18" s="593" t="str">
        <f>IF(入力シート!$I$6="","",MID(入力シート!$I$6,M2,1))</f>
        <v/>
      </c>
      <c r="N18" s="522"/>
      <c r="O18" s="521" t="str">
        <f>IF(入力シート!$I$6="","",MID(入力シート!$I$6,O2,1))</f>
        <v/>
      </c>
      <c r="P18" s="522"/>
      <c r="Q18" s="521" t="str">
        <f>IF(入力シート!$I$6="","",MID(入力シート!$I$6,Q2,1))</f>
        <v/>
      </c>
      <c r="R18" s="522"/>
      <c r="S18" s="521" t="str">
        <f>IF(入力シート!$I$6="","",MID(入力シート!$I$6,S2,1))</f>
        <v/>
      </c>
      <c r="T18" s="522"/>
      <c r="U18" s="521" t="str">
        <f>IF(入力シート!$I$6="","",MID(入力シート!$I$6,U2,1))</f>
        <v/>
      </c>
      <c r="V18" s="522"/>
      <c r="W18" s="521" t="str">
        <f>IF(入力シート!$I$6="","",MID(入力シート!$I$6,W2,1))</f>
        <v/>
      </c>
      <c r="X18" s="522"/>
      <c r="Y18" s="521" t="str">
        <f>IF(入力シート!$I$6="","",MID(入力シート!$I$6,Y2,1))</f>
        <v/>
      </c>
      <c r="Z18" s="522"/>
      <c r="AA18" s="521" t="str">
        <f>IF(入力シート!$I$6="","",MID(入力シート!$I$6,AA2,1))</f>
        <v/>
      </c>
      <c r="AB18" s="522"/>
      <c r="AC18" s="521" t="str">
        <f>IF(入力シート!$I$6="","",MID(入力シート!$I$6,AC2,1))</f>
        <v/>
      </c>
      <c r="AD18" s="522"/>
      <c r="AE18" s="521" t="str">
        <f>IF(入力シート!$I$6="","",MID(入力シート!$I$6,AE2,1))</f>
        <v/>
      </c>
      <c r="AF18" s="522"/>
      <c r="AG18" s="521" t="str">
        <f>IF(入力シート!$I$6="","",MID(入力シート!$I$6,AG2,1))</f>
        <v/>
      </c>
      <c r="AH18" s="522"/>
      <c r="AI18" s="521" t="str">
        <f>IF(入力シート!$I$6="","",MID(入力シート!$I$6,AI2,1))</f>
        <v/>
      </c>
      <c r="AJ18" s="522"/>
      <c r="AK18" s="521" t="str">
        <f>IF(入力シート!$I$6="","",MID(入力シート!$I$6,AK2,1))</f>
        <v/>
      </c>
      <c r="AL18" s="522"/>
      <c r="AM18" s="521" t="str">
        <f>IF(入力シート!$I$6="","",MID(入力シート!$I$6,AM2,1))</f>
        <v/>
      </c>
      <c r="AN18" s="522"/>
      <c r="AO18" s="521" t="str">
        <f>IF(入力シート!$I$6="","",MID(入力シート!$I$6,AO2,1))</f>
        <v/>
      </c>
      <c r="AP18" s="522"/>
      <c r="AQ18" s="521" t="str">
        <f>IF(入力シート!$I$6="","",MID(入力シート!$I$6,AQ2,1))</f>
        <v/>
      </c>
      <c r="AR18" s="522"/>
      <c r="AS18" s="521" t="str">
        <f>IF(入力シート!$I$6="","",MID(入力シート!$I$6,AS2,1))</f>
        <v/>
      </c>
      <c r="AT18" s="522"/>
      <c r="AU18" s="521" t="str">
        <f>IF(入力シート!$I$6="","",MID(入力シート!$I$6,AU2,1))</f>
        <v/>
      </c>
      <c r="AV18" s="522"/>
      <c r="AW18" s="521" t="str">
        <f>IF(入力シート!$I$6="","",MID(入力シート!$I$6,AW2,1))</f>
        <v/>
      </c>
      <c r="AX18" s="522"/>
      <c r="AY18" s="490" t="str">
        <f>IF(入力シート!$I$6="","",MID(入力シート!$I$6,AY2,1))</f>
        <v/>
      </c>
      <c r="AZ18" s="490"/>
      <c r="BA18" s="490" t="str">
        <f>IF(入力シート!$I$6="","",MID(入力シート!$I$6,BA2,1))</f>
        <v/>
      </c>
      <c r="BB18" s="490"/>
      <c r="BC18" s="490" t="str">
        <f>IF(入力シート!$I$6="","",MID(入力シート!$I$6,BC2,1))</f>
        <v/>
      </c>
      <c r="BD18" s="490"/>
      <c r="BE18" s="490" t="str">
        <f>IF(入力シート!$I$6="","",MID(入力シート!$I$6,BE2,1))</f>
        <v/>
      </c>
      <c r="BF18" s="490"/>
      <c r="BG18" s="490" t="str">
        <f>IF(入力シート!$I$6="","",MID(入力シート!$I$6,BG2,1))</f>
        <v/>
      </c>
      <c r="BH18" s="490"/>
      <c r="BI18" s="490" t="str">
        <f>IF(入力シート!$I$6="","",MID(入力シート!$I$6,BI2,1))</f>
        <v/>
      </c>
      <c r="BJ18" s="490"/>
      <c r="BK18" s="490" t="str">
        <f>IF(入力シート!$I$6="","",MID(入力シート!$I$6,BK2,1))</f>
        <v/>
      </c>
      <c r="BL18" s="490"/>
      <c r="BM18" s="490" t="str">
        <f>IF(入力シート!$I$6="","",MID(入力シート!$I$6,BM2,1))</f>
        <v/>
      </c>
      <c r="BN18" s="511"/>
    </row>
    <row r="19" spans="2:139" ht="12" customHeight="1" thickBot="1">
      <c r="B19" s="549"/>
      <c r="C19" s="550"/>
      <c r="D19" s="550"/>
      <c r="E19" s="550"/>
      <c r="F19" s="550"/>
      <c r="G19" s="550"/>
      <c r="H19" s="550"/>
      <c r="I19" s="550"/>
      <c r="J19" s="550"/>
      <c r="K19" s="586"/>
      <c r="L19" s="592"/>
      <c r="M19" s="594"/>
      <c r="N19" s="489"/>
      <c r="O19" s="488"/>
      <c r="P19" s="489"/>
      <c r="Q19" s="488"/>
      <c r="R19" s="489"/>
      <c r="S19" s="488"/>
      <c r="T19" s="489"/>
      <c r="U19" s="488"/>
      <c r="V19" s="489"/>
      <c r="W19" s="488"/>
      <c r="X19" s="489"/>
      <c r="Y19" s="488"/>
      <c r="Z19" s="489"/>
      <c r="AA19" s="488"/>
      <c r="AB19" s="489"/>
      <c r="AC19" s="488"/>
      <c r="AD19" s="489"/>
      <c r="AE19" s="488"/>
      <c r="AF19" s="489"/>
      <c r="AG19" s="488"/>
      <c r="AH19" s="489"/>
      <c r="AI19" s="488"/>
      <c r="AJ19" s="489"/>
      <c r="AK19" s="488"/>
      <c r="AL19" s="489"/>
      <c r="AM19" s="488"/>
      <c r="AN19" s="489"/>
      <c r="AO19" s="488"/>
      <c r="AP19" s="489"/>
      <c r="AQ19" s="488"/>
      <c r="AR19" s="489"/>
      <c r="AS19" s="488"/>
      <c r="AT19" s="489"/>
      <c r="AU19" s="488"/>
      <c r="AV19" s="489"/>
      <c r="AW19" s="488"/>
      <c r="AX19" s="489"/>
      <c r="AY19" s="491"/>
      <c r="AZ19" s="491"/>
      <c r="BA19" s="491"/>
      <c r="BB19" s="491"/>
      <c r="BC19" s="491"/>
      <c r="BD19" s="491"/>
      <c r="BE19" s="491"/>
      <c r="BF19" s="491"/>
      <c r="BG19" s="491"/>
      <c r="BH19" s="491"/>
      <c r="BI19" s="491"/>
      <c r="BJ19" s="491"/>
      <c r="BK19" s="491"/>
      <c r="BL19" s="491"/>
      <c r="BM19" s="491"/>
      <c r="BN19" s="512"/>
    </row>
    <row r="20" spans="2:139" ht="12" customHeight="1" thickBot="1">
      <c r="B20" s="544" t="s">
        <v>38</v>
      </c>
      <c r="C20" s="545"/>
      <c r="D20" s="545"/>
      <c r="E20" s="545"/>
      <c r="F20" s="545"/>
      <c r="G20" s="545"/>
      <c r="H20" s="545"/>
      <c r="I20" s="545"/>
      <c r="J20" s="545"/>
      <c r="K20" s="545"/>
      <c r="L20" s="604" t="s">
        <v>39</v>
      </c>
      <c r="M20" s="605"/>
      <c r="N20" s="605"/>
      <c r="O20" s="605"/>
      <c r="P20" s="606"/>
      <c r="Q20" s="611" t="str">
        <f>IF(入力シート!$I$10="","",MID(入力シート!$I$10,M1,1))</f>
        <v/>
      </c>
      <c r="R20" s="523" t="str">
        <f>IF(入力シート!$I$10="","",MID(入力シート!$I$10,N1,1))</f>
        <v/>
      </c>
      <c r="S20" s="523" t="str">
        <f>IF(入力シート!$I$10="","",MID(入力シート!$I$10,O1,1))</f>
        <v/>
      </c>
      <c r="T20" s="523" t="str">
        <f>IF(入力シート!$I$10="","",MID(入力シート!$I$10,P1,1))</f>
        <v/>
      </c>
      <c r="U20" s="523" t="str">
        <f>IF(入力シート!$I$10="","",MID(入力シート!$I$10,Q1,1))</f>
        <v/>
      </c>
      <c r="V20" s="523" t="str">
        <f>IF(入力シート!$I$10="","",MID(入力シート!$I$10,R1,1))</f>
        <v/>
      </c>
      <c r="W20" s="523" t="str">
        <f>IF(入力シート!$I$10="","",MID(入力シート!$I$10,S1,1))</f>
        <v/>
      </c>
      <c r="X20" s="523" t="str">
        <f>IF(入力シート!$I$10="","",MID(入力シート!$I$10,T1,1))</f>
        <v/>
      </c>
      <c r="Y20" s="523" t="str">
        <f>IF(入力シート!$I$10="","",MID(入力シート!$I$10,U1,1))</f>
        <v/>
      </c>
      <c r="Z20" s="523" t="str">
        <f>IF(入力シート!$I$10="","",MID(入力シート!$I$10,V1,1))</f>
        <v/>
      </c>
      <c r="AA20" s="523" t="str">
        <f>IF(入力シート!$I$10="","",MID(入力シート!$I$10,W1,1))</f>
        <v/>
      </c>
      <c r="AB20" s="523" t="str">
        <f>IF(入力シート!$I$10="","",MID(入力シート!$I$10,X1,1))</f>
        <v/>
      </c>
      <c r="AC20" s="523" t="str">
        <f>IF(入力シート!$I$10="","",MID(入力シート!$I$10,Y1,1))</f>
        <v/>
      </c>
      <c r="AD20" s="523" t="str">
        <f>IF(入力シート!$I$10="","",MID(入力シート!$I$10,Z1,1))</f>
        <v/>
      </c>
      <c r="AE20" s="523" t="str">
        <f>IF(入力シート!$I$10="","",MID(入力シート!$I$10,AA1,1))</f>
        <v/>
      </c>
      <c r="AF20" s="523" t="str">
        <f>IF(入力シート!$I$10="","",MID(入力シート!$I$10,AB1,1))</f>
        <v/>
      </c>
      <c r="AG20" s="523" t="str">
        <f>IF(入力シート!$I$10="","",MID(入力シート!$I$10,AC1,1))</f>
        <v/>
      </c>
      <c r="AH20" s="523" t="str">
        <f>IF(入力シート!$I$10="","",MID(入力シート!$I$10,AD1,1))</f>
        <v/>
      </c>
      <c r="AI20" s="523" t="str">
        <f>IF(入力シート!$I$10="","",MID(入力シート!$I$10,AE1,1))</f>
        <v/>
      </c>
      <c r="AJ20" s="523" t="str">
        <f>IF(入力シート!$I$10="","",MID(入力シート!$I$10,AF1,1))</f>
        <v/>
      </c>
      <c r="AK20" s="523" t="str">
        <f>IF(入力シート!$I$10="","",MID(入力シート!$I$10,AG1,1))</f>
        <v/>
      </c>
      <c r="AL20" s="523" t="str">
        <f>IF(入力シート!$I$10="","",MID(入力シート!$I$10,AH1,1))</f>
        <v/>
      </c>
      <c r="AM20" s="523" t="str">
        <f>IF(入力シート!$I$10="","",MID(入力シート!$I$10,AI1,1))</f>
        <v/>
      </c>
      <c r="AN20" s="523" t="str">
        <f>IF(入力シート!$I$10="","",MID(入力シート!$I$10,AJ1,1))</f>
        <v/>
      </c>
      <c r="AO20" s="523" t="str">
        <f>IF(入力シート!$I$10="","",MID(入力シート!$I$10,AK1,1))</f>
        <v/>
      </c>
      <c r="AP20" s="523" t="str">
        <f>IF(入力シート!$I$10="","",MID(入力シート!$I$10,AL1,1))</f>
        <v/>
      </c>
      <c r="AQ20" s="523" t="str">
        <f>IF(入力シート!$I$10="","",MID(入力シート!$I$10,AM1,1))</f>
        <v/>
      </c>
      <c r="AR20" s="523" t="str">
        <f>IF(入力シート!$I$10="","",MID(入力シート!$I$10,AN1,1))</f>
        <v/>
      </c>
      <c r="AS20" s="524" t="str">
        <f>IF(入力シート!$I$10="","",MID(入力シート!$I$10,AO1,1))</f>
        <v/>
      </c>
      <c r="AT20" s="526" t="str">
        <f>IF(入力シート!$I$10="","",MID(入力シート!$I$10,AP1,1))</f>
        <v/>
      </c>
      <c r="AU20" s="68"/>
      <c r="AV20" s="68"/>
      <c r="AW20" s="68"/>
      <c r="AX20" s="68"/>
      <c r="AY20" s="68"/>
      <c r="AZ20" s="68"/>
      <c r="BA20" s="68"/>
      <c r="BB20" s="68"/>
      <c r="BC20" s="68"/>
    </row>
    <row r="21" spans="2:139" ht="12" customHeight="1" thickBot="1">
      <c r="B21" s="544"/>
      <c r="C21" s="545"/>
      <c r="D21" s="545"/>
      <c r="E21" s="545"/>
      <c r="F21" s="545"/>
      <c r="G21" s="545"/>
      <c r="H21" s="545"/>
      <c r="I21" s="545"/>
      <c r="J21" s="545"/>
      <c r="K21" s="545"/>
      <c r="L21" s="607"/>
      <c r="M21" s="608"/>
      <c r="N21" s="608"/>
      <c r="O21" s="608"/>
      <c r="P21" s="609"/>
      <c r="Q21" s="611"/>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5"/>
      <c r="AT21" s="527"/>
      <c r="AU21" s="68"/>
      <c r="AV21" s="68"/>
      <c r="AW21" s="68"/>
      <c r="AX21" s="68"/>
      <c r="AY21" s="68"/>
      <c r="AZ21" s="68"/>
      <c r="BA21" s="68"/>
      <c r="BB21" s="68"/>
      <c r="BC21" s="68"/>
      <c r="BD21" s="68"/>
      <c r="BE21" s="529" t="s">
        <v>37</v>
      </c>
      <c r="BF21" s="529"/>
      <c r="BG21" s="529"/>
      <c r="BH21" s="529"/>
      <c r="BI21" s="529"/>
      <c r="BJ21" s="529"/>
      <c r="BK21" s="529"/>
      <c r="BL21" s="529"/>
    </row>
    <row r="22" spans="2:139" ht="12" customHeight="1" thickBot="1">
      <c r="B22" s="544"/>
      <c r="C22" s="545"/>
      <c r="D22" s="545"/>
      <c r="E22" s="545"/>
      <c r="F22" s="545"/>
      <c r="G22" s="545"/>
      <c r="H22" s="545"/>
      <c r="I22" s="545"/>
      <c r="J22" s="545"/>
      <c r="K22" s="545"/>
      <c r="L22" s="604" t="s">
        <v>43</v>
      </c>
      <c r="M22" s="605"/>
      <c r="N22" s="605"/>
      <c r="O22" s="605"/>
      <c r="P22" s="606"/>
      <c r="Q22" s="610" t="str">
        <f>IF(入力シート!$I$9="","",MID(入力シート!$I$9,M2,1))</f>
        <v/>
      </c>
      <c r="R22" s="561"/>
      <c r="S22" s="560" t="str">
        <f>IF(入力シート!$I$9="","",MID(入力シート!$I$9,O2,1))</f>
        <v/>
      </c>
      <c r="T22" s="561"/>
      <c r="U22" s="560" t="str">
        <f>IF(入力シート!$I$9="","",MID(入力シート!$I$9,Q2,1))</f>
        <v/>
      </c>
      <c r="V22" s="561"/>
      <c r="W22" s="560" t="str">
        <f>IF(入力シート!$I$9="","",MID(入力シート!$I$9,S2,1))</f>
        <v/>
      </c>
      <c r="X22" s="561"/>
      <c r="Y22" s="531" t="str">
        <f>IF(入力シート!$I$9="","",MID(入力シート!$I$9,U2,1))</f>
        <v/>
      </c>
      <c r="Z22" s="531"/>
      <c r="AA22" s="531" t="str">
        <f>IF(入力シート!$I$9="","",MID(入力シート!$I$9,W2,1))</f>
        <v/>
      </c>
      <c r="AB22" s="531"/>
      <c r="AC22" s="531" t="str">
        <f>IF(入力シート!$I$9="","",MID(入力シート!$I$9,Y2,1))</f>
        <v/>
      </c>
      <c r="AD22" s="531"/>
      <c r="AE22" s="531" t="str">
        <f>IF(入力シート!$I$9="","",MID(入力シート!$I$9,AA2,1))</f>
        <v/>
      </c>
      <c r="AF22" s="531"/>
      <c r="AG22" s="531" t="str">
        <f>IF(入力シート!$I$9="","",MID(入力シート!$I$9,AC2,1))</f>
        <v/>
      </c>
      <c r="AH22" s="531"/>
      <c r="AI22" s="531" t="str">
        <f>IF(入力シート!$I$9="","",MID(入力シート!$I$9,AE2,1))</f>
        <v/>
      </c>
      <c r="AJ22" s="531"/>
      <c r="AK22" s="531" t="str">
        <f>IF(入力シート!$I$9="","",MID(入力シート!$I$9,AG2,1))</f>
        <v/>
      </c>
      <c r="AL22" s="531"/>
      <c r="AM22" s="531" t="str">
        <f>IF(入力シート!$I$9="","",MID(入力シート!$I$9,AI2,1))</f>
        <v/>
      </c>
      <c r="AN22" s="531"/>
      <c r="AO22" s="531" t="str">
        <f>IF(入力シート!$I$9="","",MID(入力シート!$I$9,AK2,1))</f>
        <v/>
      </c>
      <c r="AP22" s="531"/>
      <c r="AQ22" s="531" t="str">
        <f>IF(入力シート!$I$9="","",MID(入力シート!$I$9,AM2,1))</f>
        <v/>
      </c>
      <c r="AR22" s="531"/>
      <c r="AS22" s="486" t="str">
        <f>IF(入力シート!$I$9="","",MID(入力シート!$I$9,AO2,1))</f>
        <v/>
      </c>
      <c r="AT22" s="494"/>
      <c r="AU22" s="68"/>
      <c r="AV22" s="68"/>
      <c r="AW22" s="68"/>
      <c r="AX22" s="68"/>
      <c r="AY22" s="68"/>
      <c r="AZ22" s="68"/>
      <c r="BA22" s="68"/>
      <c r="BB22" s="68"/>
      <c r="BC22" s="68"/>
      <c r="BE22" s="77"/>
      <c r="BF22" s="146" t="s">
        <v>40</v>
      </c>
      <c r="BG22" s="146"/>
      <c r="BH22" s="146"/>
      <c r="BI22" s="146" t="s">
        <v>41</v>
      </c>
      <c r="BJ22" s="146"/>
    </row>
    <row r="23" spans="2:139" ht="12" customHeight="1" thickBot="1">
      <c r="B23" s="544"/>
      <c r="C23" s="545"/>
      <c r="D23" s="545"/>
      <c r="E23" s="545"/>
      <c r="F23" s="545"/>
      <c r="G23" s="545"/>
      <c r="H23" s="545"/>
      <c r="I23" s="545"/>
      <c r="J23" s="545"/>
      <c r="K23" s="545"/>
      <c r="L23" s="607"/>
      <c r="M23" s="608"/>
      <c r="N23" s="608"/>
      <c r="O23" s="608"/>
      <c r="P23" s="609"/>
      <c r="Q23" s="610"/>
      <c r="R23" s="561"/>
      <c r="S23" s="560"/>
      <c r="T23" s="561"/>
      <c r="U23" s="560"/>
      <c r="V23" s="561"/>
      <c r="W23" s="560"/>
      <c r="X23" s="561"/>
      <c r="Y23" s="531"/>
      <c r="Z23" s="531"/>
      <c r="AA23" s="531"/>
      <c r="AB23" s="531"/>
      <c r="AC23" s="531"/>
      <c r="AD23" s="531"/>
      <c r="AE23" s="531"/>
      <c r="AF23" s="531"/>
      <c r="AG23" s="531"/>
      <c r="AH23" s="531"/>
      <c r="AI23" s="531"/>
      <c r="AJ23" s="531"/>
      <c r="AK23" s="531"/>
      <c r="AL23" s="531"/>
      <c r="AM23" s="531"/>
      <c r="AN23" s="531"/>
      <c r="AO23" s="531"/>
      <c r="AP23" s="531"/>
      <c r="AQ23" s="531"/>
      <c r="AR23" s="531"/>
      <c r="AS23" s="488"/>
      <c r="AT23" s="495"/>
      <c r="AU23" s="76"/>
      <c r="AV23" s="76"/>
      <c r="AW23" s="76"/>
      <c r="AX23" s="76"/>
      <c r="AY23" s="76"/>
      <c r="AZ23" s="76"/>
      <c r="BA23" s="76"/>
      <c r="BB23" s="76"/>
      <c r="BC23" s="76"/>
      <c r="BD23" s="76"/>
      <c r="BE23" s="77"/>
      <c r="BF23" s="146" t="s">
        <v>42</v>
      </c>
      <c r="BG23" s="146"/>
      <c r="BH23" s="146"/>
      <c r="BI23" s="146" t="s">
        <v>328</v>
      </c>
      <c r="BJ23" s="146"/>
    </row>
    <row r="24" spans="2:139" ht="12" customHeight="1">
      <c r="B24" s="544"/>
      <c r="C24" s="545"/>
      <c r="D24" s="545"/>
      <c r="E24" s="545"/>
      <c r="F24" s="545"/>
      <c r="G24" s="545"/>
      <c r="H24" s="545"/>
      <c r="I24" s="545"/>
      <c r="J24" s="545"/>
      <c r="K24" s="545"/>
      <c r="L24" s="612" t="s">
        <v>47</v>
      </c>
      <c r="M24" s="613"/>
      <c r="N24" s="613"/>
      <c r="O24" s="613"/>
      <c r="P24" s="614"/>
      <c r="Q24" s="593" t="str">
        <f>IF(入力シート!$I$8="","",MID(入力シート!$I$8,M2,1))</f>
        <v/>
      </c>
      <c r="R24" s="522"/>
      <c r="S24" s="521" t="str">
        <f>IF(入力シート!$I$8="","",MID(入力シート!$I$8,O2,1))</f>
        <v/>
      </c>
      <c r="T24" s="522"/>
      <c r="U24" s="521" t="str">
        <f>IF(入力シート!$I$8="","",MID(入力シート!$I$8,Q2,1))</f>
        <v/>
      </c>
      <c r="V24" s="522"/>
      <c r="W24" s="521" t="str">
        <f>IF(入力シート!$I$8="","",MID(入力シート!$I$8,S2,1))</f>
        <v/>
      </c>
      <c r="X24" s="522"/>
      <c r="Y24" s="528" t="str">
        <f>IF(入力シート!$I$8="","",MID(入力シート!$I$8,U2,1))</f>
        <v/>
      </c>
      <c r="Z24" s="528"/>
      <c r="AA24" s="528" t="str">
        <f>IF(入力シート!$I$8="","",MID(入力シート!$I$8,W2,1))</f>
        <v/>
      </c>
      <c r="AB24" s="528"/>
      <c r="AC24" s="528" t="str">
        <f>IF(入力シート!$I$8="","",MID(入力シート!$I$8,Y2,1))</f>
        <v/>
      </c>
      <c r="AD24" s="528"/>
      <c r="AE24" s="528" t="str">
        <f>IF(入力シート!$I$8="","",MID(入力シート!$I$8,AA2,1))</f>
        <v/>
      </c>
      <c r="AF24" s="528"/>
      <c r="AG24" s="521" t="str">
        <f>IF(入力シート!$I$8="","",MID(入力シート!$I$8,AC2,1))</f>
        <v/>
      </c>
      <c r="AH24" s="522"/>
      <c r="AI24" s="521" t="str">
        <f>IF(入力シート!$I$8="","",MID(入力シート!$I$8,AE2,1))</f>
        <v/>
      </c>
      <c r="AJ24" s="522"/>
      <c r="AK24" s="528" t="str">
        <f>IF(入力シート!$I$8="","",MID(入力シート!$I$8,AG2,1))</f>
        <v/>
      </c>
      <c r="AL24" s="528"/>
      <c r="AM24" s="528" t="str">
        <f>IF(入力シート!$I$8="","",MID(入力シート!$I$8,AI2,1))</f>
        <v/>
      </c>
      <c r="AN24" s="528"/>
      <c r="AO24" s="528" t="str">
        <f>IF(入力シート!$I$8="","",MID(入力シート!$I$8,AK2,1))</f>
        <v/>
      </c>
      <c r="AP24" s="528"/>
      <c r="AQ24" s="528" t="str">
        <f>IF(入力シート!$I$8="","",MID(入力シート!$I$8,AM2,1))</f>
        <v/>
      </c>
      <c r="AR24" s="528"/>
      <c r="AS24" s="486" t="str">
        <f>IF(入力シート!$I$8="","",MID(入力シート!$I$8,AO2,1))</f>
        <v/>
      </c>
      <c r="AT24" s="494"/>
      <c r="AU24" s="76"/>
      <c r="AV24" s="76"/>
      <c r="AW24" s="76"/>
      <c r="AX24" s="76"/>
      <c r="AY24" s="76"/>
      <c r="AZ24" s="76"/>
      <c r="BA24" s="76"/>
      <c r="BB24" s="76"/>
      <c r="BC24" s="76"/>
      <c r="BD24" s="76"/>
      <c r="BE24" s="73"/>
      <c r="BF24" s="146" t="s">
        <v>44</v>
      </c>
      <c r="BG24" s="146"/>
      <c r="BH24" s="146"/>
      <c r="BI24" s="146" t="s">
        <v>329</v>
      </c>
      <c r="BJ24" s="146"/>
    </row>
    <row r="25" spans="2:139" ht="12" customHeight="1" thickBot="1">
      <c r="B25" s="575"/>
      <c r="C25" s="576"/>
      <c r="D25" s="576"/>
      <c r="E25" s="576"/>
      <c r="F25" s="576"/>
      <c r="G25" s="576"/>
      <c r="H25" s="576"/>
      <c r="I25" s="576"/>
      <c r="J25" s="576"/>
      <c r="K25" s="576"/>
      <c r="L25" s="615"/>
      <c r="M25" s="616"/>
      <c r="N25" s="616"/>
      <c r="O25" s="616"/>
      <c r="P25" s="617"/>
      <c r="Q25" s="594"/>
      <c r="R25" s="489"/>
      <c r="S25" s="488"/>
      <c r="T25" s="489"/>
      <c r="U25" s="488"/>
      <c r="V25" s="489"/>
      <c r="W25" s="488"/>
      <c r="X25" s="489"/>
      <c r="Y25" s="493"/>
      <c r="Z25" s="493"/>
      <c r="AA25" s="493"/>
      <c r="AB25" s="493"/>
      <c r="AC25" s="493"/>
      <c r="AD25" s="493"/>
      <c r="AE25" s="493"/>
      <c r="AF25" s="493"/>
      <c r="AG25" s="488"/>
      <c r="AH25" s="489"/>
      <c r="AI25" s="488"/>
      <c r="AJ25" s="489"/>
      <c r="AK25" s="493"/>
      <c r="AL25" s="493"/>
      <c r="AM25" s="493"/>
      <c r="AN25" s="493"/>
      <c r="AO25" s="493"/>
      <c r="AP25" s="493"/>
      <c r="AQ25" s="493"/>
      <c r="AR25" s="493"/>
      <c r="AS25" s="488"/>
      <c r="AT25" s="495"/>
      <c r="AU25" s="76"/>
      <c r="AV25" s="76"/>
      <c r="AW25" s="76"/>
      <c r="AX25" s="76"/>
      <c r="AY25" s="76"/>
      <c r="AZ25" s="76"/>
      <c r="BA25" s="76"/>
      <c r="BB25" s="76"/>
      <c r="BC25" s="76"/>
      <c r="BD25" s="76"/>
      <c r="BE25" s="73"/>
      <c r="BF25" s="146" t="s">
        <v>45</v>
      </c>
      <c r="BG25" s="146"/>
      <c r="BH25" s="146"/>
      <c r="BI25" s="146" t="s">
        <v>46</v>
      </c>
      <c r="BJ25" s="146"/>
    </row>
    <row r="26" spans="2:139" ht="12" customHeight="1">
      <c r="B26" s="542" t="s">
        <v>53</v>
      </c>
      <c r="C26" s="543"/>
      <c r="D26" s="543"/>
      <c r="E26" s="543"/>
      <c r="F26" s="543"/>
      <c r="G26" s="543"/>
      <c r="H26" s="543"/>
      <c r="I26" s="543"/>
      <c r="J26" s="543"/>
      <c r="K26" s="595"/>
      <c r="L26" s="598" t="s">
        <v>1</v>
      </c>
      <c r="M26" s="599"/>
      <c r="N26" s="599"/>
      <c r="O26" s="599"/>
      <c r="P26" s="600"/>
      <c r="Q26" s="564" t="str">
        <f>IF(入力シート!$I$11="","",MID(入力シート!$I$11,1,1))</f>
        <v/>
      </c>
      <c r="R26" s="487"/>
      <c r="S26" s="486" t="str">
        <f>IF(入力シート!$I$11="","",MID(入力シート!$I$11,2,1))</f>
        <v/>
      </c>
      <c r="T26" s="487"/>
      <c r="U26" s="486" t="str">
        <f>IF(入力シート!$I$11="","",MID(入力シート!$I$11,3,1))</f>
        <v/>
      </c>
      <c r="V26" s="487"/>
      <c r="W26" s="620" t="s">
        <v>108</v>
      </c>
      <c r="X26" s="621"/>
      <c r="Y26" s="492" t="str">
        <f>IF(入力シート!$L$11="","",MID(入力シート!$L$11,1,1))</f>
        <v/>
      </c>
      <c r="Z26" s="492"/>
      <c r="AA26" s="492" t="str">
        <f>IF(入力シート!$L$11="","",MID(入力シート!$L$11,2,1))</f>
        <v/>
      </c>
      <c r="AB26" s="492"/>
      <c r="AC26" s="492" t="str">
        <f>IF(入力シート!$L$11="","",MID(入力シート!$L$11,3,1))</f>
        <v/>
      </c>
      <c r="AD26" s="492"/>
      <c r="AE26" s="492" t="str">
        <f>IF(入力シート!$L$11="","",MID(入力シート!$L$11,4,1))</f>
        <v/>
      </c>
      <c r="AF26" s="498"/>
      <c r="BF26" s="146" t="s">
        <v>49</v>
      </c>
      <c r="BG26" s="146"/>
      <c r="BH26" s="146"/>
      <c r="BI26" s="146" t="s">
        <v>50</v>
      </c>
      <c r="BJ26" s="146"/>
    </row>
    <row r="27" spans="2:139" ht="12" customHeight="1" thickBot="1">
      <c r="B27" s="544"/>
      <c r="C27" s="545"/>
      <c r="D27" s="545"/>
      <c r="E27" s="545"/>
      <c r="F27" s="545"/>
      <c r="G27" s="545"/>
      <c r="H27" s="545"/>
      <c r="I27" s="545"/>
      <c r="J27" s="545"/>
      <c r="K27" s="596"/>
      <c r="L27" s="601"/>
      <c r="M27" s="602"/>
      <c r="N27" s="602"/>
      <c r="O27" s="602"/>
      <c r="P27" s="603"/>
      <c r="Q27" s="565"/>
      <c r="R27" s="563"/>
      <c r="S27" s="562"/>
      <c r="T27" s="563"/>
      <c r="U27" s="562"/>
      <c r="V27" s="563"/>
      <c r="W27" s="622"/>
      <c r="X27" s="623"/>
      <c r="Y27" s="535"/>
      <c r="Z27" s="535"/>
      <c r="AA27" s="535"/>
      <c r="AB27" s="535"/>
      <c r="AC27" s="535"/>
      <c r="AD27" s="535"/>
      <c r="AE27" s="535"/>
      <c r="AF27" s="619"/>
      <c r="AG27" s="78"/>
      <c r="AH27" s="78"/>
      <c r="AI27" s="78"/>
      <c r="AJ27" s="78"/>
      <c r="AK27" s="78"/>
      <c r="AL27" s="78"/>
      <c r="AM27" s="78"/>
      <c r="AN27" s="78"/>
      <c r="AO27" s="78"/>
      <c r="AP27" s="78"/>
      <c r="AQ27" s="78"/>
      <c r="AY27" s="78"/>
      <c r="AZ27" s="78"/>
      <c r="BA27" s="78"/>
      <c r="BB27" s="78"/>
      <c r="BC27" s="68"/>
      <c r="BD27" s="68"/>
      <c r="BF27" s="146" t="s">
        <v>51</v>
      </c>
      <c r="BG27" s="146"/>
      <c r="BH27" s="146"/>
      <c r="BI27" s="146" t="s">
        <v>52</v>
      </c>
      <c r="BJ27" s="146"/>
    </row>
    <row r="28" spans="2:139" ht="12" customHeight="1">
      <c r="B28" s="544"/>
      <c r="C28" s="545"/>
      <c r="D28" s="545"/>
      <c r="E28" s="545"/>
      <c r="F28" s="545"/>
      <c r="G28" s="545"/>
      <c r="H28" s="545"/>
      <c r="I28" s="545"/>
      <c r="J28" s="545"/>
      <c r="K28" s="596"/>
      <c r="L28" s="598" t="s">
        <v>3</v>
      </c>
      <c r="M28" s="599"/>
      <c r="N28" s="599"/>
      <c r="O28" s="599"/>
      <c r="P28" s="600"/>
      <c r="Q28" s="500" t="str">
        <f>IF(入力シート!$I$14="","",MID(入力シート!$I$14,M2,1))</f>
        <v/>
      </c>
      <c r="R28" s="487"/>
      <c r="S28" s="486" t="str">
        <f>IF(入力シート!$I$14="","",MID(入力シート!$I$14,O2,1))</f>
        <v/>
      </c>
      <c r="T28" s="487"/>
      <c r="U28" s="486" t="str">
        <f>IF(入力シート!$I$14="","",MID(入力シート!$I$14,Q2,1))</f>
        <v/>
      </c>
      <c r="V28" s="487"/>
      <c r="W28" s="486" t="str">
        <f>IF(入力シート!$I$14="","",MID(入力シート!$I$14,S2,1))</f>
        <v/>
      </c>
      <c r="X28" s="487"/>
      <c r="Y28" s="492" t="str">
        <f>IF(入力シート!$I$14="","",MID(入力シート!$I$14,U2,1))</f>
        <v/>
      </c>
      <c r="Z28" s="492"/>
      <c r="AA28" s="492" t="str">
        <f>IF(入力シート!$I$14="","",MID(入力シート!$I$14,W2,1))</f>
        <v/>
      </c>
      <c r="AB28" s="492"/>
      <c r="AC28" s="492" t="str">
        <f>IF(入力シート!$I$14="","",MID(入力シート!$I$14,Y2,1))</f>
        <v/>
      </c>
      <c r="AD28" s="492"/>
      <c r="AE28" s="492" t="str">
        <f>IF(入力シート!$I$14="","",MID(入力シート!$I$14,AA2,1))</f>
        <v/>
      </c>
      <c r="AF28" s="492"/>
      <c r="AG28" s="492" t="str">
        <f>IF(入力シート!$I$14="","",MID(入力シート!$I$14,AC2,1))</f>
        <v/>
      </c>
      <c r="AH28" s="492"/>
      <c r="AI28" s="492" t="str">
        <f>IF(入力シート!$I$14="","",MID(入力シート!$I$14,AE2,1))</f>
        <v/>
      </c>
      <c r="AJ28" s="492"/>
      <c r="AK28" s="492" t="str">
        <f>IF(入力シート!$I$14="","",MID(入力シート!$I$14,AG2,1))</f>
        <v/>
      </c>
      <c r="AL28" s="492"/>
      <c r="AM28" s="492" t="str">
        <f>IF(入力シート!$I$14="","",MID(入力シート!$I$14,AI2,1))</f>
        <v/>
      </c>
      <c r="AN28" s="492"/>
      <c r="AO28" s="486" t="str">
        <f>IF(入力シート!$I$14="","",MID(入力シート!$I$14,AK2,1))</f>
        <v/>
      </c>
      <c r="AP28" s="494"/>
      <c r="BF28" s="146" t="s">
        <v>54</v>
      </c>
      <c r="BG28" s="146"/>
      <c r="BH28" s="146"/>
      <c r="BI28" s="146" t="s">
        <v>55</v>
      </c>
      <c r="BJ28" s="146"/>
    </row>
    <row r="29" spans="2:139" ht="12" customHeight="1" thickBot="1">
      <c r="B29" s="544"/>
      <c r="C29" s="545"/>
      <c r="D29" s="545"/>
      <c r="E29" s="545"/>
      <c r="F29" s="545"/>
      <c r="G29" s="545"/>
      <c r="H29" s="545"/>
      <c r="I29" s="545"/>
      <c r="J29" s="545"/>
      <c r="K29" s="596"/>
      <c r="L29" s="601"/>
      <c r="M29" s="602"/>
      <c r="N29" s="602"/>
      <c r="O29" s="602"/>
      <c r="P29" s="603"/>
      <c r="Q29" s="501"/>
      <c r="R29" s="489"/>
      <c r="S29" s="488"/>
      <c r="T29" s="489"/>
      <c r="U29" s="488"/>
      <c r="V29" s="489"/>
      <c r="W29" s="488"/>
      <c r="X29" s="489"/>
      <c r="Y29" s="493"/>
      <c r="Z29" s="493"/>
      <c r="AA29" s="493"/>
      <c r="AB29" s="493"/>
      <c r="AC29" s="493"/>
      <c r="AD29" s="493"/>
      <c r="AE29" s="493"/>
      <c r="AF29" s="493"/>
      <c r="AG29" s="493"/>
      <c r="AH29" s="493"/>
      <c r="AI29" s="493"/>
      <c r="AJ29" s="493"/>
      <c r="AK29" s="493"/>
      <c r="AL29" s="493"/>
      <c r="AM29" s="493"/>
      <c r="AN29" s="493"/>
      <c r="AO29" s="488"/>
      <c r="AP29" s="495"/>
    </row>
    <row r="30" spans="2:139" ht="12" customHeight="1">
      <c r="B30" s="544"/>
      <c r="C30" s="545"/>
      <c r="D30" s="545"/>
      <c r="E30" s="545"/>
      <c r="F30" s="545"/>
      <c r="G30" s="545"/>
      <c r="H30" s="545"/>
      <c r="I30" s="545"/>
      <c r="J30" s="545"/>
      <c r="K30" s="596"/>
      <c r="L30" s="624" t="s">
        <v>4</v>
      </c>
      <c r="M30" s="625"/>
      <c r="N30" s="625"/>
      <c r="O30" s="625"/>
      <c r="P30" s="626"/>
      <c r="Q30" s="500" t="str">
        <f>IF(入力シート!$V$14="","",MID(入力シート!$V$14,M2,1))</f>
        <v/>
      </c>
      <c r="R30" s="487"/>
      <c r="S30" s="486" t="str">
        <f>IF(入力シート!$V$14="","",MID(入力シート!$V$14,O2,1))</f>
        <v/>
      </c>
      <c r="T30" s="487"/>
      <c r="U30" s="486" t="str">
        <f>IF(入力シート!$V$14="","",MID(入力シート!$V$14,Q2,1))</f>
        <v/>
      </c>
      <c r="V30" s="487"/>
      <c r="W30" s="486" t="str">
        <f>IF(入力シート!$V$14="","",MID(入力シート!$V$14,S2,1))</f>
        <v/>
      </c>
      <c r="X30" s="487"/>
      <c r="Y30" s="492" t="str">
        <f>IF(入力シート!$V$14="","",MID(入力シート!$V$14,U2,1))</f>
        <v/>
      </c>
      <c r="Z30" s="492"/>
      <c r="AA30" s="492" t="str">
        <f>IF(入力シート!$V$14="","",MID(入力シート!$V$14,W2,1))</f>
        <v/>
      </c>
      <c r="AB30" s="492"/>
      <c r="AC30" s="492" t="str">
        <f>IF(入力シート!$V$14="","",MID(入力シート!$V$14,Y2,1))</f>
        <v/>
      </c>
      <c r="AD30" s="492"/>
      <c r="AE30" s="492" t="str">
        <f>IF(入力シート!$V$14="","",MID(入力シート!$V$14,AA2,1))</f>
        <v/>
      </c>
      <c r="AF30" s="492"/>
      <c r="AG30" s="492" t="str">
        <f>IF(入力シート!$V$14="","",MID(入力シート!$V$14,AC2,1))</f>
        <v/>
      </c>
      <c r="AH30" s="492"/>
      <c r="AI30" s="492" t="str">
        <f>IF(入力シート!$V$14="","",MID(入力シート!$V$14,AE2,1))</f>
        <v/>
      </c>
      <c r="AJ30" s="492"/>
      <c r="AK30" s="492" t="str">
        <f>IF(入力シート!$V$14="","",MID(入力シート!$V$14,AG2,1))</f>
        <v/>
      </c>
      <c r="AL30" s="492"/>
      <c r="AM30" s="492" t="str">
        <f>IF(入力シート!$V$14="","",MID(入力シート!$V$14,AI2,1))</f>
        <v/>
      </c>
      <c r="AN30" s="498"/>
    </row>
    <row r="31" spans="2:139" ht="12" customHeight="1" thickBot="1">
      <c r="B31" s="544"/>
      <c r="C31" s="545"/>
      <c r="D31" s="545"/>
      <c r="E31" s="545"/>
      <c r="F31" s="545"/>
      <c r="G31" s="545"/>
      <c r="H31" s="545"/>
      <c r="I31" s="545"/>
      <c r="J31" s="545"/>
      <c r="K31" s="596"/>
      <c r="L31" s="628"/>
      <c r="M31" s="629"/>
      <c r="N31" s="629"/>
      <c r="O31" s="629"/>
      <c r="P31" s="630"/>
      <c r="Q31" s="618"/>
      <c r="R31" s="563"/>
      <c r="S31" s="562"/>
      <c r="T31" s="563"/>
      <c r="U31" s="562"/>
      <c r="V31" s="563"/>
      <c r="W31" s="562"/>
      <c r="X31" s="563"/>
      <c r="Y31" s="535"/>
      <c r="Z31" s="535"/>
      <c r="AA31" s="535"/>
      <c r="AB31" s="535"/>
      <c r="AC31" s="535"/>
      <c r="AD31" s="535"/>
      <c r="AE31" s="535"/>
      <c r="AF31" s="535"/>
      <c r="AG31" s="535"/>
      <c r="AH31" s="535"/>
      <c r="AI31" s="535"/>
      <c r="AJ31" s="535"/>
      <c r="AK31" s="535"/>
      <c r="AL31" s="535"/>
      <c r="AM31" s="535"/>
      <c r="AN31" s="619"/>
    </row>
    <row r="32" spans="2:139" ht="12" customHeight="1">
      <c r="B32" s="544"/>
      <c r="C32" s="545"/>
      <c r="D32" s="545"/>
      <c r="E32" s="545"/>
      <c r="F32" s="545"/>
      <c r="G32" s="545"/>
      <c r="H32" s="545"/>
      <c r="I32" s="545"/>
      <c r="J32" s="545"/>
      <c r="K32" s="596"/>
      <c r="L32" s="624" t="s">
        <v>2</v>
      </c>
      <c r="M32" s="625"/>
      <c r="N32" s="625"/>
      <c r="O32" s="625"/>
      <c r="P32" s="625"/>
      <c r="Q32" s="500" t="str">
        <f>IF(入力シート!$N$13="","",MID(入力シート!$CR$12,M2,1))</f>
        <v/>
      </c>
      <c r="R32" s="487"/>
      <c r="S32" s="486" t="str">
        <f>IF(入力シート!$N$13="","",MID(入力シート!$CR$12,O2,1))</f>
        <v/>
      </c>
      <c r="T32" s="487"/>
      <c r="U32" s="486" t="str">
        <f>IF(入力シート!$N$13="","",MID(入力シート!$CR$12,Q2,1))</f>
        <v/>
      </c>
      <c r="V32" s="487"/>
      <c r="W32" s="486" t="str">
        <f>IF(入力シート!$N$13="","",MID(入力シート!$CR$12,S2,1))</f>
        <v/>
      </c>
      <c r="X32" s="487"/>
      <c r="Y32" s="486" t="str">
        <f>IF(入力シート!$N$13="","",MID(入力シート!$CR$12,U2,1))</f>
        <v/>
      </c>
      <c r="Z32" s="487"/>
      <c r="AA32" s="486" t="str">
        <f>IF(入力シート!$N$13="","",MID(入力シート!$CR$12,W2,1))</f>
        <v/>
      </c>
      <c r="AB32" s="487"/>
      <c r="AC32" s="486" t="str">
        <f>IF(入力シート!$N$13="","",MID(入力シート!$CR$12,Y2,1))</f>
        <v/>
      </c>
      <c r="AD32" s="487"/>
      <c r="AE32" s="486" t="str">
        <f>IF(入力シート!$N$13="","",MID(入力シート!$CR$12,AA2,1))</f>
        <v/>
      </c>
      <c r="AF32" s="487"/>
      <c r="AG32" s="486" t="str">
        <f>IF(入力シート!$N$13="","",MID(入力シート!$CR$12,AC2,1))</f>
        <v/>
      </c>
      <c r="AH32" s="487"/>
      <c r="AI32" s="486" t="str">
        <f>IF(入力シート!$N$13="","",MID(入力シート!$CR$12,AE2,1))</f>
        <v/>
      </c>
      <c r="AJ32" s="487"/>
      <c r="AK32" s="486" t="str">
        <f>IF(入力シート!$N$13="","",MID(入力シート!$CR$12,AG2,1))</f>
        <v/>
      </c>
      <c r="AL32" s="487"/>
      <c r="AM32" s="486" t="str">
        <f>IF(入力シート!$N$13="","",MID(入力シート!$CR$12,AI2,1))</f>
        <v/>
      </c>
      <c r="AN32" s="487"/>
      <c r="AO32" s="486" t="str">
        <f>IF(入力シート!$N$13="","",MID(入力シート!$CR$12,AK2,1))</f>
        <v/>
      </c>
      <c r="AP32" s="487"/>
      <c r="AQ32" s="486" t="str">
        <f>IF(入力シート!$N$13="","",MID(入力シート!$CR$12,AM2,1))</f>
        <v/>
      </c>
      <c r="AR32" s="487"/>
      <c r="AS32" s="486" t="str">
        <f>IF(入力シート!$N$13="","",MID(入力シート!$CR$12,AO2,1))</f>
        <v/>
      </c>
      <c r="AT32" s="487"/>
      <c r="AU32" s="486" t="str">
        <f>IF(入力シート!$N$13="","",MID(入力シート!$CR$12,AQ2,1))</f>
        <v/>
      </c>
      <c r="AV32" s="487"/>
      <c r="AW32" s="486" t="str">
        <f>IF(入力シート!$N$13="","",MID(入力シート!$CR$12,AS2,1))</f>
        <v/>
      </c>
      <c r="AX32" s="487"/>
      <c r="AY32" s="486" t="str">
        <f>IF(入力シート!$N$13="","",MID(入力シート!$CR$12,AU2,1))</f>
        <v/>
      </c>
      <c r="AZ32" s="487"/>
      <c r="BA32" s="486" t="str">
        <f>IF(入力シート!$N$13="","",MID(入力シート!$CR$12,AW2,1))</f>
        <v/>
      </c>
      <c r="BB32" s="487"/>
      <c r="BC32" s="486" t="str">
        <f>IF(入力シート!$N$13="","",MID(入力シート!$CR$12,AY2,1))</f>
        <v/>
      </c>
      <c r="BD32" s="487"/>
      <c r="BE32" s="486" t="str">
        <f>IF(入力シート!$N$13="","",MID(入力シート!$CR$12,BA2,1))</f>
        <v/>
      </c>
      <c r="BF32" s="487"/>
      <c r="BG32" s="486" t="str">
        <f>IF(入力シート!$N$13="","",MID(入力シート!$CR$12,BC2,1))</f>
        <v/>
      </c>
      <c r="BH32" s="487"/>
      <c r="BI32" s="486" t="str">
        <f>IF(入力シート!$N$13="","",MID(入力シート!$CR$12,BE2,1))</f>
        <v/>
      </c>
      <c r="BJ32" s="487"/>
      <c r="BK32" s="486" t="str">
        <f>IF(入力シート!$N$13="","",MID(入力シート!$CR$12,BG2,1))</f>
        <v/>
      </c>
      <c r="BL32" s="487"/>
      <c r="BM32" s="486" t="str">
        <f>IF(入力シート!$N$13="","",MID(入力シート!$CR$12,BI2,1))</f>
        <v/>
      </c>
      <c r="BN32" s="494"/>
      <c r="DT32" s="502"/>
      <c r="DU32" s="502"/>
      <c r="DV32" s="502"/>
      <c r="DW32" s="502"/>
      <c r="DX32" s="502"/>
      <c r="DY32" s="502"/>
      <c r="DZ32" s="502"/>
      <c r="EA32" s="502"/>
      <c r="EB32" s="502"/>
      <c r="EC32" s="502"/>
      <c r="ED32" s="502"/>
      <c r="EE32" s="502"/>
      <c r="EF32" s="502"/>
      <c r="EG32" s="502"/>
      <c r="EH32" s="502"/>
      <c r="EI32" s="502"/>
    </row>
    <row r="33" spans="2:139" ht="12" customHeight="1" thickBot="1">
      <c r="B33" s="544"/>
      <c r="C33" s="545"/>
      <c r="D33" s="545"/>
      <c r="E33" s="545"/>
      <c r="F33" s="545"/>
      <c r="G33" s="545"/>
      <c r="H33" s="545"/>
      <c r="I33" s="545"/>
      <c r="J33" s="545"/>
      <c r="K33" s="596"/>
      <c r="L33" s="627"/>
      <c r="M33" s="545"/>
      <c r="N33" s="545"/>
      <c r="O33" s="545"/>
      <c r="P33" s="545"/>
      <c r="Q33" s="501"/>
      <c r="R33" s="489"/>
      <c r="S33" s="488"/>
      <c r="T33" s="489"/>
      <c r="U33" s="488"/>
      <c r="V33" s="489"/>
      <c r="W33" s="488"/>
      <c r="X33" s="489"/>
      <c r="Y33" s="488"/>
      <c r="Z33" s="489"/>
      <c r="AA33" s="488"/>
      <c r="AB33" s="489"/>
      <c r="AC33" s="488"/>
      <c r="AD33" s="489"/>
      <c r="AE33" s="488"/>
      <c r="AF33" s="489"/>
      <c r="AG33" s="488"/>
      <c r="AH33" s="489"/>
      <c r="AI33" s="488"/>
      <c r="AJ33" s="489"/>
      <c r="AK33" s="488"/>
      <c r="AL33" s="489"/>
      <c r="AM33" s="488"/>
      <c r="AN33" s="489"/>
      <c r="AO33" s="488"/>
      <c r="AP33" s="489"/>
      <c r="AQ33" s="488"/>
      <c r="AR33" s="489"/>
      <c r="AS33" s="488"/>
      <c r="AT33" s="489"/>
      <c r="AU33" s="488"/>
      <c r="AV33" s="489"/>
      <c r="AW33" s="488"/>
      <c r="AX33" s="489"/>
      <c r="AY33" s="488"/>
      <c r="AZ33" s="489"/>
      <c r="BA33" s="488"/>
      <c r="BB33" s="489"/>
      <c r="BC33" s="488"/>
      <c r="BD33" s="489"/>
      <c r="BE33" s="488"/>
      <c r="BF33" s="489"/>
      <c r="BG33" s="488"/>
      <c r="BH33" s="489"/>
      <c r="BI33" s="488"/>
      <c r="BJ33" s="489"/>
      <c r="BK33" s="488"/>
      <c r="BL33" s="489"/>
      <c r="BM33" s="488"/>
      <c r="BN33" s="495"/>
      <c r="DT33" s="502"/>
      <c r="DU33" s="502"/>
      <c r="DV33" s="502"/>
      <c r="DW33" s="502"/>
      <c r="DX33" s="502"/>
      <c r="DY33" s="502"/>
      <c r="DZ33" s="502"/>
      <c r="EA33" s="502"/>
      <c r="EB33" s="502"/>
      <c r="EC33" s="502"/>
      <c r="ED33" s="502"/>
      <c r="EE33" s="502"/>
      <c r="EF33" s="502"/>
      <c r="EG33" s="502"/>
      <c r="EH33" s="502"/>
      <c r="EI33" s="502"/>
    </row>
    <row r="34" spans="2:139" ht="12" customHeight="1">
      <c r="B34" s="544"/>
      <c r="C34" s="545"/>
      <c r="D34" s="545"/>
      <c r="E34" s="545"/>
      <c r="F34" s="545"/>
      <c r="G34" s="545"/>
      <c r="H34" s="545"/>
      <c r="I34" s="545"/>
      <c r="J34" s="545"/>
      <c r="K34" s="596"/>
      <c r="L34" s="627"/>
      <c r="M34" s="545"/>
      <c r="N34" s="545"/>
      <c r="O34" s="545"/>
      <c r="P34" s="545"/>
      <c r="Q34" s="555" t="str">
        <f>IF(入力シート!$N$13="","",MID(入力シート!$CR$12,BK2,1))</f>
        <v/>
      </c>
      <c r="R34" s="492"/>
      <c r="S34" s="492" t="str">
        <f>IF(入力シート!$N$13="","",MID(入力シート!$CR$12,BM2,1))</f>
        <v/>
      </c>
      <c r="T34" s="492"/>
      <c r="U34" s="492" t="str">
        <f>IF(入力シート!$N$13="","",MID(入力シート!$CR$12,BO2,1))</f>
        <v/>
      </c>
      <c r="V34" s="492"/>
      <c r="W34" s="492" t="str">
        <f>IF(入力シート!$N$13="","",MID(入力シート!$CR$12,BQ2,1))</f>
        <v/>
      </c>
      <c r="X34" s="492"/>
      <c r="Y34" s="492" t="str">
        <f>IF(入力シート!$N$13="","",MID(入力シート!$CR$12,BS2,1))</f>
        <v/>
      </c>
      <c r="Z34" s="492"/>
      <c r="AA34" s="492" t="str">
        <f>IF(入力シート!$N$13="","",MID(入力シート!$CR$12,BU2,1))</f>
        <v/>
      </c>
      <c r="AB34" s="492"/>
      <c r="AC34" s="492" t="str">
        <f>IF(入力シート!$N$13="","",MID(入力シート!$CR$12,BW2,1))</f>
        <v/>
      </c>
      <c r="AD34" s="492"/>
      <c r="AE34" s="492" t="str">
        <f>IF(入力シート!$N$13="","",MID(入力シート!$CR$12,BY2,1))</f>
        <v/>
      </c>
      <c r="AF34" s="492"/>
      <c r="AG34" s="492" t="str">
        <f>IF(入力シート!$N$13="","",MID(入力シート!$CR$12,CA2,1))</f>
        <v/>
      </c>
      <c r="AH34" s="492"/>
      <c r="AI34" s="492" t="str">
        <f>IF(入力シート!$N$13="","",MID(入力シート!$CR$12,CC2,1))</f>
        <v/>
      </c>
      <c r="AJ34" s="492"/>
      <c r="AK34" s="492" t="str">
        <f>IF(入力シート!$N$13="","",MID(入力シート!$CR$12,CE2,1))</f>
        <v/>
      </c>
      <c r="AL34" s="492"/>
      <c r="AM34" s="492" t="str">
        <f>IF(入力シート!$N$13="","",MID(入力シート!$CR$12,CG2,1))</f>
        <v/>
      </c>
      <c r="AN34" s="492"/>
      <c r="AO34" s="492" t="str">
        <f>IF(入力シート!$N$13="","",MID(入力シート!$CR$12,CI2,1))</f>
        <v/>
      </c>
      <c r="AP34" s="492"/>
      <c r="AQ34" s="492" t="str">
        <f>IF(入力シート!$N$13="","",MID(入力シート!$CR$12,CK2,1))</f>
        <v/>
      </c>
      <c r="AR34" s="492"/>
      <c r="AS34" s="492" t="str">
        <f>IF(入力シート!$N$13="","",MID(入力シート!$CR$12,CM2,1))</f>
        <v/>
      </c>
      <c r="AT34" s="492"/>
      <c r="AU34" s="492" t="str">
        <f>IF(入力シート!$N$13="","",MID(入力シート!$CR$12,CO2,1))</f>
        <v/>
      </c>
      <c r="AV34" s="492"/>
      <c r="AW34" s="492" t="str">
        <f>IF(入力シート!$N$13="","",MID(入力シート!$CR$12,CQ2,1))</f>
        <v/>
      </c>
      <c r="AX34" s="492"/>
      <c r="AY34" s="492" t="str">
        <f>IF(入力シート!$N$13="","",MID(入力シート!$CR$12,CS2,1))</f>
        <v/>
      </c>
      <c r="AZ34" s="492"/>
      <c r="BA34" s="492" t="str">
        <f>IF(入力シート!$N$13="","",MID(入力シート!$CR$12,CU2,1))</f>
        <v/>
      </c>
      <c r="BB34" s="492"/>
      <c r="BC34" s="492" t="str">
        <f>IF(入力シート!$N$13="","",MID(入力シート!$CR$12,CW2,1))</f>
        <v/>
      </c>
      <c r="BD34" s="492"/>
      <c r="BE34" s="492" t="str">
        <f>IF(入力シート!$N$13="","",MID(入力シート!$CR$12,CY2,1))</f>
        <v/>
      </c>
      <c r="BF34" s="492"/>
      <c r="BG34" s="492" t="str">
        <f>IF(入力シート!$N$13="","",MID(入力シート!$CR$12,DA2,1))</f>
        <v/>
      </c>
      <c r="BH34" s="492"/>
      <c r="BI34" s="492" t="str">
        <f>IF(入力シート!$N$13="","",MID(入力シート!$CR$12,DC2,1))</f>
        <v/>
      </c>
      <c r="BJ34" s="492"/>
      <c r="BK34" s="492" t="str">
        <f>IF(入力シート!$N$13="","",MID(入力シート!$CR$12,DE2,1))</f>
        <v/>
      </c>
      <c r="BL34" s="492"/>
      <c r="BM34" s="492" t="str">
        <f>IF(入力シート!$N$13="","",MID(入力シート!$CR$12,DG2,1))</f>
        <v/>
      </c>
      <c r="BN34" s="498"/>
      <c r="DT34" s="79"/>
      <c r="DU34" s="79"/>
      <c r="DV34" s="79"/>
      <c r="DW34" s="79"/>
      <c r="DX34" s="79"/>
      <c r="DY34" s="79"/>
      <c r="DZ34" s="79"/>
      <c r="EA34" s="79"/>
      <c r="EB34" s="79"/>
      <c r="EC34" s="79"/>
      <c r="ED34" s="79"/>
      <c r="EE34" s="79"/>
      <c r="EF34" s="79"/>
      <c r="EG34" s="79"/>
      <c r="EH34" s="79"/>
      <c r="EI34" s="79"/>
    </row>
    <row r="35" spans="2:139" ht="12" customHeight="1" thickBot="1">
      <c r="B35" s="575"/>
      <c r="C35" s="576"/>
      <c r="D35" s="576"/>
      <c r="E35" s="576"/>
      <c r="F35" s="576"/>
      <c r="G35" s="576"/>
      <c r="H35" s="576"/>
      <c r="I35" s="576"/>
      <c r="J35" s="576"/>
      <c r="K35" s="597"/>
      <c r="L35" s="628"/>
      <c r="M35" s="629"/>
      <c r="N35" s="629"/>
      <c r="O35" s="629"/>
      <c r="P35" s="629"/>
      <c r="Q35" s="556"/>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9"/>
      <c r="DT35" s="79"/>
      <c r="DU35" s="79"/>
      <c r="DV35" s="79"/>
      <c r="DW35" s="79"/>
      <c r="DX35" s="79"/>
      <c r="DY35" s="79"/>
      <c r="DZ35" s="79"/>
      <c r="EA35" s="79"/>
      <c r="EB35" s="79"/>
      <c r="EC35" s="79"/>
      <c r="ED35" s="79"/>
      <c r="EE35" s="79"/>
      <c r="EF35" s="79"/>
      <c r="EG35" s="79"/>
      <c r="EH35" s="79"/>
      <c r="EI35" s="79"/>
    </row>
    <row r="36" spans="2:139" ht="12" customHeight="1" thickBot="1">
      <c r="B36" s="631" t="s">
        <v>56</v>
      </c>
      <c r="C36" s="632"/>
      <c r="D36" s="632"/>
      <c r="E36" s="632"/>
      <c r="F36" s="632"/>
      <c r="G36" s="632"/>
      <c r="H36" s="632"/>
      <c r="I36" s="632"/>
      <c r="J36" s="632"/>
      <c r="K36" s="633"/>
      <c r="L36" s="681" t="s">
        <v>39</v>
      </c>
      <c r="M36" s="684"/>
      <c r="N36" s="684"/>
      <c r="O36" s="684"/>
      <c r="P36" s="685"/>
      <c r="Q36" s="640" t="str">
        <f>IF(入力シート!$I$18="","",IF(入力シート!$I$18=入力シート!$CV$5,MID(入力シート!$R$22,M1,1),""))</f>
        <v/>
      </c>
      <c r="R36" s="525" t="str">
        <f>IF(入力シート!$I$18="","",IF(入力シート!$I$18=入力シート!$CV$5,MID(入力シート!$R$22,N1,1),""))</f>
        <v/>
      </c>
      <c r="S36" s="525" t="str">
        <f>IF(入力シート!$I$18="","",IF(入力シート!$I$18=入力シート!$CV$5,MID(入力シート!$R$22,O1,1),""))</f>
        <v/>
      </c>
      <c r="T36" s="525" t="str">
        <f>IF(入力シート!$I$18="","",IF(入力シート!$I$18=入力シート!$CV$5,MID(入力シート!$R$22,P1,1),""))</f>
        <v/>
      </c>
      <c r="U36" s="525" t="str">
        <f>IF(入力シート!$I$18="","",IF(入力シート!$I$18=入力シート!$CV$5,MID(入力シート!$R$22,Q1,1),""))</f>
        <v/>
      </c>
      <c r="V36" s="525" t="str">
        <f>IF(入力シート!$I$18="","",IF(入力シート!$I$18=入力シート!$CV$5,MID(入力シート!$R$22,R1,1),""))</f>
        <v/>
      </c>
      <c r="W36" s="525" t="str">
        <f>IF(入力シート!$I$18="","",IF(入力シート!$I$18=入力シート!$CV$5,MID(入力シート!$R$22,S1,1),""))</f>
        <v/>
      </c>
      <c r="X36" s="525" t="str">
        <f>IF(入力シート!$I$18="","",IF(入力シート!$I$18=入力シート!$CV$5,MID(入力シート!$R$22,T1,1),""))</f>
        <v/>
      </c>
      <c r="Y36" s="525" t="str">
        <f>IF(入力シート!$I$18="","",IF(入力シート!$I$18=入力シート!$CV$5,MID(入力シート!$R$22,U1,1),""))</f>
        <v/>
      </c>
      <c r="Z36" s="525" t="str">
        <f>IF(入力シート!$I$18="","",IF(入力シート!$I$18=入力シート!$CV$5,MID(入力シート!$R$22,V1,1),""))</f>
        <v/>
      </c>
      <c r="AA36" s="525" t="str">
        <f>IF(入力シート!$I$18="","",IF(入力シート!$I$18=入力シート!$CV$5,MID(入力シート!$R$22,W1,1),""))</f>
        <v/>
      </c>
      <c r="AB36" s="525" t="str">
        <f>IF(入力シート!$I$18="","",IF(入力シート!$I$18=入力シート!$CV$5,MID(入力シート!$R$22,X1,1),""))</f>
        <v/>
      </c>
      <c r="AC36" s="525" t="str">
        <f>IF(入力シート!$I$18="","",IF(入力シート!$I$18=入力シート!$CV$5,MID(入力シート!$R$22,Y1,1),""))</f>
        <v/>
      </c>
      <c r="AD36" s="525" t="str">
        <f>IF(入力シート!$I$18="","",IF(入力シート!$I$18=入力シート!$CV$5,MID(入力シート!$R$22,Z1,1),""))</f>
        <v/>
      </c>
      <c r="AE36" s="525" t="str">
        <f>IF(入力シート!$I$18="","",IF(入力シート!$I$18=入力シート!$CV$5,MID(入力シート!$R$22,AA1,1),""))</f>
        <v/>
      </c>
      <c r="AF36" s="525" t="str">
        <f>IF(入力シート!$I$18="","",IF(入力シート!$I$18=入力シート!$CV$5,MID(入力シート!$R$22,AB1,1),""))</f>
        <v/>
      </c>
      <c r="AG36" s="525" t="str">
        <f>IF(入力シート!$I$18="","",IF(入力シート!$I$18=入力シート!$CV$5,MID(入力シート!$R$22,AC1,1),""))</f>
        <v/>
      </c>
      <c r="AH36" s="525" t="str">
        <f>IF(入力シート!$I$18="","",IF(入力シート!$I$18=入力シート!$CV$5,MID(入力シート!$R$22,AD1,1),""))</f>
        <v/>
      </c>
      <c r="AI36" s="525" t="str">
        <f>IF(入力シート!$I$18="","",IF(入力シート!$I$18=入力シート!$CV$5,MID(入力シート!$R$22,AE1,1),""))</f>
        <v/>
      </c>
      <c r="AJ36" s="525" t="str">
        <f>IF(入力シート!$I$18="","",IF(入力シート!$I$18=入力シート!$CV$5,MID(入力シート!$R$22,AF1,1),""))</f>
        <v/>
      </c>
      <c r="AK36" s="525" t="str">
        <f>IF(入力シート!$I$18="","",IF(入力シート!$I$18=入力シート!$CV$5,MID(入力シート!$R$22,AG1,1),""))</f>
        <v/>
      </c>
      <c r="AL36" s="525" t="str">
        <f>IF(入力シート!$I$18="","",IF(入力シート!$I$18=入力シート!$CV$5,MID(入力シート!$R$22,AH1,1),""))</f>
        <v/>
      </c>
      <c r="AM36" s="525" t="str">
        <f>IF(入力シート!$I$18="","",IF(入力シート!$I$18=入力シート!$CV$5,MID(入力シート!$R$22,AI1,1),""))</f>
        <v/>
      </c>
      <c r="AN36" s="525" t="str">
        <f>IF(入力シート!$I$18="","",IF(入力シート!$I$18=入力シート!$CV$5,MID(入力シート!$R$22,AJ1,1),""))</f>
        <v/>
      </c>
      <c r="AO36" s="525" t="str">
        <f>IF(入力シート!$I$18="","",IF(入力シート!$I$18=入力シート!$CV$5,MID(入力シート!$R$22,AK1,1),""))</f>
        <v/>
      </c>
      <c r="AP36" s="525" t="str">
        <f>IF(入力シート!$I$18="","",IF(入力シート!$I$18=入力シート!$CV$5,MID(入力シート!$R$22,AL1,1),""))</f>
        <v/>
      </c>
      <c r="AQ36" s="525" t="str">
        <f>IF(入力シート!$I$18="","",IF(入力シート!$I$18=入力シート!$CV$5,MID(入力シート!$R$22,AM1,1),""))</f>
        <v/>
      </c>
      <c r="AR36" s="525" t="str">
        <f>IF(入力シート!$I$18="","",IF(入力シート!$I$18=入力シート!$CV$5,MID(入力シート!$R$22,AN1,1),""))</f>
        <v/>
      </c>
      <c r="AS36" s="524" t="str">
        <f>IF(入力シート!$I$18="","",IF(入力シート!$I$18=入力シート!$CV$5,MID(入力シート!$R$22,AO1,1),""))</f>
        <v/>
      </c>
      <c r="AT36" s="526" t="str">
        <f>IF(入力シート!$I$18="","",IF(入力シート!$I$18=入力シート!$CV$5,MID(入力シート!$R$22,AP1,1),""))</f>
        <v/>
      </c>
      <c r="AU36" s="80"/>
      <c r="AV36" s="80"/>
      <c r="AW36" s="80"/>
      <c r="AX36" s="80"/>
      <c r="AY36" s="80"/>
      <c r="AZ36" s="80"/>
      <c r="BA36" s="66"/>
      <c r="BB36" s="66"/>
      <c r="BC36" s="81"/>
      <c r="BD36" s="82"/>
      <c r="BE36" s="82"/>
      <c r="BF36" s="82"/>
      <c r="BG36" s="82"/>
      <c r="BH36" s="82"/>
      <c r="BI36" s="82"/>
      <c r="BJ36" s="81"/>
      <c r="BK36" s="66"/>
      <c r="BL36" s="66"/>
    </row>
    <row r="37" spans="2:139" ht="12" customHeight="1" thickBot="1">
      <c r="B37" s="634"/>
      <c r="C37" s="635"/>
      <c r="D37" s="635"/>
      <c r="E37" s="635"/>
      <c r="F37" s="635"/>
      <c r="G37" s="635"/>
      <c r="H37" s="635"/>
      <c r="I37" s="635"/>
      <c r="J37" s="635"/>
      <c r="K37" s="636"/>
      <c r="L37" s="681"/>
      <c r="M37" s="684"/>
      <c r="N37" s="684"/>
      <c r="O37" s="684"/>
      <c r="P37" s="685"/>
      <c r="Q37" s="611"/>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5"/>
      <c r="AT37" s="527"/>
      <c r="AU37" s="66"/>
      <c r="AV37" s="66"/>
      <c r="AW37" s="66"/>
      <c r="AX37" s="66"/>
      <c r="AY37" s="66"/>
      <c r="AZ37" s="66"/>
      <c r="BA37" s="66"/>
      <c r="BB37" s="66"/>
      <c r="BC37" s="83"/>
      <c r="BD37" s="82"/>
      <c r="BE37" s="82"/>
      <c r="BF37" s="82"/>
      <c r="BG37" s="82"/>
      <c r="BH37" s="82"/>
      <c r="BI37" s="82"/>
      <c r="BJ37" s="83"/>
      <c r="BK37" s="66"/>
      <c r="BL37" s="66"/>
    </row>
    <row r="38" spans="2:139" ht="12" customHeight="1" thickBot="1">
      <c r="B38" s="634"/>
      <c r="C38" s="635"/>
      <c r="D38" s="635"/>
      <c r="E38" s="635"/>
      <c r="F38" s="635"/>
      <c r="G38" s="635"/>
      <c r="H38" s="635"/>
      <c r="I38" s="635"/>
      <c r="J38" s="635"/>
      <c r="K38" s="636"/>
      <c r="L38" s="681" t="s">
        <v>43</v>
      </c>
      <c r="M38" s="682"/>
      <c r="N38" s="682"/>
      <c r="O38" s="682"/>
      <c r="P38" s="683"/>
      <c r="Q38" s="610" t="str">
        <f>IF(入力シート!$I$18="","",IF(入力シート!$I$18=入力シート!$CV$5,MID(入力シート!$R$21,M2,1),""))</f>
        <v/>
      </c>
      <c r="R38" s="561"/>
      <c r="S38" s="560" t="str">
        <f>IF(入力シート!$I$18="","",IF(入力シート!$I$18=入力シート!$CV$5,MID(入力シート!$R$21,O2,1),""))</f>
        <v/>
      </c>
      <c r="T38" s="561"/>
      <c r="U38" s="560" t="str">
        <f>IF(入力シート!$I$18="","",IF(入力シート!$I$18=入力シート!$CV$5,MID(入力シート!$R$21,Q2,1),""))</f>
        <v/>
      </c>
      <c r="V38" s="561"/>
      <c r="W38" s="560" t="str">
        <f>IF(入力シート!$I$18="","",IF(入力シート!$I$18=入力シート!$CV$5,MID(入力シート!$R$21,S2,1),""))</f>
        <v/>
      </c>
      <c r="X38" s="561"/>
      <c r="Y38" s="531" t="str">
        <f>IF(入力シート!$I$18="","",IF(入力シート!$I$18=入力シート!$CV$5,MID(入力シート!$R$21,U2,1),""))</f>
        <v/>
      </c>
      <c r="Z38" s="531"/>
      <c r="AA38" s="531" t="str">
        <f>IF(入力シート!$I$18="","",IF(入力シート!$I$18=入力シート!$CV$5,MID(入力シート!$R$21,W2,1),""))</f>
        <v/>
      </c>
      <c r="AB38" s="531"/>
      <c r="AC38" s="531" t="str">
        <f>IF(入力シート!$I$18="","",IF(入力シート!$I$18=入力シート!$CV$5,MID(入力シート!$R$21,Y2,1),""))</f>
        <v/>
      </c>
      <c r="AD38" s="531"/>
      <c r="AE38" s="531" t="str">
        <f>IF(入力シート!$I$18="","",IF(入力シート!$I$18=入力シート!$CV$5,MID(入力シート!$R$21,AA2,1),""))</f>
        <v/>
      </c>
      <c r="AF38" s="531"/>
      <c r="AG38" s="531" t="str">
        <f>IF(入力シート!$I$18="","",IF(入力シート!$I$18=入力シート!$CV$5,MID(入力シート!$R$21,AC2,1),""))</f>
        <v/>
      </c>
      <c r="AH38" s="531"/>
      <c r="AI38" s="531" t="str">
        <f>IF(入力シート!$I$18="","",IF(入力シート!$I$18=入力シート!$CV$5,MID(入力シート!$R$21,AE2,1),""))</f>
        <v/>
      </c>
      <c r="AJ38" s="531"/>
      <c r="AK38" s="531" t="str">
        <f>IF(入力シート!$I$18="","",IF(入力シート!$I$18=入力シート!$CV$5,MID(入力シート!$R$21,AG2,1),""))</f>
        <v/>
      </c>
      <c r="AL38" s="531"/>
      <c r="AM38" s="531" t="str">
        <f>IF(入力シート!$I$18="","",IF(入力シート!$I$18=入力シート!$CV$5,MID(入力シート!$R$21,AI2,1),""))</f>
        <v/>
      </c>
      <c r="AN38" s="531"/>
      <c r="AO38" s="531" t="str">
        <f>IF(入力シート!$I$18="","",IF(入力シート!$I$18=入力シート!$CV$5,MID(入力シート!$R$21,AK2,1),""))</f>
        <v/>
      </c>
      <c r="AP38" s="531"/>
      <c r="AQ38" s="531" t="str">
        <f>IF(入力シート!$I$18="","",IF(入力シート!$I$18=入力シート!$CV$5,MID(入力シート!$R$21,AM2,1),""))</f>
        <v/>
      </c>
      <c r="AR38" s="531"/>
      <c r="AS38" s="486" t="str">
        <f>IF(入力シート!$I$18="","",IF(入力シート!$I$18=入力シート!$CV$5,MID(入力シート!$R$21,AO2,1),""))</f>
        <v/>
      </c>
      <c r="AT38" s="494"/>
      <c r="AU38" s="66"/>
      <c r="AV38" s="66"/>
      <c r="AW38" s="66"/>
      <c r="AX38" s="66"/>
      <c r="AY38" s="66"/>
      <c r="AZ38" s="66"/>
      <c r="BA38" s="66"/>
      <c r="BB38" s="66"/>
      <c r="BC38" s="66"/>
      <c r="BD38" s="66"/>
      <c r="BE38" s="66"/>
      <c r="BF38" s="66"/>
      <c r="BG38" s="66"/>
      <c r="BH38" s="66"/>
      <c r="BI38" s="66"/>
      <c r="BJ38" s="66"/>
      <c r="BK38" s="66"/>
      <c r="BL38" s="66"/>
    </row>
    <row r="39" spans="2:139" ht="12" customHeight="1" thickBot="1">
      <c r="B39" s="634"/>
      <c r="C39" s="635"/>
      <c r="D39" s="635"/>
      <c r="E39" s="635"/>
      <c r="F39" s="635"/>
      <c r="G39" s="635"/>
      <c r="H39" s="635"/>
      <c r="I39" s="635"/>
      <c r="J39" s="635"/>
      <c r="K39" s="636"/>
      <c r="L39" s="681"/>
      <c r="M39" s="682"/>
      <c r="N39" s="682"/>
      <c r="O39" s="682"/>
      <c r="P39" s="683"/>
      <c r="Q39" s="610"/>
      <c r="R39" s="561"/>
      <c r="S39" s="560"/>
      <c r="T39" s="561"/>
      <c r="U39" s="560"/>
      <c r="V39" s="561"/>
      <c r="W39" s="560"/>
      <c r="X39" s="561"/>
      <c r="Y39" s="531"/>
      <c r="Z39" s="531"/>
      <c r="AA39" s="531"/>
      <c r="AB39" s="531"/>
      <c r="AC39" s="531"/>
      <c r="AD39" s="531"/>
      <c r="AE39" s="531"/>
      <c r="AF39" s="531"/>
      <c r="AG39" s="531"/>
      <c r="AH39" s="531"/>
      <c r="AI39" s="531"/>
      <c r="AJ39" s="531"/>
      <c r="AK39" s="531"/>
      <c r="AL39" s="531"/>
      <c r="AM39" s="531"/>
      <c r="AN39" s="531"/>
      <c r="AO39" s="531"/>
      <c r="AP39" s="531"/>
      <c r="AQ39" s="531"/>
      <c r="AR39" s="531"/>
      <c r="AS39" s="488"/>
      <c r="AT39" s="495"/>
      <c r="AU39" s="81"/>
      <c r="AV39" s="81"/>
      <c r="AW39" s="81"/>
      <c r="AX39" s="81"/>
      <c r="AY39" s="81"/>
      <c r="AZ39" s="81"/>
      <c r="BA39" s="81"/>
      <c r="BB39" s="81"/>
      <c r="BC39" s="81"/>
      <c r="BD39" s="81"/>
      <c r="BE39" s="81"/>
      <c r="BF39" s="66"/>
      <c r="BG39" s="66"/>
      <c r="BH39" s="66"/>
      <c r="BI39" s="66"/>
      <c r="BJ39" s="66"/>
      <c r="BK39" s="66"/>
      <c r="BL39" s="66"/>
    </row>
    <row r="40" spans="2:139" ht="12" customHeight="1">
      <c r="B40" s="634"/>
      <c r="C40" s="635"/>
      <c r="D40" s="635"/>
      <c r="E40" s="635"/>
      <c r="F40" s="635"/>
      <c r="G40" s="635"/>
      <c r="H40" s="635"/>
      <c r="I40" s="635"/>
      <c r="J40" s="635"/>
      <c r="K40" s="636"/>
      <c r="L40" s="686" t="s">
        <v>47</v>
      </c>
      <c r="M40" s="687"/>
      <c r="N40" s="687"/>
      <c r="O40" s="687"/>
      <c r="P40" s="688"/>
      <c r="Q40" s="500" t="str">
        <f>IF(入力シート!$I$18="","",IF(入力シート!$I$18=入力シート!$CV$5,MID(入力シート!$R$20,M2,1),""))</f>
        <v/>
      </c>
      <c r="R40" s="487"/>
      <c r="S40" s="486" t="str">
        <f>IF(入力シート!$I$18="","",IF(入力シート!$I$18=入力シート!$CV$5,MID(入力シート!$R$20,O2,1),""))</f>
        <v/>
      </c>
      <c r="T40" s="487"/>
      <c r="U40" s="486" t="str">
        <f>IF(入力シート!$I$18="","",IF(入力シート!$I$18=入力シート!$CV$5,MID(入力シート!$R$20,Q2,1),""))</f>
        <v/>
      </c>
      <c r="V40" s="487"/>
      <c r="W40" s="486" t="str">
        <f>IF(入力シート!$I$18="","",IF(入力シート!$I$18=入力シート!$CV$5,MID(入力シート!$R$20,S2,1),""))</f>
        <v/>
      </c>
      <c r="X40" s="487"/>
      <c r="Y40" s="486" t="str">
        <f>IF(入力シート!$I$18="","",IF(入力シート!$I$18=入力シート!$CV$5,MID(入力シート!$R$20,U2,1),""))</f>
        <v/>
      </c>
      <c r="Z40" s="487"/>
      <c r="AA40" s="486" t="str">
        <f>IF(入力シート!$I$18="","",IF(入力シート!$I$18=入力シート!$CV$5,MID(入力シート!$R$20,W2,1),""))</f>
        <v/>
      </c>
      <c r="AB40" s="487"/>
      <c r="AC40" s="486" t="str">
        <f>IF(入力シート!$I$18="","",IF(入力シート!$I$18=入力シート!$CV$5,MID(入力シート!$R$20,Y2,1),""))</f>
        <v/>
      </c>
      <c r="AD40" s="487"/>
      <c r="AE40" s="486" t="str">
        <f>IF(入力シート!$I$18="","",IF(入力シート!$I$18=入力シート!$CV$5,MID(入力シート!$R$20,AA2,1),""))</f>
        <v/>
      </c>
      <c r="AF40" s="487"/>
      <c r="AG40" s="486" t="str">
        <f>IF(入力シート!$I$18="","",IF(入力シート!$I$18=入力シート!$CV$5,MID(入力シート!$R$20,AC2,1),""))</f>
        <v/>
      </c>
      <c r="AH40" s="487"/>
      <c r="AI40" s="486" t="str">
        <f>IF(入力シート!$I$18="","",IF(入力シート!$I$18=入力シート!$CV$5,MID(入力シート!$R$20,AE2,1),""))</f>
        <v/>
      </c>
      <c r="AJ40" s="487"/>
      <c r="AK40" s="486" t="str">
        <f>IF(入力シート!$I$18="","",IF(入力シート!$I$18=入力シート!$CV$5,MID(入力シート!$R$20,AG2,1),""))</f>
        <v/>
      </c>
      <c r="AL40" s="487"/>
      <c r="AM40" s="486" t="str">
        <f>IF(入力シート!$I$18="","",IF(入力シート!$I$18=入力シート!$CV$5,MID(入力シート!$R$20,AI2,1),""))</f>
        <v/>
      </c>
      <c r="AN40" s="487"/>
      <c r="AO40" s="486" t="str">
        <f>IF(入力シート!$I$18="","",IF(入力シート!$I$18=入力シート!$CV$5,MID(入力シート!$R$20,AK2,1),""))</f>
        <v/>
      </c>
      <c r="AP40" s="487"/>
      <c r="AQ40" s="486" t="str">
        <f>IF(入力シート!$I$18="","",IF(入力シート!$I$18=入力シート!$CV$5,MID(入力シート!$R$20,AM2,1),""))</f>
        <v/>
      </c>
      <c r="AR40" s="487"/>
      <c r="AS40" s="486" t="str">
        <f>IF(入力シート!$I$18="","",IF(入力シート!$I$18=入力シート!$CV$5,MID(入力シート!$R$20,AO2,1),""))</f>
        <v/>
      </c>
      <c r="AT40" s="494"/>
      <c r="AU40" s="81"/>
      <c r="AV40" s="81"/>
      <c r="AW40" s="81"/>
      <c r="AX40" s="81"/>
      <c r="AY40" s="81"/>
      <c r="AZ40" s="81"/>
      <c r="BA40" s="81"/>
      <c r="BB40" s="81"/>
      <c r="BC40" s="81"/>
      <c r="BD40" s="81"/>
      <c r="BE40" s="81"/>
      <c r="BF40" s="66"/>
      <c r="BG40" s="66"/>
      <c r="BH40" s="66"/>
      <c r="BI40" s="66"/>
      <c r="BJ40" s="66"/>
      <c r="BK40" s="66"/>
      <c r="BL40" s="66"/>
    </row>
    <row r="41" spans="2:139" ht="12" customHeight="1" thickBot="1">
      <c r="B41" s="634"/>
      <c r="C41" s="635"/>
      <c r="D41" s="635"/>
      <c r="E41" s="635"/>
      <c r="F41" s="635"/>
      <c r="G41" s="635"/>
      <c r="H41" s="635"/>
      <c r="I41" s="635"/>
      <c r="J41" s="635"/>
      <c r="K41" s="636"/>
      <c r="L41" s="689"/>
      <c r="M41" s="690"/>
      <c r="N41" s="690"/>
      <c r="O41" s="690"/>
      <c r="P41" s="691"/>
      <c r="Q41" s="501"/>
      <c r="R41" s="489"/>
      <c r="S41" s="488"/>
      <c r="T41" s="489"/>
      <c r="U41" s="488"/>
      <c r="V41" s="489"/>
      <c r="W41" s="488"/>
      <c r="X41" s="489"/>
      <c r="Y41" s="488"/>
      <c r="Z41" s="489"/>
      <c r="AA41" s="488"/>
      <c r="AB41" s="489"/>
      <c r="AC41" s="488"/>
      <c r="AD41" s="489"/>
      <c r="AE41" s="488"/>
      <c r="AF41" s="489"/>
      <c r="AG41" s="488"/>
      <c r="AH41" s="489"/>
      <c r="AI41" s="488"/>
      <c r="AJ41" s="489"/>
      <c r="AK41" s="488"/>
      <c r="AL41" s="489"/>
      <c r="AM41" s="488"/>
      <c r="AN41" s="489"/>
      <c r="AO41" s="488"/>
      <c r="AP41" s="489"/>
      <c r="AQ41" s="488"/>
      <c r="AR41" s="489"/>
      <c r="AS41" s="488"/>
      <c r="AT41" s="495"/>
      <c r="AU41" s="81"/>
      <c r="AV41" s="81"/>
      <c r="AW41" s="81"/>
      <c r="AX41" s="81"/>
      <c r="AY41" s="81"/>
      <c r="AZ41" s="81"/>
      <c r="BA41" s="81"/>
      <c r="BB41" s="81"/>
      <c r="BC41" s="81"/>
      <c r="BD41" s="81"/>
      <c r="BE41" s="81"/>
      <c r="BF41" s="66"/>
      <c r="BG41" s="66"/>
      <c r="BH41" s="66"/>
      <c r="BI41" s="66"/>
      <c r="BJ41" s="66"/>
      <c r="BK41" s="66"/>
      <c r="BL41" s="66"/>
    </row>
    <row r="42" spans="2:139" ht="12" customHeight="1">
      <c r="B42" s="634"/>
      <c r="C42" s="635"/>
      <c r="D42" s="635"/>
      <c r="E42" s="635"/>
      <c r="F42" s="635"/>
      <c r="G42" s="635"/>
      <c r="H42" s="635"/>
      <c r="I42" s="635"/>
      <c r="J42" s="635"/>
      <c r="K42" s="636"/>
      <c r="L42" s="624" t="s">
        <v>57</v>
      </c>
      <c r="M42" s="625"/>
      <c r="N42" s="625"/>
      <c r="O42" s="625"/>
      <c r="P42" s="626"/>
      <c r="Q42" s="555" t="str">
        <f>IF(入力シート!$I$18="","",IF(入力シート!$I$18=入力シート!$CV$5,MID(入力シート!$R$18,M2,1),""))</f>
        <v/>
      </c>
      <c r="R42" s="492"/>
      <c r="S42" s="492" t="str">
        <f>IF(入力シート!$I$18="","",IF(入力シート!$I$18=入力シート!$CV$5,MID(入力シート!$R$18,O2,1),""))</f>
        <v/>
      </c>
      <c r="T42" s="492"/>
      <c r="U42" s="492" t="str">
        <f>IF(入力シート!$I$18="","",IF(入力シート!$I$18=入力シート!$CV$5,MID(入力シート!$R$18,Q2,1),""))</f>
        <v/>
      </c>
      <c r="V42" s="492"/>
      <c r="W42" s="492" t="str">
        <f>IF(入力シート!$I$18="","",IF(入力シート!$I$18=入力シート!$CV$5,MID(入力シート!$R$18,S2,1),""))</f>
        <v/>
      </c>
      <c r="X42" s="492"/>
      <c r="Y42" s="492" t="str">
        <f>IF(入力シート!$I$18="","",IF(入力シート!$I$18=入力シート!$CV$5,MID(入力シート!$R$18,U2,1),""))</f>
        <v/>
      </c>
      <c r="Z42" s="492"/>
      <c r="AA42" s="492" t="str">
        <f>IF(入力シート!$I$18="","",IF(入力シート!$I$18=入力シート!$CV$5,MID(入力シート!$R$18,W2,1),""))</f>
        <v/>
      </c>
      <c r="AB42" s="492"/>
      <c r="AC42" s="492" t="str">
        <f>IF(入力シート!$I$18="","",IF(入力シート!$I$18=入力シート!$CV$5,MID(入力シート!$R$18,Y2,1),""))</f>
        <v/>
      </c>
      <c r="AD42" s="492"/>
      <c r="AE42" s="492" t="str">
        <f>IF(入力シート!$I$18="","",IF(入力シート!$I$18=入力シート!$CV$5,MID(入力シート!$R$18,AA2,1),""))</f>
        <v/>
      </c>
      <c r="AF42" s="492"/>
      <c r="AG42" s="492" t="str">
        <f>IF(入力シート!$I$18="","",IF(入力シート!$I$18=入力シート!$CV$5,MID(入力シート!$R$18,AC2,1),""))</f>
        <v/>
      </c>
      <c r="AH42" s="492"/>
      <c r="AI42" s="492" t="str">
        <f>IF(入力シート!$I$18="","",IF(入力シート!$I$18=入力シート!$CV$5,MID(入力シート!$R$18,AE2,1),""))</f>
        <v/>
      </c>
      <c r="AJ42" s="492"/>
      <c r="AK42" s="492" t="str">
        <f>IF(入力シート!$I$18="","",IF(入力シート!$I$18=入力シート!$CV$5,MID(入力シート!$R$18,AG2,1),""))</f>
        <v/>
      </c>
      <c r="AL42" s="492"/>
      <c r="AM42" s="492" t="str">
        <f>IF(入力シート!$I$18="","",IF(入力シート!$I$18=入力シート!$CV$5,MID(入力シート!$R$18,AI2,1),""))</f>
        <v/>
      </c>
      <c r="AN42" s="492"/>
      <c r="AO42" s="492" t="str">
        <f>IF(入力シート!$I$18="","",IF(入力シート!$I$18=入力シート!$CV$5,MID(入力シート!$R$18,AK2,1),""))</f>
        <v/>
      </c>
      <c r="AP42" s="492"/>
      <c r="AQ42" s="492" t="str">
        <f>IF(入力シート!$I$18="","",IF(入力シート!$I$18=入力シート!$CV$5,MID(入力シート!$R$18,AM2,1),""))</f>
        <v/>
      </c>
      <c r="AR42" s="492"/>
      <c r="AS42" s="492" t="str">
        <f>IF(入力シート!$I$18="","",IF(入力シート!$I$18=入力シート!$CV$5,MID(入力シート!$R$18,AO2,1),""))</f>
        <v/>
      </c>
      <c r="AT42" s="498"/>
      <c r="AU42" s="84"/>
      <c r="AV42" s="84"/>
      <c r="AW42" s="66"/>
      <c r="AX42" s="84"/>
      <c r="AY42" s="84"/>
      <c r="AZ42" s="84"/>
      <c r="BA42" s="84"/>
      <c r="BB42" s="84"/>
      <c r="BC42" s="84"/>
      <c r="BD42" s="84"/>
      <c r="BE42" s="84"/>
      <c r="BF42" s="66"/>
      <c r="BG42" s="66"/>
      <c r="BH42" s="66"/>
      <c r="BI42" s="66"/>
      <c r="BJ42" s="66"/>
      <c r="BK42" s="66"/>
      <c r="BL42" s="66"/>
    </row>
    <row r="43" spans="2:139" ht="12" customHeight="1" thickBot="1">
      <c r="B43" s="634"/>
      <c r="C43" s="635"/>
      <c r="D43" s="635"/>
      <c r="E43" s="635"/>
      <c r="F43" s="635"/>
      <c r="G43" s="635"/>
      <c r="H43" s="635"/>
      <c r="I43" s="635"/>
      <c r="J43" s="635"/>
      <c r="K43" s="636"/>
      <c r="L43" s="628"/>
      <c r="M43" s="629"/>
      <c r="N43" s="629"/>
      <c r="O43" s="629"/>
      <c r="P43" s="630"/>
      <c r="Q43" s="556"/>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9"/>
      <c r="AU43" s="84"/>
      <c r="AV43" s="84"/>
      <c r="AW43" s="85"/>
      <c r="AX43" s="84"/>
      <c r="AY43" s="84"/>
      <c r="AZ43" s="85"/>
      <c r="BA43" s="84"/>
      <c r="BB43" s="84"/>
      <c r="BC43" s="84"/>
      <c r="BD43" s="84"/>
      <c r="BE43" s="84"/>
      <c r="BF43" s="82"/>
      <c r="BG43" s="82"/>
      <c r="BH43" s="82"/>
      <c r="BI43" s="82"/>
      <c r="BJ43" s="66"/>
      <c r="BK43" s="66"/>
      <c r="BL43" s="66"/>
    </row>
    <row r="44" spans="2:139" ht="12" customHeight="1">
      <c r="B44" s="634"/>
      <c r="C44" s="635"/>
      <c r="D44" s="635"/>
      <c r="E44" s="635"/>
      <c r="F44" s="635"/>
      <c r="G44" s="635"/>
      <c r="H44" s="635"/>
      <c r="I44" s="635"/>
      <c r="J44" s="635"/>
      <c r="K44" s="636"/>
      <c r="L44" s="598" t="s">
        <v>1</v>
      </c>
      <c r="M44" s="599"/>
      <c r="N44" s="599"/>
      <c r="O44" s="599"/>
      <c r="P44" s="600"/>
      <c r="Q44" s="555" t="str">
        <f>IF(入力シート!$I$18="","",IF(入力シート!$I$18=入力シート!$CV$5,MID(入力シート!$R$23,1,1),""))</f>
        <v/>
      </c>
      <c r="R44" s="492"/>
      <c r="S44" s="492" t="str">
        <f>IF(入力シート!$I$18="","",IF(入力シート!$I$18=入力シート!$CV$5,MID(入力シート!$R$23,2,1),""))</f>
        <v/>
      </c>
      <c r="T44" s="492"/>
      <c r="U44" s="492" t="str">
        <f>IF(入力シート!$I$18="","",IF(入力シート!$I$18=入力シート!$CV$5,MID(入力シート!$R$23,3,1),""))</f>
        <v/>
      </c>
      <c r="V44" s="492"/>
      <c r="W44" s="492" t="s">
        <v>58</v>
      </c>
      <c r="X44" s="492"/>
      <c r="Y44" s="492" t="str">
        <f>IF(入力シート!$U$23="","",IF(入力シート!$I$18=入力シート!$CV$5,MID(入力シート!$U$23,1,1),""))</f>
        <v/>
      </c>
      <c r="Z44" s="492"/>
      <c r="AA44" s="492" t="str">
        <f>IF(入力シート!$U$23="","",IF(入力シート!$I$18=入力シート!$CV$5,MID(入力シート!$U$23,2,1),""))</f>
        <v/>
      </c>
      <c r="AB44" s="492"/>
      <c r="AC44" s="492" t="str">
        <f>IF(入力シート!$U$23="","",IF(入力シート!$I$18=入力シート!$CV$5,MID(入力シート!$U$23,3,1),""))</f>
        <v/>
      </c>
      <c r="AD44" s="492"/>
      <c r="AE44" s="492" t="str">
        <f>IF(入力シート!$U$23="","",IF(入力シート!$I$18=入力シート!$CV$5,MID(入力シート!$U$23,4,1),""))</f>
        <v/>
      </c>
      <c r="AF44" s="498"/>
      <c r="AG44" s="66"/>
      <c r="AH44" s="66"/>
      <c r="AI44" s="66"/>
      <c r="AJ44" s="66"/>
      <c r="AK44" s="66"/>
      <c r="AL44" s="66"/>
      <c r="AM44" s="66"/>
      <c r="AN44" s="66"/>
      <c r="AO44" s="66"/>
      <c r="AP44" s="66"/>
      <c r="AQ44" s="66"/>
      <c r="AR44" s="66"/>
      <c r="AS44" s="66"/>
      <c r="AT44" s="66"/>
      <c r="AU44" s="66"/>
      <c r="AV44" s="66"/>
      <c r="AW44" s="85"/>
      <c r="AX44" s="66"/>
      <c r="AY44" s="66"/>
      <c r="AZ44" s="85"/>
      <c r="BA44" s="66"/>
      <c r="BB44" s="66"/>
      <c r="BC44" s="66"/>
      <c r="BD44" s="66"/>
      <c r="BE44" s="66"/>
      <c r="BF44" s="66"/>
      <c r="BG44" s="66"/>
      <c r="BH44" s="66"/>
      <c r="BI44" s="66"/>
      <c r="BJ44" s="66"/>
      <c r="BK44" s="66"/>
      <c r="BL44" s="66"/>
    </row>
    <row r="45" spans="2:139" ht="12" customHeight="1" thickBot="1">
      <c r="B45" s="634"/>
      <c r="C45" s="635"/>
      <c r="D45" s="635"/>
      <c r="E45" s="635"/>
      <c r="F45" s="635"/>
      <c r="G45" s="635"/>
      <c r="H45" s="635"/>
      <c r="I45" s="635"/>
      <c r="J45" s="635"/>
      <c r="K45" s="636"/>
      <c r="L45" s="601"/>
      <c r="M45" s="602"/>
      <c r="N45" s="602"/>
      <c r="O45" s="602"/>
      <c r="P45" s="603"/>
      <c r="Q45" s="556"/>
      <c r="R45" s="493"/>
      <c r="S45" s="493"/>
      <c r="T45" s="493"/>
      <c r="U45" s="493"/>
      <c r="V45" s="493"/>
      <c r="W45" s="493"/>
      <c r="X45" s="493"/>
      <c r="Y45" s="493"/>
      <c r="Z45" s="493"/>
      <c r="AA45" s="493"/>
      <c r="AB45" s="493"/>
      <c r="AC45" s="493"/>
      <c r="AD45" s="493"/>
      <c r="AE45" s="493"/>
      <c r="AF45" s="499"/>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row>
    <row r="46" spans="2:139" ht="12" customHeight="1">
      <c r="B46" s="634"/>
      <c r="C46" s="635"/>
      <c r="D46" s="635"/>
      <c r="E46" s="635"/>
      <c r="F46" s="635"/>
      <c r="G46" s="635"/>
      <c r="H46" s="635"/>
      <c r="I46" s="635"/>
      <c r="J46" s="635"/>
      <c r="K46" s="636"/>
      <c r="L46" s="598" t="s">
        <v>3</v>
      </c>
      <c r="M46" s="599"/>
      <c r="N46" s="599"/>
      <c r="O46" s="599"/>
      <c r="P46" s="600"/>
      <c r="Q46" s="500" t="str">
        <f>IF(入力シート!$I$18="","",IF(入力シート!$I$18=入力シート!$CV$5,MID(入力シート!$R$26,M2,1),""))</f>
        <v/>
      </c>
      <c r="R46" s="487"/>
      <c r="S46" s="486" t="str">
        <f>IF(入力シート!$I$18="","",IF(入力シート!$I$18=入力シート!$CV$5,MID(入力シート!$R$26,O2,1),""))</f>
        <v/>
      </c>
      <c r="T46" s="487"/>
      <c r="U46" s="486" t="str">
        <f>IF(入力シート!$I$18="","",IF(入力シート!$I$18=入力シート!$CV$5,MID(入力シート!$R$26,Q2,1),""))</f>
        <v/>
      </c>
      <c r="V46" s="487"/>
      <c r="W46" s="486" t="str">
        <f>IF(入力シート!$I$18="","",IF(入力シート!$I$18=入力シート!$CV$5,MID(入力シート!$R$26,S2,1),""))</f>
        <v/>
      </c>
      <c r="X46" s="487"/>
      <c r="Y46" s="492" t="str">
        <f>IF(入力シート!$I$18="","",IF(入力シート!$I$18=入力シート!$CV$5,MID(入力シート!$R$26,U2,1),""))</f>
        <v/>
      </c>
      <c r="Z46" s="492"/>
      <c r="AA46" s="492" t="str">
        <f>IF(入力シート!$I$18="","",IF(入力シート!$I$18=入力シート!$CV$5,MID(入力シート!$R$26,W2,1),""))</f>
        <v/>
      </c>
      <c r="AB46" s="492"/>
      <c r="AC46" s="492" t="str">
        <f>IF(入力シート!$I$18="","",IF(入力シート!$I$18=入力シート!$CV$5,MID(入力シート!$R$26,Y2,1),""))</f>
        <v/>
      </c>
      <c r="AD46" s="492"/>
      <c r="AE46" s="492" t="str">
        <f>IF(入力シート!$I$18="","",IF(入力シート!$I$18=入力シート!$CV$5,MID(入力シート!$R$26,AA2,1),""))</f>
        <v/>
      </c>
      <c r="AF46" s="492"/>
      <c r="AG46" s="492" t="str">
        <f>IF(入力シート!$I$18="","",IF(入力シート!$I$18=入力シート!$CV$5,MID(入力シート!$R$26,AC2,1),""))</f>
        <v/>
      </c>
      <c r="AH46" s="492"/>
      <c r="AI46" s="492" t="str">
        <f>IF(入力シート!$I$18="","",IF(入力シート!$I$18=入力シート!$CV$5,MID(入力シート!$R$26,AE2,1),""))</f>
        <v/>
      </c>
      <c r="AJ46" s="492"/>
      <c r="AK46" s="492" t="str">
        <f>IF(入力シート!$I$18="","",IF(入力シート!$I$18=入力シート!$CV$5,MID(入力シート!$R$26,AG2,1),""))</f>
        <v/>
      </c>
      <c r="AL46" s="492"/>
      <c r="AM46" s="492" t="str">
        <f>IF(入力シート!$I$18="","",IF(入力シート!$I$18=入力シート!$CV$5,MID(入力シート!$R$26,AI2,1),""))</f>
        <v/>
      </c>
      <c r="AN46" s="492"/>
      <c r="AO46" s="486" t="str">
        <f>IF(入力シート!$I$18="","",IF(入力シート!$I$18=入力シート!$CV$5,MID(入力シート!$R$26,AK2,1),""))</f>
        <v/>
      </c>
      <c r="AP46" s="494"/>
      <c r="AQ46" s="66"/>
      <c r="AR46" s="66"/>
      <c r="AS46" s="66"/>
      <c r="AT46" s="66"/>
      <c r="AU46" s="66"/>
      <c r="AV46" s="66"/>
      <c r="AW46" s="66"/>
      <c r="AX46" s="66"/>
      <c r="AY46" s="66"/>
      <c r="AZ46" s="66"/>
      <c r="BA46" s="66"/>
      <c r="BB46" s="66"/>
      <c r="BC46" s="66"/>
      <c r="BD46" s="66"/>
      <c r="BE46" s="66"/>
      <c r="BF46" s="66"/>
      <c r="BG46" s="66"/>
      <c r="BH46" s="66"/>
      <c r="BI46" s="66"/>
      <c r="BJ46" s="66"/>
      <c r="BK46" s="66"/>
      <c r="BL46" s="66"/>
    </row>
    <row r="47" spans="2:139" ht="12" customHeight="1" thickBot="1">
      <c r="B47" s="634"/>
      <c r="C47" s="635"/>
      <c r="D47" s="635"/>
      <c r="E47" s="635"/>
      <c r="F47" s="635"/>
      <c r="G47" s="635"/>
      <c r="H47" s="635"/>
      <c r="I47" s="635"/>
      <c r="J47" s="635"/>
      <c r="K47" s="636"/>
      <c r="L47" s="601"/>
      <c r="M47" s="602"/>
      <c r="N47" s="602"/>
      <c r="O47" s="602"/>
      <c r="P47" s="603"/>
      <c r="Q47" s="501"/>
      <c r="R47" s="489"/>
      <c r="S47" s="488"/>
      <c r="T47" s="489"/>
      <c r="U47" s="488"/>
      <c r="V47" s="489"/>
      <c r="W47" s="488"/>
      <c r="X47" s="489"/>
      <c r="Y47" s="493"/>
      <c r="Z47" s="493"/>
      <c r="AA47" s="493"/>
      <c r="AB47" s="493"/>
      <c r="AC47" s="493"/>
      <c r="AD47" s="493"/>
      <c r="AE47" s="493"/>
      <c r="AF47" s="493"/>
      <c r="AG47" s="493"/>
      <c r="AH47" s="493"/>
      <c r="AI47" s="493"/>
      <c r="AJ47" s="493"/>
      <c r="AK47" s="493"/>
      <c r="AL47" s="493"/>
      <c r="AM47" s="493"/>
      <c r="AN47" s="493"/>
      <c r="AO47" s="488"/>
      <c r="AP47" s="495"/>
      <c r="AQ47" s="66"/>
      <c r="AR47" s="66"/>
      <c r="AS47" s="66"/>
      <c r="AT47" s="66"/>
      <c r="AU47" s="66"/>
      <c r="AV47" s="66"/>
      <c r="AW47" s="66"/>
      <c r="AX47" s="66"/>
      <c r="AY47" s="66"/>
      <c r="AZ47" s="66"/>
      <c r="BA47" s="66"/>
      <c r="BB47" s="66"/>
      <c r="BC47" s="66"/>
      <c r="BD47" s="66"/>
      <c r="BE47" s="66"/>
      <c r="BF47" s="66"/>
      <c r="BG47" s="66"/>
      <c r="BH47" s="66"/>
      <c r="BI47" s="66"/>
      <c r="BJ47" s="66"/>
      <c r="BK47" s="66"/>
      <c r="BL47" s="66"/>
    </row>
    <row r="48" spans="2:139" ht="12" customHeight="1">
      <c r="B48" s="634"/>
      <c r="C48" s="635"/>
      <c r="D48" s="635"/>
      <c r="E48" s="635"/>
      <c r="F48" s="635"/>
      <c r="G48" s="635"/>
      <c r="H48" s="635"/>
      <c r="I48" s="635"/>
      <c r="J48" s="635"/>
      <c r="K48" s="636"/>
      <c r="L48" s="624" t="s">
        <v>4</v>
      </c>
      <c r="M48" s="625"/>
      <c r="N48" s="625"/>
      <c r="O48" s="625"/>
      <c r="P48" s="626"/>
      <c r="Q48" s="500" t="str">
        <f>IF(入力シート!$I$18="","",IF(入力シート!$I$18=入力シート!$CV$5,MID(入力シート!$R$27,M2,1),""))</f>
        <v/>
      </c>
      <c r="R48" s="487"/>
      <c r="S48" s="486" t="str">
        <f>IF(入力シート!$I$18="","",IF(入力シート!$I$18=入力シート!$CV$5,MID(入力シート!$R$27,O2,1),""))</f>
        <v/>
      </c>
      <c r="T48" s="487"/>
      <c r="U48" s="486" t="str">
        <f>IF(入力シート!$I$18="","",IF(入力シート!$I$18=入力シート!$CV$5,MID(入力シート!$R$27,Q2,1),""))</f>
        <v/>
      </c>
      <c r="V48" s="487"/>
      <c r="W48" s="486" t="str">
        <f>IF(入力シート!$I$18="","",IF(入力シート!$I$18=入力シート!$CV$5,MID(入力シート!$R$27,S2,1),""))</f>
        <v/>
      </c>
      <c r="X48" s="487"/>
      <c r="Y48" s="492" t="str">
        <f>IF(入力シート!$I$18="","",IF(入力シート!$I$18=入力シート!$CV$5,MID(入力シート!$R$27,U2,1),""))</f>
        <v/>
      </c>
      <c r="Z48" s="492"/>
      <c r="AA48" s="492" t="str">
        <f>IF(入力シート!$I$18="","",IF(入力シート!$I$18=入力シート!$CV$5,MID(入力シート!$R$27,W2,1),""))</f>
        <v/>
      </c>
      <c r="AB48" s="492"/>
      <c r="AC48" s="492" t="str">
        <f>IF(入力シート!$I$18="","",IF(入力シート!$I$18=入力シート!$CV$5,MID(入力シート!$R$27,Y2,1),""))</f>
        <v/>
      </c>
      <c r="AD48" s="492"/>
      <c r="AE48" s="492" t="str">
        <f>IF(入力シート!$I$18="","",IF(入力シート!$I$18=入力シート!$CV$5,MID(入力シート!$R$27,AA2,1),""))</f>
        <v/>
      </c>
      <c r="AF48" s="492"/>
      <c r="AG48" s="492" t="str">
        <f>IF(入力シート!$I$18="","",IF(入力シート!$I$18=入力シート!$CV$5,MID(入力シート!$R$27,AC2,1),""))</f>
        <v/>
      </c>
      <c r="AH48" s="492"/>
      <c r="AI48" s="492" t="str">
        <f>IF(入力シート!$I$18="","",IF(入力シート!$I$18=入力シート!$CV$5,MID(入力シート!$R$27,AE2,1),""))</f>
        <v/>
      </c>
      <c r="AJ48" s="492"/>
      <c r="AK48" s="492" t="str">
        <f>IF(入力シート!$I$18="","",IF(入力シート!$I$18=入力シート!$CV$5,MID(入力シート!$R$27,AG2,1),""))</f>
        <v/>
      </c>
      <c r="AL48" s="492"/>
      <c r="AM48" s="492" t="str">
        <f>IF(入力シート!$I$18="","",IF(入力シート!$I$18=入力シート!$CV$5,MID(入力シート!$R$27,AI2,1),""))</f>
        <v/>
      </c>
      <c r="AN48" s="498"/>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row>
    <row r="49" spans="2:66" ht="12" customHeight="1" thickBot="1">
      <c r="B49" s="634"/>
      <c r="C49" s="635"/>
      <c r="D49" s="635"/>
      <c r="E49" s="635"/>
      <c r="F49" s="635"/>
      <c r="G49" s="635"/>
      <c r="H49" s="635"/>
      <c r="I49" s="635"/>
      <c r="J49" s="635"/>
      <c r="K49" s="636"/>
      <c r="L49" s="628"/>
      <c r="M49" s="629"/>
      <c r="N49" s="629"/>
      <c r="O49" s="629"/>
      <c r="P49" s="630"/>
      <c r="Q49" s="501"/>
      <c r="R49" s="489"/>
      <c r="S49" s="488"/>
      <c r="T49" s="489"/>
      <c r="U49" s="488"/>
      <c r="V49" s="489"/>
      <c r="W49" s="488"/>
      <c r="X49" s="489"/>
      <c r="Y49" s="493"/>
      <c r="Z49" s="493"/>
      <c r="AA49" s="493"/>
      <c r="AB49" s="493"/>
      <c r="AC49" s="493"/>
      <c r="AD49" s="493"/>
      <c r="AE49" s="493"/>
      <c r="AF49" s="493"/>
      <c r="AG49" s="493"/>
      <c r="AH49" s="493"/>
      <c r="AI49" s="493"/>
      <c r="AJ49" s="493"/>
      <c r="AK49" s="493"/>
      <c r="AL49" s="493"/>
      <c r="AM49" s="493"/>
      <c r="AN49" s="499"/>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row>
    <row r="50" spans="2:66" ht="12" customHeight="1">
      <c r="B50" s="634"/>
      <c r="C50" s="635"/>
      <c r="D50" s="635"/>
      <c r="E50" s="635"/>
      <c r="F50" s="635"/>
      <c r="G50" s="635"/>
      <c r="H50" s="635"/>
      <c r="I50" s="635"/>
      <c r="J50" s="635"/>
      <c r="K50" s="636"/>
      <c r="L50" s="624" t="s">
        <v>2</v>
      </c>
      <c r="M50" s="625"/>
      <c r="N50" s="625"/>
      <c r="O50" s="625"/>
      <c r="P50" s="626"/>
      <c r="Q50" s="500" t="str">
        <f>IF(入力シート!$R$24="","",IF(入力シート!$I$18=入力シート!$CV$5,MID(入力シート!$R$24,M2,1),""))</f>
        <v/>
      </c>
      <c r="R50" s="487"/>
      <c r="S50" s="486" t="str">
        <f>IF(入力シート!$R$24="","",IF(入力シート!$I$18=入力シート!$CV$5,MID(入力シート!$R$24,O2,1),""))</f>
        <v/>
      </c>
      <c r="T50" s="487"/>
      <c r="U50" s="492" t="str">
        <f>IF(入力シート!$R$24="","",IF(入力シート!$I$18=入力シート!$CV$5,MID(入力シート!$R$24,Q2,1),""))</f>
        <v/>
      </c>
      <c r="V50" s="492"/>
      <c r="W50" s="486" t="str">
        <f>IF(入力シート!$R$24="","",IF(入力シート!$I$18=入力シート!$CV$5,MID(入力シート!$R$24,S2,1),""))</f>
        <v/>
      </c>
      <c r="X50" s="487"/>
      <c r="Y50" s="492" t="str">
        <f>IF(入力シート!$R$24="","",IF(入力シート!$I$18=入力シート!$CV$5,MID(入力シート!$R$24,U2,1),""))</f>
        <v/>
      </c>
      <c r="Z50" s="492"/>
      <c r="AA50" s="492" t="str">
        <f>IF(入力シート!$R$24="","",IF(入力シート!$I$18=入力シート!$CV$5,MID(入力シート!$R$24,W2,1),""))</f>
        <v/>
      </c>
      <c r="AB50" s="492"/>
      <c r="AC50" s="492" t="str">
        <f>IF(入力シート!$R$24="","",IF(入力シート!$I$18=入力シート!$CV$5,MID(入力シート!$R$24,Y2,1),""))</f>
        <v/>
      </c>
      <c r="AD50" s="492"/>
      <c r="AE50" s="492" t="str">
        <f>IF(入力シート!$R$24="","",IF(入力シート!$I$18=入力シート!$CV$5,MID(入力シート!$R$24,AA2,1),""))</f>
        <v/>
      </c>
      <c r="AF50" s="492"/>
      <c r="AG50" s="492" t="str">
        <f>IF(入力シート!$R$24="","",IF(入力シート!$I$18=入力シート!$CV$5,MID(入力シート!$R$24,AC2,1),""))</f>
        <v/>
      </c>
      <c r="AH50" s="492"/>
      <c r="AI50" s="492" t="str">
        <f>IF(入力シート!$R$24="","",IF(入力シート!$I$18=入力シート!$CV$5,MID(入力シート!$R$24,AE2,1),""))</f>
        <v/>
      </c>
      <c r="AJ50" s="492"/>
      <c r="AK50" s="492" t="str">
        <f>IF(入力シート!$R$24="","",IF(入力シート!$I$18=入力シート!$CV$5,MID(入力シート!$R$24,AG2,1),""))</f>
        <v/>
      </c>
      <c r="AL50" s="492"/>
      <c r="AM50" s="492" t="str">
        <f>IF(入力シート!$R$24="","",IF(入力シート!$I$18=入力シート!$CV$5,MID(入力シート!$R$24,AI2,1),""))</f>
        <v/>
      </c>
      <c r="AN50" s="492"/>
      <c r="AO50" s="492" t="str">
        <f>IF(入力シート!$R$24="","",IF(入力シート!$I$18=入力シート!$CV$5,MID(入力シート!$R$24,AK2,1),""))</f>
        <v/>
      </c>
      <c r="AP50" s="492"/>
      <c r="AQ50" s="492" t="str">
        <f>IF(入力シート!$R$24="","",IF(入力シート!$I$18=入力シート!$CV$5,MID(入力シート!$R$24,AM2,1),""))</f>
        <v/>
      </c>
      <c r="AR50" s="492"/>
      <c r="AS50" s="492" t="str">
        <f>IF(入力シート!$R$24="","",IF(入力シート!$I$18=入力シート!$CV$5,MID(入力シート!$R$24,AO2,1),""))</f>
        <v/>
      </c>
      <c r="AT50" s="492"/>
      <c r="AU50" s="492" t="str">
        <f>IF(入力シート!$R$24="","",IF(入力シート!$I$18=入力シート!$CV$5,MID(入力シート!$R$24,AQ2,1),""))</f>
        <v/>
      </c>
      <c r="AV50" s="492"/>
      <c r="AW50" s="492" t="str">
        <f>IF(入力シート!$R$24="","",IF(入力シート!$I$18=入力シート!$CV$5,MID(入力シート!$R$24,AS2,1),""))</f>
        <v/>
      </c>
      <c r="AX50" s="492"/>
      <c r="AY50" s="492" t="str">
        <f>IF(入力シート!$R$24="","",IF(入力シート!$I$18=入力シート!$CV$5,MID(入力シート!$R$24,AU2,1),""))</f>
        <v/>
      </c>
      <c r="AZ50" s="492"/>
      <c r="BA50" s="492" t="str">
        <f>IF(入力シート!$R$24="","",IF(入力シート!$I$18=入力シート!$CV$5,MID(入力シート!$R$24,AW2,1),""))</f>
        <v/>
      </c>
      <c r="BB50" s="492"/>
      <c r="BC50" s="492" t="str">
        <f>IF(入力シート!$R$24="","",IF(入力シート!$I$18=入力シート!$CV$5,MID(入力シート!$R$24,AY2,1),""))</f>
        <v/>
      </c>
      <c r="BD50" s="492"/>
      <c r="BE50" s="492" t="str">
        <f>IF(入力シート!$R$24="","",IF(入力シート!$I$18=入力シート!$CV$5,MID(入力シート!$R$24,BA2,1),""))</f>
        <v/>
      </c>
      <c r="BF50" s="492"/>
      <c r="BG50" s="492" t="str">
        <f>IF(入力シート!$R$24="","",IF(入力シート!$I$18=入力シート!$CV$5,MID(入力シート!$R$24,BC2,1),""))</f>
        <v/>
      </c>
      <c r="BH50" s="492"/>
      <c r="BI50" s="492" t="str">
        <f>IF(入力シート!$R$24="","",IF(入力シート!$I$18=入力シート!$CV$5,MID(入力シート!$R$24,BE2,1),""))</f>
        <v/>
      </c>
      <c r="BJ50" s="492"/>
      <c r="BK50" s="492" t="str">
        <f>IF(入力シート!$R$24="","",IF(入力シート!$I$18=入力シート!$CV$5,MID(入力シート!$R$24,BG2,1),""))</f>
        <v/>
      </c>
      <c r="BL50" s="492"/>
      <c r="BM50" s="486" t="str">
        <f>IF(入力シート!$R$24="","",IF(入力シート!$I$18=入力シート!$CV$5,MID(入力シート!$R$24,BI2,1),""))</f>
        <v/>
      </c>
      <c r="BN50" s="494"/>
    </row>
    <row r="51" spans="2:66" ht="12" customHeight="1" thickBot="1">
      <c r="B51" s="634"/>
      <c r="C51" s="635"/>
      <c r="D51" s="635"/>
      <c r="E51" s="635"/>
      <c r="F51" s="635"/>
      <c r="G51" s="635"/>
      <c r="H51" s="635"/>
      <c r="I51" s="635"/>
      <c r="J51" s="635"/>
      <c r="K51" s="636"/>
      <c r="L51" s="627"/>
      <c r="M51" s="545"/>
      <c r="N51" s="545"/>
      <c r="O51" s="545"/>
      <c r="P51" s="596"/>
      <c r="Q51" s="501"/>
      <c r="R51" s="489"/>
      <c r="S51" s="488"/>
      <c r="T51" s="489"/>
      <c r="U51" s="493"/>
      <c r="V51" s="493"/>
      <c r="W51" s="488"/>
      <c r="X51" s="489"/>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88"/>
      <c r="BN51" s="495"/>
    </row>
    <row r="52" spans="2:66" ht="12" customHeight="1">
      <c r="B52" s="634"/>
      <c r="C52" s="635"/>
      <c r="D52" s="635"/>
      <c r="E52" s="635"/>
      <c r="F52" s="635"/>
      <c r="G52" s="635"/>
      <c r="H52" s="635"/>
      <c r="I52" s="635"/>
      <c r="J52" s="635"/>
      <c r="K52" s="636"/>
      <c r="L52" s="627"/>
      <c r="M52" s="545"/>
      <c r="N52" s="545"/>
      <c r="O52" s="545"/>
      <c r="P52" s="596"/>
      <c r="Q52" s="500" t="str">
        <f>IF(入力シート!$R$24="","",IF(入力シート!$I$18=入力シート!$CV$5,MID(入力シート!$R$24,BK2,1),""))</f>
        <v/>
      </c>
      <c r="R52" s="487"/>
      <c r="S52" s="486" t="str">
        <f>IF(入力シート!$R$24="","",IF(入力シート!$I$18=入力シート!$CV$5,MID(入力シート!$R$24,BM2,1),""))</f>
        <v/>
      </c>
      <c r="T52" s="487"/>
      <c r="U52" s="486" t="str">
        <f>IF(入力シート!$R$24="","",IF(入力シート!$I$18=入力シート!$CV$5,MID(入力シート!$R$24,BO2,1),""))</f>
        <v/>
      </c>
      <c r="V52" s="487"/>
      <c r="W52" s="486" t="str">
        <f>IF(入力シート!$R$24="","",IF(入力シート!$I$18=入力シート!$CV$5,MID(入力シート!$R$24,BQ2,1),""))</f>
        <v/>
      </c>
      <c r="X52" s="487"/>
      <c r="Y52" s="486" t="str">
        <f>IF(入力シート!$R$24="","",IF(入力シート!$I$18=入力シート!$CV$5,MID(入力シート!$R$24,BS2,1),""))</f>
        <v/>
      </c>
      <c r="Z52" s="487"/>
      <c r="AA52" s="486" t="str">
        <f>IF(入力シート!$R$24="","",IF(入力シート!$I$18=入力シート!$CV$5,MID(入力シート!$R$24,BU2,1),""))</f>
        <v/>
      </c>
      <c r="AB52" s="487"/>
      <c r="AC52" s="486" t="str">
        <f>IF(入力シート!$R$24="","",IF(入力シート!$I$18=入力シート!$CV$5,MID(入力シート!$R$24,BW2,1),""))</f>
        <v/>
      </c>
      <c r="AD52" s="487"/>
      <c r="AE52" s="486" t="str">
        <f>IF(入力シート!$R$24="","",IF(入力シート!$I$18=入力シート!$CV$5,MID(入力シート!$R$24,BY2,1),""))</f>
        <v/>
      </c>
      <c r="AF52" s="487"/>
      <c r="AG52" s="486" t="str">
        <f>IF(入力シート!$R$24="","",IF(入力シート!$I$18=入力シート!$CV$5,MID(入力シート!$R$24,CA2,1),""))</f>
        <v/>
      </c>
      <c r="AH52" s="487"/>
      <c r="AI52" s="486" t="str">
        <f>IF(入力シート!$R$24="","",IF(入力シート!$I$18=入力シート!$CV$5,MID(入力シート!$R$24,CC2,1),""))</f>
        <v/>
      </c>
      <c r="AJ52" s="487"/>
      <c r="AK52" s="486" t="str">
        <f>IF(入力シート!$R$24="","",IF(入力シート!$I$18=入力シート!$CV$5,MID(入力シート!$R$24,CE2,1),""))</f>
        <v/>
      </c>
      <c r="AL52" s="487"/>
      <c r="AM52" s="486" t="str">
        <f>IF(入力シート!$R$24="","",IF(入力シート!$I$18=入力シート!$CV$5,MID(入力シート!$R$24,CG2,1),""))</f>
        <v/>
      </c>
      <c r="AN52" s="487"/>
      <c r="AO52" s="486" t="str">
        <f>IF(入力シート!$R$24="","",IF(入力シート!$I$18=入力シート!$CV$5,MID(入力シート!$R$24,CI2,1),""))</f>
        <v/>
      </c>
      <c r="AP52" s="487"/>
      <c r="AQ52" s="486" t="str">
        <f>IF(入力シート!$R$24="","",IF(入力シート!$I$18=入力シート!$CV$5,MID(入力シート!$R$24,CK2,1),""))</f>
        <v/>
      </c>
      <c r="AR52" s="487"/>
      <c r="AS52" s="486" t="str">
        <f>IF(入力シート!$R$24="","",IF(入力シート!$I$18=入力シート!$CV$5,MID(入力シート!$R$24,CM2,1),""))</f>
        <v/>
      </c>
      <c r="AT52" s="487"/>
      <c r="AU52" s="486" t="str">
        <f>IF(入力シート!$R$24="","",IF(入力シート!$I$18=入力シート!$CV$5,MID(入力シート!$R$24,CO2,1),""))</f>
        <v/>
      </c>
      <c r="AV52" s="487"/>
      <c r="AW52" s="486" t="str">
        <f>IF(入力シート!$R$24="","",IF(入力シート!$I$18=入力シート!$CV$5,MID(入力シート!$R$24,CQ2,1),""))</f>
        <v/>
      </c>
      <c r="AX52" s="487"/>
      <c r="AY52" s="486" t="str">
        <f>IF(入力シート!$R$24="","",IF(入力シート!$I$18=入力シート!$CV$5,MID(入力シート!$R$24,CS2,1),""))</f>
        <v/>
      </c>
      <c r="AZ52" s="487"/>
      <c r="BA52" s="486" t="str">
        <f>IF(入力シート!$R$24="","",IF(入力シート!$I$18=入力シート!$CV$5,MID(入力シート!$R$24,CU2,1),""))</f>
        <v/>
      </c>
      <c r="BB52" s="487"/>
      <c r="BC52" s="486" t="str">
        <f>IF(入力シート!$R$24="","",IF(入力シート!$I$18=入力シート!$CV$5,MID(入力シート!$R$24,CW2,1),""))</f>
        <v/>
      </c>
      <c r="BD52" s="487"/>
      <c r="BE52" s="486" t="str">
        <f>IF(入力シート!$R$24="","",IF(入力シート!$I$18=入力シート!$CV$5,MID(入力シート!$R$24,CY2,1),""))</f>
        <v/>
      </c>
      <c r="BF52" s="487"/>
      <c r="BG52" s="486" t="str">
        <f>IF(入力シート!$R$24="","",IF(入力シート!$I$18=入力シート!$CV$5,MID(入力シート!$R$24,DA2,1),""))</f>
        <v/>
      </c>
      <c r="BH52" s="487"/>
      <c r="BI52" s="486" t="str">
        <f>IF(入力シート!$R$24="","",IF(入力シート!$I$18=入力シート!$CV$5,MID(入力シート!$R$24,DC2,1),""))</f>
        <v/>
      </c>
      <c r="BJ52" s="487"/>
      <c r="BK52" s="486" t="str">
        <f>IF(入力シート!$R$24="","",IF(入力シート!$I$18=入力シート!$CV$5,MID(入力シート!$R$24,DE2,1),""))</f>
        <v/>
      </c>
      <c r="BL52" s="487"/>
      <c r="BM52" s="486" t="str">
        <f>IF(入力シート!$R$24="","",IF(入力シート!$I$18=入力シート!$CV$5,MID(入力シート!$R$24,DG2,1),""))</f>
        <v/>
      </c>
      <c r="BN52" s="494"/>
    </row>
    <row r="53" spans="2:66" ht="12" customHeight="1" thickBot="1">
      <c r="B53" s="637"/>
      <c r="C53" s="638"/>
      <c r="D53" s="638"/>
      <c r="E53" s="638"/>
      <c r="F53" s="638"/>
      <c r="G53" s="638"/>
      <c r="H53" s="638"/>
      <c r="I53" s="638"/>
      <c r="J53" s="638"/>
      <c r="K53" s="639"/>
      <c r="L53" s="628"/>
      <c r="M53" s="629"/>
      <c r="N53" s="629"/>
      <c r="O53" s="629"/>
      <c r="P53" s="630"/>
      <c r="Q53" s="501"/>
      <c r="R53" s="489"/>
      <c r="S53" s="488"/>
      <c r="T53" s="489"/>
      <c r="U53" s="488"/>
      <c r="V53" s="489"/>
      <c r="W53" s="488"/>
      <c r="X53" s="489"/>
      <c r="Y53" s="488"/>
      <c r="Z53" s="489"/>
      <c r="AA53" s="488"/>
      <c r="AB53" s="489"/>
      <c r="AC53" s="488"/>
      <c r="AD53" s="489"/>
      <c r="AE53" s="488"/>
      <c r="AF53" s="489"/>
      <c r="AG53" s="488"/>
      <c r="AH53" s="489"/>
      <c r="AI53" s="488"/>
      <c r="AJ53" s="489"/>
      <c r="AK53" s="488"/>
      <c r="AL53" s="489"/>
      <c r="AM53" s="488"/>
      <c r="AN53" s="489"/>
      <c r="AO53" s="488"/>
      <c r="AP53" s="489"/>
      <c r="AQ53" s="488"/>
      <c r="AR53" s="489"/>
      <c r="AS53" s="488"/>
      <c r="AT53" s="489"/>
      <c r="AU53" s="488"/>
      <c r="AV53" s="489"/>
      <c r="AW53" s="488"/>
      <c r="AX53" s="489"/>
      <c r="AY53" s="488"/>
      <c r="AZ53" s="489"/>
      <c r="BA53" s="488"/>
      <c r="BB53" s="489"/>
      <c r="BC53" s="488"/>
      <c r="BD53" s="489"/>
      <c r="BE53" s="488"/>
      <c r="BF53" s="489"/>
      <c r="BG53" s="488"/>
      <c r="BH53" s="489"/>
      <c r="BI53" s="488"/>
      <c r="BJ53" s="489"/>
      <c r="BK53" s="488"/>
      <c r="BL53" s="489"/>
      <c r="BM53" s="488"/>
      <c r="BN53" s="495"/>
    </row>
    <row r="54" spans="2:66" ht="12" customHeight="1">
      <c r="B54" s="86"/>
      <c r="C54" s="86"/>
      <c r="D54" s="86"/>
      <c r="E54" s="86"/>
      <c r="F54" s="86"/>
      <c r="G54" s="86"/>
      <c r="H54" s="86"/>
      <c r="I54" s="86"/>
      <c r="J54" s="86"/>
      <c r="K54" s="86"/>
      <c r="L54" s="78"/>
      <c r="M54" s="78"/>
      <c r="N54" s="78"/>
      <c r="O54" s="78"/>
      <c r="P54" s="78"/>
      <c r="Q54" s="74"/>
      <c r="R54" s="74"/>
      <c r="S54" s="74"/>
      <c r="T54" s="74"/>
      <c r="U54" s="74"/>
      <c r="V54" s="74"/>
      <c r="W54" s="74"/>
      <c r="X54" s="74"/>
      <c r="Y54" s="74"/>
      <c r="Z54" s="74"/>
      <c r="AA54" s="74"/>
      <c r="AB54" s="74"/>
      <c r="AC54" s="74"/>
      <c r="AD54" s="74"/>
      <c r="AE54" s="74"/>
      <c r="AF54" s="74"/>
      <c r="AG54" s="74"/>
      <c r="AH54" s="74"/>
      <c r="AI54" s="74"/>
      <c r="AJ54" s="74"/>
      <c r="AK54" s="74"/>
      <c r="AL54" s="74"/>
      <c r="AM54" s="74"/>
      <c r="AN54" s="74"/>
    </row>
    <row r="55" spans="2:66" ht="12" customHeight="1">
      <c r="B55" s="73"/>
      <c r="C55" s="73"/>
      <c r="D55" s="73"/>
      <c r="E55" s="73"/>
    </row>
    <row r="56" spans="2:66" ht="12" customHeight="1">
      <c r="B56" s="551" t="s">
        <v>32</v>
      </c>
      <c r="C56" s="551"/>
      <c r="D56" s="551"/>
      <c r="E56" s="551"/>
      <c r="F56" s="551"/>
      <c r="G56" s="532" t="s">
        <v>308</v>
      </c>
      <c r="H56" s="532"/>
      <c r="I56" s="532"/>
      <c r="J56" s="532"/>
      <c r="K56" s="532"/>
      <c r="L56" s="532"/>
      <c r="M56" s="532"/>
      <c r="N56" s="532"/>
      <c r="O56" s="532"/>
      <c r="P56" s="532"/>
      <c r="Q56" s="532"/>
      <c r="R56" s="532"/>
      <c r="S56" s="74"/>
      <c r="T56" s="74"/>
      <c r="U56" s="74"/>
      <c r="V56" s="74"/>
      <c r="BD56" s="574" t="s">
        <v>293</v>
      </c>
      <c r="BE56" s="574"/>
      <c r="BF56" s="574"/>
      <c r="BG56" s="574"/>
      <c r="BH56" s="574"/>
      <c r="BI56" s="574"/>
      <c r="BJ56" s="574"/>
      <c r="BK56" s="574"/>
      <c r="BL56" s="574"/>
    </row>
    <row r="57" spans="2:66" ht="12" customHeight="1">
      <c r="B57" s="551"/>
      <c r="C57" s="551"/>
      <c r="D57" s="551"/>
      <c r="E57" s="551"/>
      <c r="F57" s="551"/>
      <c r="G57" s="532"/>
      <c r="H57" s="532"/>
      <c r="I57" s="532"/>
      <c r="J57" s="532"/>
      <c r="K57" s="532"/>
      <c r="L57" s="532"/>
      <c r="M57" s="532"/>
      <c r="N57" s="532"/>
      <c r="O57" s="532"/>
      <c r="P57" s="532"/>
      <c r="Q57" s="532"/>
      <c r="R57" s="532"/>
      <c r="S57" s="74"/>
      <c r="T57" s="74"/>
      <c r="U57" s="74"/>
      <c r="V57" s="74"/>
      <c r="AB57" s="566" t="s">
        <v>59</v>
      </c>
      <c r="AC57" s="566"/>
      <c r="AD57" s="566"/>
      <c r="AE57" s="566"/>
      <c r="AF57" s="566"/>
      <c r="AG57" s="566"/>
      <c r="AH57" s="87"/>
      <c r="AI57" s="87"/>
      <c r="AJ57" s="536" t="str">
        <f>IF(入力シート!$I$6="","",入力シート!$I$6)</f>
        <v/>
      </c>
      <c r="AK57" s="536"/>
      <c r="AL57" s="536"/>
      <c r="AM57" s="536"/>
      <c r="AN57" s="536"/>
      <c r="AO57" s="536"/>
      <c r="AP57" s="536"/>
      <c r="AQ57" s="536"/>
      <c r="AR57" s="536"/>
      <c r="AS57" s="536"/>
      <c r="AT57" s="536"/>
      <c r="AU57" s="536"/>
      <c r="AV57" s="536"/>
      <c r="AW57" s="87"/>
      <c r="AX57" s="87"/>
      <c r="BG57" s="69" t="s">
        <v>48</v>
      </c>
      <c r="BH57" s="69"/>
      <c r="BI57" s="69"/>
      <c r="BJ57" s="69"/>
      <c r="BK57" s="69"/>
    </row>
    <row r="58" spans="2:66" ht="12" customHeight="1" thickBot="1">
      <c r="B58" s="73"/>
      <c r="C58" s="73"/>
      <c r="D58" s="73"/>
      <c r="E58" s="73"/>
    </row>
    <row r="59" spans="2:66" ht="12" customHeight="1">
      <c r="B59" s="649" t="s">
        <v>60</v>
      </c>
      <c r="C59" s="650"/>
      <c r="D59" s="650"/>
      <c r="E59" s="650"/>
      <c r="F59" s="650"/>
      <c r="G59" s="650"/>
      <c r="H59" s="650"/>
      <c r="I59" s="650"/>
      <c r="J59" s="650"/>
      <c r="K59" s="651"/>
      <c r="L59" s="598" t="s">
        <v>61</v>
      </c>
      <c r="M59" s="599"/>
      <c r="N59" s="599"/>
      <c r="O59" s="599"/>
      <c r="P59" s="600"/>
      <c r="Q59" s="500" t="str">
        <f>IF(入力シート!$I$28="","",MID(入力シート!$I$28,M2,1))</f>
        <v/>
      </c>
      <c r="R59" s="487"/>
      <c r="S59" s="486" t="str">
        <f>IF(入力シート!$I$28="","",MID(入力シート!$I$28,O2,1))</f>
        <v/>
      </c>
      <c r="T59" s="487"/>
      <c r="U59" s="486" t="str">
        <f>IF(入力シート!$I$28="","",MID(入力シート!$I$28,Q2,1))</f>
        <v/>
      </c>
      <c r="V59" s="487"/>
      <c r="W59" s="486" t="str">
        <f>IF(入力シート!$I$28="","",MID(入力シート!$I$28,S2,1))</f>
        <v/>
      </c>
      <c r="X59" s="487"/>
      <c r="Y59" s="492" t="str">
        <f>IF(入力シート!$I$28="","",MID(入力シート!$I$28,U2,1))</f>
        <v/>
      </c>
      <c r="Z59" s="492"/>
      <c r="AA59" s="492" t="str">
        <f>IF(入力シート!$I$28="","",MID(入力シート!$I$28,W2,1))</f>
        <v/>
      </c>
      <c r="AB59" s="492"/>
      <c r="AC59" s="492" t="str">
        <f>IF(入力シート!$I$28="","",MID(入力シート!$I$28,Y2,1))</f>
        <v/>
      </c>
      <c r="AD59" s="492"/>
      <c r="AE59" s="492" t="str">
        <f>IF(入力シート!$I$28="","",MID(入力シート!$I$28,AA2,1))</f>
        <v/>
      </c>
      <c r="AF59" s="492"/>
      <c r="AG59" s="492" t="str">
        <f>IF(入力シート!$I$28="","",MID(入力シート!$I$28,AC2,1))</f>
        <v/>
      </c>
      <c r="AH59" s="492"/>
      <c r="AI59" s="492" t="str">
        <f>IF(入力シート!$I$28="","",MID(入力シート!$I$28,AE2,1))</f>
        <v/>
      </c>
      <c r="AJ59" s="492"/>
      <c r="AK59" s="492" t="str">
        <f>IF(入力シート!$I$28="","",MID(入力シート!$I$28,AG2,1))</f>
        <v/>
      </c>
      <c r="AL59" s="492"/>
      <c r="AM59" s="492" t="str">
        <f>IF(入力シート!$I$28="","",MID(入力シート!$I$28,AI2,1))</f>
        <v/>
      </c>
      <c r="AN59" s="498"/>
    </row>
    <row r="60" spans="2:66" ht="12" customHeight="1" thickBot="1">
      <c r="B60" s="652"/>
      <c r="C60" s="653"/>
      <c r="D60" s="653"/>
      <c r="E60" s="653"/>
      <c r="F60" s="653"/>
      <c r="G60" s="653"/>
      <c r="H60" s="653"/>
      <c r="I60" s="653"/>
      <c r="J60" s="653"/>
      <c r="K60" s="654"/>
      <c r="L60" s="601"/>
      <c r="M60" s="602"/>
      <c r="N60" s="602"/>
      <c r="O60" s="602"/>
      <c r="P60" s="603"/>
      <c r="Q60" s="501"/>
      <c r="R60" s="489"/>
      <c r="S60" s="488"/>
      <c r="T60" s="489"/>
      <c r="U60" s="488"/>
      <c r="V60" s="489"/>
      <c r="W60" s="488"/>
      <c r="X60" s="489"/>
      <c r="Y60" s="493"/>
      <c r="Z60" s="493"/>
      <c r="AA60" s="493"/>
      <c r="AB60" s="493"/>
      <c r="AC60" s="493"/>
      <c r="AD60" s="493"/>
      <c r="AE60" s="493"/>
      <c r="AF60" s="493"/>
      <c r="AG60" s="493"/>
      <c r="AH60" s="493"/>
      <c r="AI60" s="493"/>
      <c r="AJ60" s="493"/>
      <c r="AK60" s="493"/>
      <c r="AL60" s="493"/>
      <c r="AM60" s="493"/>
      <c r="AN60" s="499"/>
    </row>
    <row r="61" spans="2:66" ht="12" customHeight="1">
      <c r="B61" s="652"/>
      <c r="C61" s="653"/>
      <c r="D61" s="653"/>
      <c r="E61" s="653"/>
      <c r="F61" s="653"/>
      <c r="G61" s="653"/>
      <c r="H61" s="653"/>
      <c r="I61" s="653"/>
      <c r="J61" s="653"/>
      <c r="K61" s="654"/>
      <c r="L61" s="624" t="s">
        <v>3</v>
      </c>
      <c r="M61" s="625"/>
      <c r="N61" s="625"/>
      <c r="O61" s="625"/>
      <c r="P61" s="626"/>
      <c r="Q61" s="500" t="str">
        <f>IF(入力シート!$I$29="","",MID(入力シート!$I$29,M2,1))</f>
        <v/>
      </c>
      <c r="R61" s="487"/>
      <c r="S61" s="486" t="str">
        <f>IF(入力シート!$I$29="","",MID(入力シート!$I$29,O2,1))</f>
        <v/>
      </c>
      <c r="T61" s="487"/>
      <c r="U61" s="486" t="str">
        <f>IF(入力シート!$I$29="","",MID(入力シート!$I$29,Q2,1))</f>
        <v/>
      </c>
      <c r="V61" s="487"/>
      <c r="W61" s="486" t="str">
        <f>IF(入力シート!$I$29="","",MID(入力シート!$I$29,S2,1))</f>
        <v/>
      </c>
      <c r="X61" s="487"/>
      <c r="Y61" s="492" t="str">
        <f>IF(入力シート!$I$29="","",MID(入力シート!$I$29,U2,1))</f>
        <v/>
      </c>
      <c r="Z61" s="492"/>
      <c r="AA61" s="492" t="str">
        <f>IF(入力シート!$I$29="","",MID(入力シート!$I$29,W2,1))</f>
        <v/>
      </c>
      <c r="AB61" s="492"/>
      <c r="AC61" s="492" t="str">
        <f>IF(入力シート!$I$29="","",MID(入力シート!$I$29,Y2,1))</f>
        <v/>
      </c>
      <c r="AD61" s="492"/>
      <c r="AE61" s="492" t="str">
        <f>IF(入力シート!$I$29="","",MID(入力シート!$I$29,AA2,1))</f>
        <v/>
      </c>
      <c r="AF61" s="492"/>
      <c r="AG61" s="492" t="str">
        <f>IF(入力シート!$I$29="","",MID(入力シート!$I$29,AC2,1))</f>
        <v/>
      </c>
      <c r="AH61" s="492"/>
      <c r="AI61" s="492" t="str">
        <f>IF(入力シート!$I$29="","",MID(入力シート!$I$29,AE2,1))</f>
        <v/>
      </c>
      <c r="AJ61" s="492"/>
      <c r="AK61" s="492" t="str">
        <f>IF(入力シート!$I$29="","",MID(入力シート!$I$29,AG2,1))</f>
        <v/>
      </c>
      <c r="AL61" s="492"/>
      <c r="AM61" s="492" t="str">
        <f>IF(入力シート!$I$29="","",MID(入力シート!$I$29,AI2,1))</f>
        <v/>
      </c>
      <c r="AN61" s="486"/>
      <c r="AO61" s="492" t="str">
        <f>IF(入力シート!$I$29="","",MID(入力シート!$I$29,AK2,1))</f>
        <v/>
      </c>
      <c r="AP61" s="498"/>
    </row>
    <row r="62" spans="2:66" ht="12" customHeight="1" thickBot="1">
      <c r="B62" s="652"/>
      <c r="C62" s="653"/>
      <c r="D62" s="653"/>
      <c r="E62" s="653"/>
      <c r="F62" s="653"/>
      <c r="G62" s="653"/>
      <c r="H62" s="653"/>
      <c r="I62" s="653"/>
      <c r="J62" s="653"/>
      <c r="K62" s="654"/>
      <c r="L62" s="628"/>
      <c r="M62" s="629"/>
      <c r="N62" s="629"/>
      <c r="O62" s="629"/>
      <c r="P62" s="630"/>
      <c r="Q62" s="501"/>
      <c r="R62" s="489"/>
      <c r="S62" s="488"/>
      <c r="T62" s="489"/>
      <c r="U62" s="488"/>
      <c r="V62" s="489"/>
      <c r="W62" s="488"/>
      <c r="X62" s="489"/>
      <c r="Y62" s="493"/>
      <c r="Z62" s="493"/>
      <c r="AA62" s="493"/>
      <c r="AB62" s="493"/>
      <c r="AC62" s="493"/>
      <c r="AD62" s="493"/>
      <c r="AE62" s="493"/>
      <c r="AF62" s="493"/>
      <c r="AG62" s="493"/>
      <c r="AH62" s="493"/>
      <c r="AI62" s="493"/>
      <c r="AJ62" s="493"/>
      <c r="AK62" s="493"/>
      <c r="AL62" s="493"/>
      <c r="AM62" s="493"/>
      <c r="AN62" s="488"/>
      <c r="AO62" s="493"/>
      <c r="AP62" s="499"/>
    </row>
    <row r="63" spans="2:66" ht="12" customHeight="1">
      <c r="B63" s="652"/>
      <c r="C63" s="653"/>
      <c r="D63" s="653"/>
      <c r="E63" s="653"/>
      <c r="F63" s="653"/>
      <c r="G63" s="653"/>
      <c r="H63" s="653"/>
      <c r="I63" s="653"/>
      <c r="J63" s="653"/>
      <c r="K63" s="654"/>
      <c r="L63" s="670" t="s">
        <v>62</v>
      </c>
      <c r="M63" s="671"/>
      <c r="N63" s="671"/>
      <c r="O63" s="671"/>
      <c r="P63" s="672"/>
      <c r="Q63" s="647" t="str">
        <f>IF(入力シート!$I$30="","",MID(入力シート!$I$30,M2,1))</f>
        <v/>
      </c>
      <c r="R63" s="522"/>
      <c r="S63" s="521" t="str">
        <f>IF(入力シート!$I$30="","",MID(入力シート!$I$30,O2,1))</f>
        <v/>
      </c>
      <c r="T63" s="522"/>
      <c r="U63" s="521" t="str">
        <f>IF(入力シート!$I$30="","",MID(入力シート!$I$30,Q2,1))</f>
        <v/>
      </c>
      <c r="V63" s="522"/>
      <c r="W63" s="521" t="str">
        <f>IF(入力シート!$I$30="","",MID(入力シート!$I$30,S2,1))</f>
        <v/>
      </c>
      <c r="X63" s="522"/>
      <c r="Y63" s="528" t="str">
        <f>IF(入力シート!$I$30="","",MID(入力シート!$I$30,U2,1))</f>
        <v/>
      </c>
      <c r="Z63" s="528"/>
      <c r="AA63" s="528" t="str">
        <f>IF(入力シート!$I$30="","",MID(入力シート!$I$30,W2,1))</f>
        <v/>
      </c>
      <c r="AB63" s="528"/>
      <c r="AC63" s="528" t="str">
        <f>IF(入力シート!$I$30="","",MID(入力シート!$I$30,Y2,1))</f>
        <v/>
      </c>
      <c r="AD63" s="528"/>
      <c r="AE63" s="528" t="str">
        <f>IF(入力シート!$I$30="","",MID(入力シート!$I$30,AA2,1))</f>
        <v/>
      </c>
      <c r="AF63" s="528"/>
      <c r="AG63" s="528" t="str">
        <f>IF(入力シート!$I$30="","",MID(入力シート!$I$30,AC2,1))</f>
        <v/>
      </c>
      <c r="AH63" s="528"/>
      <c r="AI63" s="528" t="str">
        <f>IF(入力シート!$I$30="","",MID(入力シート!$I$30,AE2,1))</f>
        <v/>
      </c>
      <c r="AJ63" s="528"/>
      <c r="AK63" s="528" t="str">
        <f>IF(入力シート!$I$30="","",MID(入力シート!$I$30,AG2,1))</f>
        <v/>
      </c>
      <c r="AL63" s="528"/>
      <c r="AM63" s="492" t="str">
        <f>IF(入力シート!$I$30="","",MID(入力シート!$I$30,AI2,1))</f>
        <v/>
      </c>
      <c r="AN63" s="492"/>
      <c r="AO63" s="492" t="str">
        <f>IF(入力シート!$I$30="","",MID(入力シート!$I$30,AK2,1))</f>
        <v/>
      </c>
      <c r="AP63" s="492"/>
      <c r="AQ63" s="486" t="str">
        <f>IF(入力シート!$I$30="","",MID(入力シート!$I$30,AM2,1))</f>
        <v/>
      </c>
      <c r="AR63" s="487"/>
      <c r="AS63" s="486" t="str">
        <f>IF(入力シート!$I$30="","",MID(入力シート!$I$30,AO2,1))</f>
        <v/>
      </c>
      <c r="AT63" s="487"/>
      <c r="AU63" s="486" t="str">
        <f>IF(入力シート!$I$30="","",MID(入力シート!$I$30,AQ2,1))</f>
        <v/>
      </c>
      <c r="AV63" s="487"/>
      <c r="AW63" s="492" t="str">
        <f>IF(入力シート!$I$30="","",MID(入力シート!$I$30,AS2,1))</f>
        <v/>
      </c>
      <c r="AX63" s="492"/>
      <c r="AY63" s="492" t="str">
        <f>IF(入力シート!$I$30="","",MID(入力シート!$I$30,AU2,1))</f>
        <v/>
      </c>
      <c r="AZ63" s="492"/>
      <c r="BA63" s="492" t="str">
        <f>IF(入力シート!$I$30="","",MID(入力シート!$I$30,AW2,1))</f>
        <v/>
      </c>
      <c r="BB63" s="492"/>
      <c r="BC63" s="492" t="str">
        <f>IF(入力シート!$I$30="","",MID(入力シート!$I$30,AY2,1))</f>
        <v/>
      </c>
      <c r="BD63" s="492"/>
      <c r="BE63" s="492" t="str">
        <f>IF(入力シート!$I$30="","",MID(入力シート!$I$30,BA2,1))</f>
        <v/>
      </c>
      <c r="BF63" s="492"/>
      <c r="BG63" s="492" t="str">
        <f>IF(入力シート!$I$30="","",MID(入力シート!$I$30,BC2,1))</f>
        <v/>
      </c>
      <c r="BH63" s="492"/>
      <c r="BI63" s="492" t="str">
        <f>IF(入力シート!$I$30="","",MID(入力シート!$I$30,BE2,1))</f>
        <v/>
      </c>
      <c r="BJ63" s="492"/>
      <c r="BK63" s="492" t="str">
        <f>IF(入力シート!$I$30="","",MID(入力シート!$I$30,BG2,1))</f>
        <v/>
      </c>
      <c r="BL63" s="498"/>
    </row>
    <row r="64" spans="2:66" ht="12" customHeight="1">
      <c r="B64" s="652"/>
      <c r="C64" s="653"/>
      <c r="D64" s="653"/>
      <c r="E64" s="653"/>
      <c r="F64" s="653"/>
      <c r="G64" s="653"/>
      <c r="H64" s="653"/>
      <c r="I64" s="653"/>
      <c r="J64" s="653"/>
      <c r="K64" s="654"/>
      <c r="L64" s="673"/>
      <c r="M64" s="635"/>
      <c r="N64" s="635"/>
      <c r="O64" s="635"/>
      <c r="P64" s="636"/>
      <c r="Q64" s="648"/>
      <c r="R64" s="563"/>
      <c r="S64" s="562"/>
      <c r="T64" s="563"/>
      <c r="U64" s="562"/>
      <c r="V64" s="563"/>
      <c r="W64" s="562"/>
      <c r="X64" s="563"/>
      <c r="Y64" s="535"/>
      <c r="Z64" s="535"/>
      <c r="AA64" s="535"/>
      <c r="AB64" s="535"/>
      <c r="AC64" s="535"/>
      <c r="AD64" s="535"/>
      <c r="AE64" s="535"/>
      <c r="AF64" s="535"/>
      <c r="AG64" s="535"/>
      <c r="AH64" s="535"/>
      <c r="AI64" s="535"/>
      <c r="AJ64" s="535"/>
      <c r="AK64" s="535"/>
      <c r="AL64" s="535"/>
      <c r="AM64" s="535"/>
      <c r="AN64" s="535"/>
      <c r="AO64" s="535"/>
      <c r="AP64" s="535"/>
      <c r="AQ64" s="562"/>
      <c r="AR64" s="563"/>
      <c r="AS64" s="562"/>
      <c r="AT64" s="563"/>
      <c r="AU64" s="562"/>
      <c r="AV64" s="563"/>
      <c r="AW64" s="535"/>
      <c r="AX64" s="535"/>
      <c r="AY64" s="535"/>
      <c r="AZ64" s="535"/>
      <c r="BA64" s="535"/>
      <c r="BB64" s="535"/>
      <c r="BC64" s="535"/>
      <c r="BD64" s="535"/>
      <c r="BE64" s="535"/>
      <c r="BF64" s="535"/>
      <c r="BG64" s="535"/>
      <c r="BH64" s="535"/>
      <c r="BI64" s="535"/>
      <c r="BJ64" s="535"/>
      <c r="BK64" s="535"/>
      <c r="BL64" s="619"/>
    </row>
    <row r="65" spans="2:129" ht="12" customHeight="1">
      <c r="B65" s="652"/>
      <c r="C65" s="653"/>
      <c r="D65" s="653"/>
      <c r="E65" s="653"/>
      <c r="F65" s="653"/>
      <c r="G65" s="653"/>
      <c r="H65" s="653"/>
      <c r="I65" s="653"/>
      <c r="J65" s="653"/>
      <c r="K65" s="654"/>
      <c r="L65" s="674"/>
      <c r="M65" s="675"/>
      <c r="N65" s="675"/>
      <c r="O65" s="675"/>
      <c r="P65" s="676"/>
      <c r="Q65" s="680" t="str">
        <f>IF(入力シート!$I$30="","",MID(入力シート!$I$30,25,1))</f>
        <v/>
      </c>
      <c r="R65" s="522"/>
      <c r="S65" s="521" t="str">
        <f>IF(入力シート!$I$30="","",MID(入力シート!$I$30,26,1))</f>
        <v/>
      </c>
      <c r="T65" s="522"/>
      <c r="U65" s="521" t="str">
        <f>IF(入力シート!$I$30="","",MID(入力シート!$I$30,27,1))</f>
        <v/>
      </c>
      <c r="V65" s="522"/>
      <c r="W65" s="521" t="str">
        <f>IF(入力シート!$I$30="","",MID(入力シート!$I$30,28,1))</f>
        <v/>
      </c>
      <c r="X65" s="522"/>
      <c r="Y65" s="528" t="str">
        <f>IF(入力シート!$I$30="","",MID(入力シート!$I$30,29,1))</f>
        <v/>
      </c>
      <c r="Z65" s="528"/>
      <c r="AA65" s="528" t="str">
        <f>IF(入力シート!$I$30="","",MID(入力シート!$I$30,30,1))</f>
        <v/>
      </c>
      <c r="AB65" s="528"/>
      <c r="AC65" s="528" t="str">
        <f>IF(入力シート!$I$30="","",MID(入力シート!$I$30,31,1))</f>
        <v/>
      </c>
      <c r="AD65" s="528"/>
      <c r="AE65" s="528" t="str">
        <f>IF(入力シート!$I$30="","",MID(入力シート!$I$30,32,1))</f>
        <v/>
      </c>
      <c r="AF65" s="528"/>
      <c r="AG65" s="528" t="str">
        <f>IF(入力シート!$I$30="","",MID(入力シート!$I$30,33,1))</f>
        <v/>
      </c>
      <c r="AH65" s="528"/>
      <c r="AI65" s="528" t="str">
        <f>IF(入力シート!$I$30="","",MID(入力シート!$I$30,34,1))</f>
        <v/>
      </c>
      <c r="AJ65" s="528"/>
      <c r="AK65" s="528" t="str">
        <f>IF(入力シート!$I$30="","",MID(入力シート!$I$30,35,1))</f>
        <v/>
      </c>
      <c r="AL65" s="528"/>
      <c r="AM65" s="528" t="str">
        <f>IF(入力シート!$I$30="","",MID(入力シート!$I$30,36,1))</f>
        <v/>
      </c>
      <c r="AN65" s="528"/>
      <c r="AO65" s="528" t="str">
        <f>IF(入力シート!$I$30="","",MID(入力シート!$I$30,37,1))</f>
        <v/>
      </c>
      <c r="AP65" s="528"/>
      <c r="AQ65" s="521" t="str">
        <f>IF(入力シート!$I$30="","",MID(入力シート!$I$30,38,1))</f>
        <v/>
      </c>
      <c r="AR65" s="522"/>
      <c r="AS65" s="521" t="str">
        <f>IF(入力シート!$I$30="","",MID(入力シート!$I$30,39,1))</f>
        <v/>
      </c>
      <c r="AT65" s="522"/>
      <c r="AU65" s="521" t="str">
        <f>IF(入力シート!$I$30="","",MID(入力シート!$I$30,40,1))</f>
        <v/>
      </c>
      <c r="AV65" s="522"/>
      <c r="AW65" s="528" t="str">
        <f>IF(入力シート!$I$30="","",MID(入力シート!$I$30,41,1))</f>
        <v/>
      </c>
      <c r="AX65" s="528"/>
      <c r="AY65" s="528" t="str">
        <f>IF(入力シート!$I$30="","",MID(入力シート!$I$30,42,1))</f>
        <v/>
      </c>
      <c r="AZ65" s="528"/>
      <c r="BA65" s="528" t="str">
        <f>IF(入力シート!$I$30="","",MID(入力シート!$I$30,43,1))</f>
        <v/>
      </c>
      <c r="BB65" s="528"/>
      <c r="BC65" s="528" t="str">
        <f>IF(入力シート!$I$30="","",MID(入力シート!$I$30,44,1))</f>
        <v/>
      </c>
      <c r="BD65" s="528"/>
      <c r="BE65" s="528" t="str">
        <f>IF(入力シート!$I$30="","",MID(入力シート!$I$30,45,1))</f>
        <v/>
      </c>
      <c r="BF65" s="528"/>
      <c r="BG65" s="528" t="str">
        <f>IF(入力シート!$I$30="","",MID(入力シート!$I$30,46,1))</f>
        <v/>
      </c>
      <c r="BH65" s="528"/>
      <c r="BI65" s="528" t="str">
        <f>IF(入力シート!$I$30="","",MID(入力シート!$I$30,47,1))</f>
        <v/>
      </c>
      <c r="BJ65" s="528"/>
      <c r="BK65" s="528" t="str">
        <f>IF(入力シート!$I$30="","",MID(入力シート!$I$30,48,1))</f>
        <v/>
      </c>
      <c r="BL65" s="541"/>
    </row>
    <row r="66" spans="2:129" ht="12" customHeight="1" thickBot="1">
      <c r="B66" s="655"/>
      <c r="C66" s="656"/>
      <c r="D66" s="656"/>
      <c r="E66" s="656"/>
      <c r="F66" s="656"/>
      <c r="G66" s="656"/>
      <c r="H66" s="656"/>
      <c r="I66" s="656"/>
      <c r="J66" s="656"/>
      <c r="K66" s="657"/>
      <c r="L66" s="677"/>
      <c r="M66" s="678"/>
      <c r="N66" s="678"/>
      <c r="O66" s="678"/>
      <c r="P66" s="679"/>
      <c r="Q66" s="501"/>
      <c r="R66" s="489"/>
      <c r="S66" s="488"/>
      <c r="T66" s="489"/>
      <c r="U66" s="488"/>
      <c r="V66" s="489"/>
      <c r="W66" s="488"/>
      <c r="X66" s="489"/>
      <c r="Y66" s="493"/>
      <c r="Z66" s="493"/>
      <c r="AA66" s="493"/>
      <c r="AB66" s="493"/>
      <c r="AC66" s="493"/>
      <c r="AD66" s="493"/>
      <c r="AE66" s="493"/>
      <c r="AF66" s="493"/>
      <c r="AG66" s="493"/>
      <c r="AH66" s="493"/>
      <c r="AI66" s="493"/>
      <c r="AJ66" s="493"/>
      <c r="AK66" s="493"/>
      <c r="AL66" s="493"/>
      <c r="AM66" s="493"/>
      <c r="AN66" s="493"/>
      <c r="AO66" s="493"/>
      <c r="AP66" s="493"/>
      <c r="AQ66" s="488"/>
      <c r="AR66" s="489"/>
      <c r="AS66" s="488"/>
      <c r="AT66" s="489"/>
      <c r="AU66" s="488"/>
      <c r="AV66" s="489"/>
      <c r="AW66" s="493"/>
      <c r="AX66" s="493"/>
      <c r="AY66" s="493"/>
      <c r="AZ66" s="493"/>
      <c r="BA66" s="493"/>
      <c r="BB66" s="493"/>
      <c r="BC66" s="493"/>
      <c r="BD66" s="493"/>
      <c r="BE66" s="493"/>
      <c r="BF66" s="493"/>
      <c r="BG66" s="493"/>
      <c r="BH66" s="493"/>
      <c r="BI66" s="493"/>
      <c r="BJ66" s="493"/>
      <c r="BK66" s="493"/>
      <c r="BL66" s="499"/>
    </row>
    <row r="67" spans="2:129" ht="12" customHeight="1">
      <c r="B67" s="641" t="s">
        <v>63</v>
      </c>
      <c r="C67" s="642"/>
      <c r="D67" s="642"/>
      <c r="E67" s="642"/>
      <c r="F67" s="642"/>
      <c r="G67" s="642"/>
      <c r="H67" s="642"/>
      <c r="I67" s="642"/>
      <c r="J67" s="642"/>
      <c r="K67" s="643"/>
      <c r="L67" s="552"/>
      <c r="M67" s="667" t="str">
        <f>IF(入力シート!$M$32="","",IF(($DT$67-9)&lt;=0,"",MID(入力シート!$M$32,$DT$67-9,1)))</f>
        <v/>
      </c>
      <c r="N67" s="487"/>
      <c r="O67" s="486" t="str">
        <f>IF(入力シート!$M$32="","",IF(($DT$67-8)&lt;=0,"",MID(入力シート!$M$32,$DT$67-8,1)))</f>
        <v/>
      </c>
      <c r="P67" s="487"/>
      <c r="Q67" s="486" t="str">
        <f>IF(入力シート!$M$32="","",IF(($DT$67-7)&lt;=0,"",MID(入力シート!$M$32,$DT$67-7,1)))</f>
        <v/>
      </c>
      <c r="R67" s="487"/>
      <c r="S67" s="486" t="str">
        <f>IF(入力シート!$M$32="","",IF(($DT$67-6)&lt;=0,"",MID(入力シート!$M$32,$DT$67-6,1)))</f>
        <v/>
      </c>
      <c r="T67" s="487"/>
      <c r="U67" s="492" t="str">
        <f>IF(入力シート!$M$32="","",IF(($DT$67-5)&lt;=0,"",MID(入力シート!$M$32,$DT$67-5,1)))</f>
        <v/>
      </c>
      <c r="V67" s="492"/>
      <c r="W67" s="492" t="str">
        <f>IF(入力シート!$M$32="","",IF(($DT$67-4)&lt;=0,"",MID(入力シート!$M$32,$DT$67-4,1)))</f>
        <v/>
      </c>
      <c r="X67" s="492"/>
      <c r="Y67" s="492" t="str">
        <f>IF(入力シート!$M$32="","",IF(($DT$67-3)&lt;=0,"",MID(入力シート!$M$32,$DT$67-3,1)))</f>
        <v/>
      </c>
      <c r="Z67" s="492"/>
      <c r="AA67" s="492" t="str">
        <f>IF(入力シート!$M$32="","",IF(($DT$67-2)&lt;=0,"",MID(入力シート!$M$32,$DT$67-2,1)))</f>
        <v/>
      </c>
      <c r="AB67" s="492"/>
      <c r="AC67" s="492" t="str">
        <f>IF(入力シート!$M$32="","",IF(($DT$67-1)&lt;=0,"",MID(入力シート!$M$32,$DT$67-1,1)))</f>
        <v/>
      </c>
      <c r="AD67" s="492"/>
      <c r="AE67" s="492" t="str">
        <f>IF(入力シート!$M$32="","",IF(($DT$67)&lt;=0,"",MID(入力シート!$M$32,$DT$67,1)))</f>
        <v/>
      </c>
      <c r="AF67" s="498"/>
      <c r="AG67" s="538" t="s">
        <v>64</v>
      </c>
      <c r="AH67" s="539"/>
      <c r="AI67" s="539"/>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DT67" s="534">
        <f>LEN(入力シート!M32)</f>
        <v>0</v>
      </c>
      <c r="DU67" s="534"/>
      <c r="DV67" s="537" t="s">
        <v>125</v>
      </c>
      <c r="DW67" s="496"/>
      <c r="DX67" s="496"/>
      <c r="DY67" s="496"/>
    </row>
    <row r="68" spans="2:129" ht="12" customHeight="1" thickBot="1">
      <c r="B68" s="644"/>
      <c r="C68" s="645"/>
      <c r="D68" s="645"/>
      <c r="E68" s="645"/>
      <c r="F68" s="645"/>
      <c r="G68" s="645"/>
      <c r="H68" s="645"/>
      <c r="I68" s="645"/>
      <c r="J68" s="645"/>
      <c r="K68" s="646"/>
      <c r="L68" s="553"/>
      <c r="M68" s="668"/>
      <c r="N68" s="489"/>
      <c r="O68" s="488"/>
      <c r="P68" s="489"/>
      <c r="Q68" s="488"/>
      <c r="R68" s="489"/>
      <c r="S68" s="488"/>
      <c r="T68" s="489"/>
      <c r="U68" s="493"/>
      <c r="V68" s="493"/>
      <c r="W68" s="493"/>
      <c r="X68" s="493"/>
      <c r="Y68" s="493"/>
      <c r="Z68" s="493"/>
      <c r="AA68" s="493"/>
      <c r="AB68" s="493"/>
      <c r="AC68" s="493"/>
      <c r="AD68" s="493"/>
      <c r="AE68" s="493"/>
      <c r="AF68" s="499"/>
      <c r="AG68" s="540"/>
      <c r="AH68" s="533"/>
      <c r="AI68" s="533"/>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DT68" s="534"/>
      <c r="DU68" s="534"/>
      <c r="DV68" s="537"/>
      <c r="DW68" s="496"/>
      <c r="DX68" s="496"/>
      <c r="DY68" s="496"/>
    </row>
    <row r="69" spans="2:129" ht="12" customHeight="1" thickBot="1">
      <c r="B69" s="641" t="s">
        <v>65</v>
      </c>
      <c r="C69" s="642"/>
      <c r="D69" s="642"/>
      <c r="E69" s="642"/>
      <c r="F69" s="642"/>
      <c r="G69" s="642"/>
      <c r="H69" s="642"/>
      <c r="I69" s="642"/>
      <c r="J69" s="642"/>
      <c r="K69" s="643"/>
      <c r="L69" s="554"/>
      <c r="M69" s="669" t="str">
        <f>IF(入力シート!$M$33="","",IF(($DT$69-9)&lt;=0,"",MID(入力シート!$M$33,$DT$69-9,1)))</f>
        <v/>
      </c>
      <c r="N69" s="561"/>
      <c r="O69" s="521" t="str">
        <f>IF(入力シート!$M$33="","",IF(($DT$69-8)&lt;=0,"",MID(入力シート!$M$33,$DT$69-8,1)))</f>
        <v/>
      </c>
      <c r="P69" s="522"/>
      <c r="Q69" s="521" t="str">
        <f>IF(入力シート!$M$33="","",IF(($DT$69-7)&lt;=0,"",MID(入力シート!$M$33,$DT$69-7,1)))</f>
        <v/>
      </c>
      <c r="R69" s="522"/>
      <c r="S69" s="521" t="str">
        <f>IF(入力シート!$M$33="","",IF(($DT$69-6)&lt;=0,"",MID(入力シート!$M$33,$DT$69-6,1)))</f>
        <v/>
      </c>
      <c r="T69" s="522"/>
      <c r="U69" s="528" t="str">
        <f>IF(入力シート!$M$33="","",IF(($DT$69-5)&lt;=0,"",MID(入力シート!$M$33,$DT$69-5,1)))</f>
        <v/>
      </c>
      <c r="V69" s="528"/>
      <c r="W69" s="528" t="str">
        <f>IF(入力シート!$M$33="","",IF(($DT$69-4)&lt;=0,"",MID(入力シート!$M$33,$DT$69-4,1)))</f>
        <v/>
      </c>
      <c r="X69" s="528"/>
      <c r="Y69" s="528" t="str">
        <f>IF(入力シート!$M$33="","",IF(($DT$69-3)&lt;=0,"",MID(入力シート!$M$33,$DT$69-3,1)))</f>
        <v/>
      </c>
      <c r="Z69" s="528"/>
      <c r="AA69" s="528" t="str">
        <f>IF(入力シート!$M$33="","",IF(($DT$69-2)&lt;=0,"",MID(入力シート!$M$33,$DT$69-2,1)))</f>
        <v/>
      </c>
      <c r="AB69" s="528"/>
      <c r="AC69" s="528" t="str">
        <f>IF(入力シート!$M$33="","",IF(($DT$69-1)&lt;=0,"",MID(入力シート!$M$33,$DT$69-1,1)))</f>
        <v/>
      </c>
      <c r="AD69" s="528"/>
      <c r="AE69" s="492" t="str">
        <f>IF(入力シート!$M$33="","",IF(($DT$69)&lt;=0,"",MID(入力シート!$M$33,$DT$69,1)))</f>
        <v/>
      </c>
      <c r="AF69" s="498"/>
      <c r="AG69" s="540" t="s">
        <v>64</v>
      </c>
      <c r="AH69" s="533"/>
      <c r="AI69" s="533"/>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DT69" s="534">
        <f>LEN(入力シート!M33)</f>
        <v>0</v>
      </c>
      <c r="DU69" s="534"/>
      <c r="DV69" s="537" t="s">
        <v>125</v>
      </c>
      <c r="DW69" s="496"/>
      <c r="DX69" s="496"/>
      <c r="DY69" s="496"/>
    </row>
    <row r="70" spans="2:129" ht="12" customHeight="1" thickBot="1">
      <c r="B70" s="644"/>
      <c r="C70" s="645"/>
      <c r="D70" s="645"/>
      <c r="E70" s="645"/>
      <c r="F70" s="645"/>
      <c r="G70" s="645"/>
      <c r="H70" s="645"/>
      <c r="I70" s="645"/>
      <c r="J70" s="645"/>
      <c r="K70" s="646"/>
      <c r="L70" s="554"/>
      <c r="M70" s="669"/>
      <c r="N70" s="561"/>
      <c r="O70" s="488"/>
      <c r="P70" s="489"/>
      <c r="Q70" s="488"/>
      <c r="R70" s="489"/>
      <c r="S70" s="488"/>
      <c r="T70" s="489"/>
      <c r="U70" s="493"/>
      <c r="V70" s="493"/>
      <c r="W70" s="493"/>
      <c r="X70" s="493"/>
      <c r="Y70" s="493"/>
      <c r="Z70" s="493"/>
      <c r="AA70" s="493"/>
      <c r="AB70" s="493"/>
      <c r="AC70" s="493"/>
      <c r="AD70" s="493"/>
      <c r="AE70" s="493"/>
      <c r="AF70" s="499"/>
      <c r="AG70" s="540"/>
      <c r="AH70" s="533"/>
      <c r="AI70" s="533"/>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DT70" s="534"/>
      <c r="DU70" s="534"/>
      <c r="DV70" s="537"/>
      <c r="DW70" s="496"/>
      <c r="DX70" s="496"/>
      <c r="DY70" s="496"/>
    </row>
    <row r="71" spans="2:129" ht="12" customHeight="1" thickBot="1">
      <c r="B71" s="641" t="s">
        <v>66</v>
      </c>
      <c r="C71" s="642"/>
      <c r="D71" s="642"/>
      <c r="E71" s="642"/>
      <c r="F71" s="642"/>
      <c r="G71" s="642"/>
      <c r="H71" s="642"/>
      <c r="I71" s="642"/>
      <c r="J71" s="642"/>
      <c r="K71" s="643"/>
      <c r="L71" s="554"/>
      <c r="M71" s="669" t="str">
        <f>IF(②営業経歴書!$Z$11="","",IF(($DT$71-9)&lt;=0,"",MID(②営業経歴書!$Z$11,$DT$71-9,1)))</f>
        <v/>
      </c>
      <c r="N71" s="561"/>
      <c r="O71" s="521" t="str">
        <f>IF(②営業経歴書!$Z$11="","",IF(($DT$71-8)&lt;=0,"",MID(②営業経歴書!$Z$11,$DT$71-8,1)))</f>
        <v/>
      </c>
      <c r="P71" s="522"/>
      <c r="Q71" s="521" t="str">
        <f>IF(②営業経歴書!$Z$11="","",IF(($DT$71-7)&lt;=0,"",MID(②営業経歴書!$Z$11,$DT$71-7,1)))</f>
        <v/>
      </c>
      <c r="R71" s="522"/>
      <c r="S71" s="521" t="str">
        <f>IF(②営業経歴書!$Z$11="","",IF(($DT$71-6)&lt;=0,"",MID(②営業経歴書!$Z$11,$DT$71-6,1)))</f>
        <v/>
      </c>
      <c r="T71" s="522"/>
      <c r="U71" s="528" t="str">
        <f>IF(②営業経歴書!$Z$11="","",IF(($DT$71-5)&lt;=0,"",MID(②営業経歴書!$Z$11,$DT$71-5,1)))</f>
        <v/>
      </c>
      <c r="V71" s="528"/>
      <c r="W71" s="528" t="str">
        <f>IF(②営業経歴書!$Z$11="","",IF(($DT$71-4)&lt;=0,"",MID(②営業経歴書!$Z$11,$DT$71-4,1)))</f>
        <v/>
      </c>
      <c r="X71" s="528"/>
      <c r="Y71" s="528" t="str">
        <f>IF(②営業経歴書!$Z$11="","",IF(($DT$71-3)&lt;=0,"",MID(②営業経歴書!$Z$11,$DT$71-3,1)))</f>
        <v/>
      </c>
      <c r="Z71" s="528"/>
      <c r="AA71" s="528" t="str">
        <f>IF(②営業経歴書!$Z$11="","",IF(($DT$71-2)&lt;=0,"",MID(②営業経歴書!$Z$11,$DT$71-2,1)))</f>
        <v/>
      </c>
      <c r="AB71" s="528"/>
      <c r="AC71" s="528" t="str">
        <f>IF(②営業経歴書!$Z$11="","",IF(($DT$71-1)&lt;=0,"",MID(②営業経歴書!$Z$11,$DT$71-1,1)))</f>
        <v/>
      </c>
      <c r="AD71" s="528"/>
      <c r="AE71" s="492" t="str">
        <f>IF(②営業経歴書!$Z$11="","",IF(($DT$71)&lt;=0,"",MID(②営業経歴書!$Z$11,$DT$71,1)))</f>
        <v/>
      </c>
      <c r="AF71" s="498"/>
      <c r="AG71" s="533" t="s">
        <v>64</v>
      </c>
      <c r="AH71" s="533"/>
      <c r="AI71" s="533"/>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DT71" s="534">
        <f>LEN(②営業経歴書!Z11)</f>
        <v>0</v>
      </c>
      <c r="DU71" s="534"/>
      <c r="DV71" s="537" t="s">
        <v>125</v>
      </c>
      <c r="DW71" s="496"/>
      <c r="DX71" s="496"/>
      <c r="DY71" s="496"/>
    </row>
    <row r="72" spans="2:129" ht="12" customHeight="1" thickBot="1">
      <c r="B72" s="644"/>
      <c r="C72" s="645"/>
      <c r="D72" s="645"/>
      <c r="E72" s="645"/>
      <c r="F72" s="645"/>
      <c r="G72" s="645"/>
      <c r="H72" s="645"/>
      <c r="I72" s="645"/>
      <c r="J72" s="645"/>
      <c r="K72" s="646"/>
      <c r="L72" s="554"/>
      <c r="M72" s="669"/>
      <c r="N72" s="561"/>
      <c r="O72" s="488"/>
      <c r="P72" s="489"/>
      <c r="Q72" s="488"/>
      <c r="R72" s="489"/>
      <c r="S72" s="488"/>
      <c r="T72" s="489"/>
      <c r="U72" s="493"/>
      <c r="V72" s="493"/>
      <c r="W72" s="493"/>
      <c r="X72" s="493"/>
      <c r="Y72" s="493"/>
      <c r="Z72" s="493"/>
      <c r="AA72" s="493"/>
      <c r="AB72" s="493"/>
      <c r="AC72" s="493"/>
      <c r="AD72" s="493"/>
      <c r="AE72" s="493"/>
      <c r="AF72" s="499"/>
      <c r="AG72" s="533"/>
      <c r="AH72" s="533"/>
      <c r="AI72" s="533"/>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DT72" s="534"/>
      <c r="DU72" s="534"/>
      <c r="DV72" s="537"/>
      <c r="DW72" s="496"/>
      <c r="DX72" s="496"/>
      <c r="DY72" s="496"/>
    </row>
    <row r="73" spans="2:129" ht="12" customHeight="1">
      <c r="B73" s="641" t="s">
        <v>67</v>
      </c>
      <c r="C73" s="642"/>
      <c r="D73" s="642"/>
      <c r="E73" s="642"/>
      <c r="F73" s="642"/>
      <c r="G73" s="642"/>
      <c r="H73" s="642"/>
      <c r="I73" s="642"/>
      <c r="J73" s="642"/>
      <c r="K73" s="643"/>
      <c r="L73" s="598" t="s">
        <v>68</v>
      </c>
      <c r="M73" s="599"/>
      <c r="N73" s="599"/>
      <c r="O73" s="599"/>
      <c r="P73" s="600"/>
      <c r="Q73" s="500" t="str">
        <f>IF(入力シート!$M$34="","",IF(($DT$73-7)&lt;=0,"",MID(入力シート!$M$34,$DT$73-7,1)))</f>
        <v/>
      </c>
      <c r="R73" s="487"/>
      <c r="S73" s="486" t="str">
        <f>IF(入力シート!$M$34="","",IF(($DT$73-6)&lt;=0,"",MID(入力シート!$M$34,$DT$73-6,1)))</f>
        <v/>
      </c>
      <c r="T73" s="487"/>
      <c r="U73" s="486" t="str">
        <f>IF(入力シート!$M$34="","",IF(($DT$73-5)&lt;=0,"",MID(入力シート!$M$34,$DT$73-5,1)))</f>
        <v/>
      </c>
      <c r="V73" s="487"/>
      <c r="W73" s="486" t="str">
        <f>IF(入力シート!$M$34="","",IF(($DT$73-4)&lt;=0,"",MID(入力シート!$M$34,$DT$73-4,1)))</f>
        <v/>
      </c>
      <c r="X73" s="487"/>
      <c r="Y73" s="492" t="str">
        <f>IF(入力シート!$M$34="","",IF(($DT$73-3)&lt;=0,"",MID(入力シート!$M$34,$DT$73-3,1)))</f>
        <v/>
      </c>
      <c r="Z73" s="492"/>
      <c r="AA73" s="492" t="str">
        <f>IF(入力シート!$M$34="","",IF(($DT$73-2)&lt;=0,"",MID(入力シート!$M$34,$DT$73-2,1)))</f>
        <v/>
      </c>
      <c r="AB73" s="492"/>
      <c r="AC73" s="492" t="str">
        <f>IF(入力シート!$M$34="","",IF(($DT$73-1)&lt;=0,"",MID(入力シート!$M$34,$DT$73-1,1)))</f>
        <v/>
      </c>
      <c r="AD73" s="492"/>
      <c r="AE73" s="492" t="str">
        <f>IF(入力シート!$M$34="","",IF(($DT$73)&lt;=0,"",MID(入力シート!$M$34,$DT$73,1)))</f>
        <v/>
      </c>
      <c r="AF73" s="498"/>
      <c r="AG73" s="540" t="s">
        <v>69</v>
      </c>
      <c r="AH73" s="533"/>
      <c r="AI73" s="533"/>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DT73" s="534">
        <f>LEN(入力シート!M34)</f>
        <v>0</v>
      </c>
      <c r="DU73" s="534"/>
      <c r="DV73" s="537" t="s">
        <v>125</v>
      </c>
      <c r="DW73" s="496"/>
      <c r="DX73" s="496"/>
      <c r="DY73" s="496"/>
    </row>
    <row r="74" spans="2:129" ht="12" customHeight="1" thickBot="1">
      <c r="B74" s="658"/>
      <c r="C74" s="659"/>
      <c r="D74" s="659"/>
      <c r="E74" s="659"/>
      <c r="F74" s="659"/>
      <c r="G74" s="659"/>
      <c r="H74" s="659"/>
      <c r="I74" s="659"/>
      <c r="J74" s="659"/>
      <c r="K74" s="660"/>
      <c r="L74" s="601"/>
      <c r="M74" s="602"/>
      <c r="N74" s="602"/>
      <c r="O74" s="602"/>
      <c r="P74" s="603"/>
      <c r="Q74" s="501"/>
      <c r="R74" s="489"/>
      <c r="S74" s="488"/>
      <c r="T74" s="489"/>
      <c r="U74" s="488"/>
      <c r="V74" s="489"/>
      <c r="W74" s="488"/>
      <c r="X74" s="489"/>
      <c r="Y74" s="493"/>
      <c r="Z74" s="493"/>
      <c r="AA74" s="493"/>
      <c r="AB74" s="493"/>
      <c r="AC74" s="493"/>
      <c r="AD74" s="493"/>
      <c r="AE74" s="493"/>
      <c r="AF74" s="499"/>
      <c r="AG74" s="540"/>
      <c r="AH74" s="533"/>
      <c r="AI74" s="533"/>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DT74" s="534"/>
      <c r="DU74" s="534"/>
      <c r="DV74" s="537"/>
      <c r="DW74" s="496"/>
      <c r="DX74" s="496"/>
      <c r="DY74" s="496"/>
    </row>
    <row r="75" spans="2:129" ht="12" customHeight="1">
      <c r="B75" s="661"/>
      <c r="C75" s="662"/>
      <c r="D75" s="662"/>
      <c r="E75" s="662"/>
      <c r="F75" s="662"/>
      <c r="G75" s="662"/>
      <c r="H75" s="662"/>
      <c r="I75" s="662"/>
      <c r="J75" s="662"/>
      <c r="K75" s="663"/>
      <c r="L75" s="598" t="s">
        <v>70</v>
      </c>
      <c r="M75" s="599"/>
      <c r="N75" s="599"/>
      <c r="O75" s="599"/>
      <c r="P75" s="600"/>
      <c r="Q75" s="500" t="str">
        <f>IF(入力シート!$M$35="","",IF(($DT$75-7)&lt;=0,"",MID(入力シート!$M$35,$DT$75-7,1)))</f>
        <v/>
      </c>
      <c r="R75" s="487"/>
      <c r="S75" s="486" t="str">
        <f>IF(入力シート!$M$35="","",IF(($DT$75-6)&lt;=0,"",MID(入力シート!$M$35,$DT$75-6,1)))</f>
        <v/>
      </c>
      <c r="T75" s="487"/>
      <c r="U75" s="486" t="str">
        <f>IF(入力シート!$M$35="","",IF(($DT$75-5)&lt;=0,"",MID(入力シート!$M$35,$DT$75-5,1)))</f>
        <v/>
      </c>
      <c r="V75" s="487"/>
      <c r="W75" s="486" t="str">
        <f>IF(入力シート!$M$35="","",IF(($DT$75-4)&lt;=0,"",MID(入力シート!$M$35,$DT$75-4,1)))</f>
        <v/>
      </c>
      <c r="X75" s="487"/>
      <c r="Y75" s="492" t="str">
        <f>IF(入力シート!$M$35="","",IF(($DT$75-3)&lt;=0,"",MID(入力シート!$M$35,$DT$75-3,1)))</f>
        <v/>
      </c>
      <c r="Z75" s="492"/>
      <c r="AA75" s="492" t="str">
        <f>IF(入力シート!$M$35="","",IF(($DT$75-2)&lt;=0,"",MID(入力シート!$M$35,$DT$75-2,1)))</f>
        <v/>
      </c>
      <c r="AB75" s="492"/>
      <c r="AC75" s="492" t="str">
        <f>IF(入力シート!$M$35="","",IF(($DT$75-1)&lt;=0,"",MID(入力シート!$M$35,$DT$75-1,1)))</f>
        <v/>
      </c>
      <c r="AD75" s="492"/>
      <c r="AE75" s="492" t="str">
        <f>IF(入力シート!$M$35="","",IF(($DT$75)&lt;=0,"",MID(入力シート!$M$35,$DT$75,1)))</f>
        <v/>
      </c>
      <c r="AF75" s="498"/>
      <c r="AG75" s="540" t="s">
        <v>69</v>
      </c>
      <c r="AH75" s="533"/>
      <c r="AI75" s="533"/>
      <c r="AJ75" s="74"/>
      <c r="AK75" s="74"/>
      <c r="AL75" s="74"/>
      <c r="AM75" s="88"/>
      <c r="AN75" s="88"/>
      <c r="AO75" s="89"/>
      <c r="AP75" s="89"/>
      <c r="AQ75" s="89"/>
      <c r="AR75" s="89"/>
      <c r="DT75" s="534">
        <f>LEN(入力シート!M35)</f>
        <v>0</v>
      </c>
      <c r="DU75" s="534"/>
      <c r="DV75" s="537" t="s">
        <v>125</v>
      </c>
      <c r="DW75" s="496"/>
      <c r="DX75" s="496"/>
      <c r="DY75" s="496"/>
    </row>
    <row r="76" spans="2:129" ht="12" customHeight="1" thickBot="1">
      <c r="B76" s="664"/>
      <c r="C76" s="665"/>
      <c r="D76" s="665"/>
      <c r="E76" s="665"/>
      <c r="F76" s="665"/>
      <c r="G76" s="665"/>
      <c r="H76" s="665"/>
      <c r="I76" s="665"/>
      <c r="J76" s="665"/>
      <c r="K76" s="666"/>
      <c r="L76" s="601"/>
      <c r="M76" s="602"/>
      <c r="N76" s="602"/>
      <c r="O76" s="602"/>
      <c r="P76" s="603"/>
      <c r="Q76" s="501"/>
      <c r="R76" s="489"/>
      <c r="S76" s="488"/>
      <c r="T76" s="489"/>
      <c r="U76" s="488"/>
      <c r="V76" s="489"/>
      <c r="W76" s="488"/>
      <c r="X76" s="489"/>
      <c r="Y76" s="493"/>
      <c r="Z76" s="493"/>
      <c r="AA76" s="493"/>
      <c r="AB76" s="493"/>
      <c r="AC76" s="493"/>
      <c r="AD76" s="493"/>
      <c r="AE76" s="493"/>
      <c r="AF76" s="499"/>
      <c r="AG76" s="540"/>
      <c r="AH76" s="533"/>
      <c r="AI76" s="533"/>
      <c r="AJ76" s="74"/>
      <c r="AK76" s="74"/>
      <c r="AL76" s="74"/>
      <c r="AM76" s="88"/>
      <c r="AN76" s="88"/>
      <c r="AO76" s="89"/>
      <c r="AP76" s="89"/>
      <c r="AQ76" s="89"/>
      <c r="AR76" s="89"/>
      <c r="DT76" s="534"/>
      <c r="DU76" s="534"/>
      <c r="DV76" s="537"/>
      <c r="DW76" s="496"/>
      <c r="DX76" s="496"/>
      <c r="DY76" s="496"/>
    </row>
    <row r="77" spans="2:129" ht="12" customHeight="1">
      <c r="B77" s="641" t="s">
        <v>71</v>
      </c>
      <c r="C77" s="642"/>
      <c r="D77" s="642"/>
      <c r="E77" s="642"/>
      <c r="F77" s="642"/>
      <c r="G77" s="642"/>
      <c r="H77" s="642"/>
      <c r="I77" s="642"/>
      <c r="J77" s="642"/>
      <c r="K77" s="643"/>
      <c r="L77" s="552"/>
      <c r="M77" s="667" t="str">
        <f>IF(入力シート!$M$37="","",IF(($DT$77-9)&lt;=0,"",MID(入力シート!$M$37,$DT$77-9,1)))</f>
        <v/>
      </c>
      <c r="N77" s="487"/>
      <c r="O77" s="486" t="str">
        <f>IF(入力シート!$M$37="","",IF(($DT$77-8)&lt;=0,"",MID(入力シート!$M$37,$DT$77-8,1)))</f>
        <v/>
      </c>
      <c r="P77" s="487"/>
      <c r="Q77" s="486" t="str">
        <f>IF(入力シート!$M$37="","",IF(($DT$77-7)&lt;=0,"",MID(入力シート!$M$37,$DT$77-7,1)))</f>
        <v/>
      </c>
      <c r="R77" s="487"/>
      <c r="S77" s="486" t="str">
        <f>IF(入力シート!$M$37="","",IF(($DT$77-6)&lt;=0,"",MID(入力シート!$M$37,$DT$77-6,1)))</f>
        <v/>
      </c>
      <c r="T77" s="487"/>
      <c r="U77" s="492" t="str">
        <f>IF(入力シート!$M$37="","",IF(($DT$77-5)&lt;=0,"",MID(入力シート!$M$37,$DT$77-5,1)))</f>
        <v/>
      </c>
      <c r="V77" s="492"/>
      <c r="W77" s="492" t="str">
        <f>IF(入力シート!$M$37="","",IF(($DT$77-4)&lt;=0,"",MID(入力シート!$M$37,$DT$77-4,1)))</f>
        <v/>
      </c>
      <c r="X77" s="492"/>
      <c r="Y77" s="492" t="str">
        <f>IF(入力シート!$M$37="","",IF(($DT$77-3)&lt;=0,"",MID(入力シート!$M$37,$DT$77-3,1)))</f>
        <v/>
      </c>
      <c r="Z77" s="492"/>
      <c r="AA77" s="492" t="str">
        <f>IF(入力シート!$M$37="","",IF(($DT$77-2)&lt;=0,"",MID(入力シート!$M$37,$DT$77-2,1)))</f>
        <v/>
      </c>
      <c r="AB77" s="492"/>
      <c r="AC77" s="492" t="str">
        <f>IF(入力シート!$M$37="","",IF(($DT$77-1)&lt;=0,"",MID(入力シート!$M$37,$DT$77-1,1)))</f>
        <v/>
      </c>
      <c r="AD77" s="492"/>
      <c r="AE77" s="492" t="str">
        <f>IF(入力シート!$M$37="","",IF(($DT$77)&lt;=0,"",MID(入力シート!$M$37,$DT$77,1)))</f>
        <v/>
      </c>
      <c r="AF77" s="498"/>
      <c r="AG77" s="533" t="s">
        <v>22</v>
      </c>
      <c r="AH77" s="533"/>
      <c r="AI77" s="533"/>
      <c r="AJ77" s="74"/>
      <c r="AK77" s="74"/>
      <c r="AL77" s="74"/>
      <c r="AM77" s="74"/>
      <c r="AN77" s="74"/>
      <c r="AO77" s="74"/>
      <c r="AP77" s="74"/>
      <c r="AQ77" s="74"/>
      <c r="AR77" s="74"/>
      <c r="DT77" s="534">
        <f>LEN(入力シート!M37)</f>
        <v>0</v>
      </c>
      <c r="DU77" s="534"/>
      <c r="DV77" s="537" t="s">
        <v>125</v>
      </c>
      <c r="DW77" s="496"/>
      <c r="DX77" s="496"/>
      <c r="DY77" s="496"/>
    </row>
    <row r="78" spans="2:129" ht="12" customHeight="1" thickBot="1">
      <c r="B78" s="644"/>
      <c r="C78" s="645"/>
      <c r="D78" s="645"/>
      <c r="E78" s="645"/>
      <c r="F78" s="645"/>
      <c r="G78" s="645"/>
      <c r="H78" s="645"/>
      <c r="I78" s="645"/>
      <c r="J78" s="645"/>
      <c r="K78" s="646"/>
      <c r="L78" s="553"/>
      <c r="M78" s="668"/>
      <c r="N78" s="489"/>
      <c r="O78" s="488"/>
      <c r="P78" s="489"/>
      <c r="Q78" s="488"/>
      <c r="R78" s="489"/>
      <c r="S78" s="488"/>
      <c r="T78" s="489"/>
      <c r="U78" s="493"/>
      <c r="V78" s="493"/>
      <c r="W78" s="493"/>
      <c r="X78" s="493"/>
      <c r="Y78" s="493"/>
      <c r="Z78" s="493"/>
      <c r="AA78" s="493"/>
      <c r="AB78" s="493"/>
      <c r="AC78" s="493"/>
      <c r="AD78" s="493"/>
      <c r="AE78" s="493"/>
      <c r="AF78" s="499"/>
      <c r="AG78" s="533"/>
      <c r="AH78" s="533"/>
      <c r="AI78" s="533"/>
      <c r="AJ78" s="74"/>
      <c r="AK78" s="74"/>
      <c r="AL78" s="74"/>
      <c r="AM78" s="74"/>
      <c r="AN78" s="74"/>
      <c r="AO78" s="74"/>
      <c r="AP78" s="74"/>
      <c r="AQ78" s="74"/>
      <c r="AR78" s="74"/>
      <c r="DT78" s="534"/>
      <c r="DU78" s="534"/>
      <c r="DV78" s="537"/>
      <c r="DW78" s="496"/>
      <c r="DX78" s="496"/>
      <c r="DY78" s="496"/>
    </row>
    <row r="79" spans="2:129" ht="12" customHeight="1">
      <c r="B79" s="86"/>
      <c r="C79" s="86"/>
      <c r="D79" s="86"/>
      <c r="E79" s="86"/>
      <c r="F79" s="86"/>
      <c r="G79" s="86"/>
      <c r="H79" s="86"/>
      <c r="I79" s="86"/>
      <c r="J79" s="86"/>
      <c r="K79" s="86"/>
      <c r="L79" s="78"/>
      <c r="M79" s="78"/>
      <c r="N79" s="78"/>
      <c r="O79" s="78"/>
      <c r="P79" s="78"/>
      <c r="Q79" s="74"/>
      <c r="R79" s="74"/>
      <c r="W79" s="68"/>
      <c r="X79" s="68"/>
      <c r="Y79" s="68"/>
      <c r="Z79" s="74"/>
      <c r="AA79" s="68"/>
      <c r="AB79" s="68"/>
      <c r="AC79" s="68"/>
      <c r="AD79" s="68"/>
      <c r="AE79" s="68"/>
      <c r="AF79" s="68"/>
      <c r="AG79" s="68"/>
      <c r="AH79" s="68"/>
      <c r="AI79" s="68"/>
      <c r="AJ79" s="68"/>
      <c r="AK79" s="68"/>
      <c r="AL79" s="68"/>
      <c r="AM79" s="68"/>
      <c r="AN79" s="68"/>
      <c r="AO79" s="68"/>
      <c r="AP79" s="68"/>
    </row>
    <row r="80" spans="2:129" ht="12" customHeight="1">
      <c r="B80" s="86"/>
      <c r="C80" s="86"/>
      <c r="D80" s="86"/>
      <c r="E80" s="86"/>
      <c r="F80" s="86"/>
      <c r="G80" s="86"/>
      <c r="H80" s="86"/>
      <c r="I80" s="86"/>
      <c r="J80" s="86"/>
      <c r="K80" s="86"/>
      <c r="L80" s="78"/>
      <c r="M80" s="78"/>
      <c r="N80" s="78"/>
      <c r="O80" s="78"/>
      <c r="P80" s="78"/>
      <c r="Q80" s="74"/>
      <c r="R80" s="74"/>
      <c r="W80" s="68"/>
      <c r="X80" s="68"/>
      <c r="Y80" s="68"/>
      <c r="Z80" s="74"/>
      <c r="AA80" s="68"/>
      <c r="AB80" s="68"/>
      <c r="AC80" s="68"/>
      <c r="AD80" s="68"/>
      <c r="AE80" s="68"/>
      <c r="AF80" s="68"/>
      <c r="AG80" s="68"/>
      <c r="AH80" s="68"/>
      <c r="AI80" s="68"/>
      <c r="AJ80" s="68"/>
      <c r="AK80" s="68"/>
      <c r="AL80" s="68"/>
      <c r="AM80" s="68"/>
      <c r="AN80" s="68"/>
      <c r="AO80" s="68"/>
      <c r="AP80" s="68"/>
    </row>
    <row r="81" spans="1:136" ht="12" customHeight="1">
      <c r="B81" s="86"/>
      <c r="C81" s="86"/>
      <c r="D81" s="86"/>
      <c r="E81" s="86"/>
      <c r="F81" s="86"/>
      <c r="G81" s="86"/>
      <c r="H81" s="86"/>
      <c r="I81" s="86"/>
      <c r="J81" s="86"/>
      <c r="K81" s="86"/>
      <c r="L81" s="78"/>
      <c r="M81" s="78"/>
      <c r="N81" s="78"/>
      <c r="O81" s="78"/>
      <c r="P81" s="78"/>
      <c r="Q81" s="74"/>
      <c r="R81" s="74"/>
      <c r="W81" s="68"/>
      <c r="X81" s="68"/>
      <c r="Y81" s="68"/>
      <c r="Z81" s="74"/>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row>
    <row r="82" spans="1:136" ht="12" customHeight="1">
      <c r="B82" s="86"/>
      <c r="C82" s="86"/>
      <c r="D82" s="86"/>
      <c r="E82" s="86"/>
      <c r="F82" s="86"/>
      <c r="G82" s="86"/>
      <c r="H82" s="86"/>
      <c r="I82" s="86"/>
      <c r="J82" s="86"/>
      <c r="K82" s="86"/>
      <c r="L82" s="78"/>
      <c r="M82" s="78"/>
      <c r="N82" s="78"/>
      <c r="O82" s="78"/>
      <c r="P82" s="78"/>
      <c r="Q82" s="74"/>
      <c r="R82" s="74"/>
      <c r="W82" s="68"/>
      <c r="X82" s="68"/>
      <c r="Y82" s="68"/>
      <c r="Z82" s="74"/>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row>
    <row r="83" spans="1:136" ht="12" customHeight="1">
      <c r="B83" s="86"/>
      <c r="C83" s="86"/>
      <c r="D83" s="86"/>
      <c r="E83" s="86"/>
      <c r="F83" s="86"/>
      <c r="G83" s="86"/>
      <c r="H83" s="86"/>
      <c r="I83" s="86"/>
      <c r="J83" s="86"/>
      <c r="K83" s="86"/>
      <c r="L83" s="78"/>
      <c r="M83" s="78"/>
      <c r="N83" s="78"/>
      <c r="O83" s="78"/>
      <c r="P83" s="78"/>
      <c r="Q83" s="74"/>
      <c r="R83" s="74"/>
      <c r="W83" s="68"/>
      <c r="X83" s="68"/>
      <c r="Y83" s="68"/>
      <c r="Z83" s="74"/>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row>
    <row r="84" spans="1:136" ht="12" customHeight="1">
      <c r="B84" s="86"/>
      <c r="C84" s="86"/>
      <c r="D84" s="86"/>
      <c r="E84" s="86"/>
      <c r="F84" s="86"/>
      <c r="G84" s="86"/>
      <c r="H84" s="86"/>
      <c r="I84" s="86"/>
      <c r="J84" s="86"/>
      <c r="K84" s="86"/>
      <c r="L84" s="78"/>
      <c r="M84" s="78"/>
      <c r="N84" s="78"/>
      <c r="O84" s="78"/>
      <c r="P84" s="78"/>
      <c r="Q84" s="74"/>
      <c r="R84" s="74"/>
      <c r="W84" s="68"/>
      <c r="X84" s="68"/>
      <c r="Y84" s="68"/>
      <c r="Z84" s="74"/>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row>
    <row r="85" spans="1:136" ht="12" customHeight="1">
      <c r="B85" s="86"/>
      <c r="C85" s="86"/>
      <c r="D85" s="86"/>
      <c r="E85" s="86"/>
      <c r="F85" s="86"/>
      <c r="G85" s="86"/>
      <c r="H85" s="86"/>
      <c r="I85" s="86"/>
      <c r="J85" s="86"/>
      <c r="K85" s="86"/>
      <c r="L85" s="78"/>
      <c r="M85" s="78"/>
      <c r="N85" s="78"/>
      <c r="O85" s="78"/>
      <c r="P85" s="78"/>
      <c r="Q85" s="74"/>
      <c r="R85" s="74"/>
      <c r="W85" s="68"/>
      <c r="X85" s="68"/>
      <c r="Y85" s="68"/>
      <c r="Z85" s="74"/>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row>
    <row r="86" spans="1:136" ht="12" customHeight="1">
      <c r="B86" s="86"/>
      <c r="C86" s="86"/>
      <c r="D86" s="86"/>
      <c r="E86" s="86"/>
      <c r="F86" s="86"/>
      <c r="G86" s="86"/>
      <c r="H86" s="86"/>
      <c r="I86" s="86"/>
      <c r="J86" s="86"/>
      <c r="K86" s="86"/>
      <c r="L86" s="78"/>
      <c r="M86" s="78"/>
      <c r="N86" s="78"/>
      <c r="O86" s="78"/>
      <c r="P86" s="78"/>
      <c r="Q86" s="74"/>
      <c r="R86" s="74"/>
      <c r="W86" s="68"/>
      <c r="X86" s="68"/>
      <c r="Y86" s="68"/>
      <c r="Z86" s="74"/>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row>
    <row r="87" spans="1:136" ht="12" customHeight="1">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136" ht="12" customHeight="1">
      <c r="DR88" s="66"/>
      <c r="DS88" s="66"/>
      <c r="DT88" s="66"/>
      <c r="DU88" s="66"/>
      <c r="DV88" s="66"/>
      <c r="DW88" s="66"/>
      <c r="DX88" s="66"/>
      <c r="DY88" s="66"/>
      <c r="DZ88" s="66"/>
      <c r="EA88" s="66"/>
      <c r="EB88" s="66"/>
      <c r="EC88" s="66"/>
      <c r="ED88" s="66"/>
      <c r="EE88" s="66"/>
      <c r="EF88" s="66"/>
    </row>
    <row r="89" spans="1:136" ht="12" customHeight="1">
      <c r="B89" s="86"/>
      <c r="C89" s="86"/>
      <c r="D89" s="86"/>
      <c r="E89" s="86"/>
      <c r="F89" s="86"/>
      <c r="G89" s="86"/>
      <c r="H89" s="86"/>
      <c r="I89" s="86"/>
      <c r="J89" s="86"/>
      <c r="K89" s="86"/>
      <c r="L89" s="78"/>
      <c r="M89" s="78"/>
      <c r="N89" s="78"/>
      <c r="O89" s="78"/>
      <c r="P89" s="78"/>
      <c r="Q89" s="74"/>
      <c r="R89" s="74"/>
      <c r="S89" s="74"/>
      <c r="T89" s="74"/>
      <c r="U89" s="74"/>
      <c r="V89" s="74"/>
      <c r="W89" s="74"/>
      <c r="X89" s="74"/>
      <c r="Y89" s="74"/>
      <c r="Z89" s="74"/>
      <c r="AA89" s="74"/>
      <c r="AB89" s="74"/>
      <c r="AC89" s="74"/>
      <c r="AD89" s="74"/>
      <c r="AE89" s="74"/>
      <c r="AF89" s="74"/>
      <c r="AG89" s="90"/>
      <c r="AH89" s="90"/>
      <c r="BF89" s="74"/>
      <c r="BG89" s="74"/>
      <c r="BH89" s="74"/>
      <c r="BI89" s="74"/>
      <c r="BJ89" s="74"/>
      <c r="BK89" s="74"/>
      <c r="BL89" s="74"/>
      <c r="DR89" s="66"/>
      <c r="DS89" s="66"/>
      <c r="DT89" s="66"/>
      <c r="DU89" s="66"/>
      <c r="DV89" s="66"/>
      <c r="DW89" s="66"/>
      <c r="DX89" s="66"/>
      <c r="DY89" s="66"/>
      <c r="DZ89" s="66"/>
      <c r="EA89" s="66"/>
      <c r="EB89" s="66"/>
      <c r="EC89" s="66"/>
      <c r="ED89" s="66"/>
      <c r="EE89" s="66"/>
      <c r="EF89" s="66"/>
    </row>
    <row r="90" spans="1:136" ht="12" customHeight="1">
      <c r="B90" s="86"/>
      <c r="C90" s="86"/>
      <c r="D90" s="86"/>
      <c r="E90" s="86"/>
      <c r="F90" s="86"/>
      <c r="G90" s="86"/>
      <c r="H90" s="86"/>
      <c r="I90" s="86"/>
      <c r="J90" s="86"/>
      <c r="K90" s="86"/>
      <c r="L90" s="78"/>
      <c r="M90" s="78"/>
      <c r="N90" s="78"/>
      <c r="O90" s="78"/>
      <c r="P90" s="78"/>
      <c r="Q90" s="74"/>
      <c r="R90" s="74"/>
      <c r="S90" s="74"/>
      <c r="T90" s="74"/>
      <c r="U90" s="74"/>
      <c r="V90" s="74"/>
      <c r="W90" s="74"/>
      <c r="X90" s="74"/>
      <c r="Y90" s="74"/>
      <c r="Z90" s="74"/>
      <c r="AA90" s="74"/>
      <c r="AB90" s="74"/>
      <c r="AC90" s="74"/>
      <c r="AD90" s="74"/>
      <c r="AE90" s="74"/>
      <c r="AF90" s="74"/>
      <c r="AG90" s="90"/>
      <c r="AH90" s="90"/>
      <c r="BF90" s="74"/>
      <c r="BG90" s="74"/>
      <c r="BH90" s="74"/>
      <c r="BI90" s="74"/>
      <c r="BJ90" s="74"/>
      <c r="BK90" s="74"/>
      <c r="BL90" s="74"/>
    </row>
    <row r="91" spans="1:136" ht="12" customHeight="1">
      <c r="A91" s="91"/>
      <c r="R91" s="693" t="s">
        <v>295</v>
      </c>
      <c r="S91" s="548"/>
      <c r="T91" s="548"/>
      <c r="U91" s="548"/>
      <c r="V91" s="548"/>
      <c r="W91" s="548"/>
      <c r="X91" s="548"/>
      <c r="Y91" s="548"/>
      <c r="Z91" s="548"/>
      <c r="AA91" s="548"/>
      <c r="AB91" s="548"/>
      <c r="AC91" s="548"/>
      <c r="AD91" s="548"/>
      <c r="AE91" s="548"/>
      <c r="AF91" s="548"/>
      <c r="AG91" s="548"/>
      <c r="AH91" s="548"/>
      <c r="AI91" s="548"/>
      <c r="AJ91" s="548"/>
      <c r="AK91" s="548"/>
      <c r="AL91" s="548"/>
      <c r="AM91" s="548"/>
      <c r="AN91" s="548"/>
      <c r="AO91" s="548"/>
      <c r="AP91" s="548"/>
      <c r="AQ91" s="548"/>
      <c r="AR91" s="548"/>
      <c r="BB91" s="574" t="s">
        <v>292</v>
      </c>
      <c r="BC91" s="574"/>
      <c r="BD91" s="574"/>
      <c r="BE91" s="574"/>
      <c r="BF91" s="574"/>
      <c r="BG91" s="574"/>
      <c r="BH91" s="574"/>
      <c r="BI91" s="574"/>
      <c r="BJ91" s="574"/>
    </row>
    <row r="92" spans="1:136" ht="12" customHeight="1">
      <c r="A92" s="91"/>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BE92" s="496"/>
      <c r="BF92" s="496"/>
      <c r="BG92" s="496"/>
      <c r="BH92" s="496"/>
      <c r="BI92" s="496"/>
    </row>
    <row r="93" spans="1:136" ht="12" customHeight="1">
      <c r="A93" s="91"/>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BE93" s="69"/>
      <c r="BF93" s="69"/>
      <c r="BG93" s="69"/>
      <c r="BH93" s="69"/>
      <c r="BI93" s="69"/>
    </row>
    <row r="94" spans="1:136" ht="12" customHeight="1">
      <c r="B94" s="551" t="s">
        <v>32</v>
      </c>
      <c r="C94" s="551"/>
      <c r="D94" s="551"/>
      <c r="E94" s="551"/>
      <c r="F94" s="551"/>
      <c r="G94" s="532" t="s">
        <v>308</v>
      </c>
      <c r="H94" s="532"/>
      <c r="I94" s="532"/>
      <c r="J94" s="532"/>
      <c r="K94" s="532"/>
      <c r="L94" s="532"/>
      <c r="M94" s="532"/>
      <c r="N94" s="532"/>
      <c r="O94" s="532"/>
      <c r="P94" s="532"/>
      <c r="Q94" s="532"/>
      <c r="R94" s="532"/>
    </row>
    <row r="95" spans="1:136" ht="12" customHeight="1">
      <c r="B95" s="551"/>
      <c r="C95" s="551"/>
      <c r="D95" s="551"/>
      <c r="E95" s="551"/>
      <c r="F95" s="551"/>
      <c r="G95" s="532"/>
      <c r="H95" s="532"/>
      <c r="I95" s="532"/>
      <c r="J95" s="532"/>
      <c r="K95" s="532"/>
      <c r="L95" s="532"/>
      <c r="M95" s="532"/>
      <c r="N95" s="532"/>
      <c r="O95" s="532"/>
      <c r="P95" s="532"/>
      <c r="Q95" s="532"/>
      <c r="R95" s="532"/>
      <c r="Z95" s="566" t="s">
        <v>59</v>
      </c>
      <c r="AA95" s="566"/>
      <c r="AB95" s="566"/>
      <c r="AC95" s="566"/>
      <c r="AD95" s="566"/>
      <c r="AE95" s="566"/>
      <c r="AF95" s="87"/>
      <c r="AG95" s="87"/>
      <c r="AH95" s="692" t="str">
        <f>IF(入力シート!I6="","",入力シート!I6)</f>
        <v/>
      </c>
      <c r="AI95" s="692"/>
      <c r="AJ95" s="692"/>
      <c r="AK95" s="692"/>
      <c r="AL95" s="692"/>
      <c r="AM95" s="692"/>
      <c r="AN95" s="692"/>
      <c r="AO95" s="692"/>
      <c r="AP95" s="692"/>
      <c r="AQ95" s="692"/>
      <c r="AR95" s="692"/>
      <c r="AS95" s="692"/>
      <c r="AT95" s="692"/>
      <c r="AU95" s="87"/>
      <c r="AV95" s="87"/>
    </row>
    <row r="96" spans="1:136" ht="12" customHeight="1"/>
    <row r="97" spans="5:65" ht="12" customHeight="1"/>
    <row r="98" spans="5:65" ht="12" customHeight="1"/>
    <row r="99" spans="5:65" ht="12" customHeight="1"/>
    <row r="100" spans="5:65" ht="12" customHeight="1">
      <c r="E100" s="714" t="s">
        <v>182</v>
      </c>
      <c r="F100" s="715"/>
      <c r="G100" s="715"/>
      <c r="H100" s="716"/>
      <c r="I100" s="719" t="s">
        <v>183</v>
      </c>
      <c r="J100" s="720"/>
      <c r="K100" s="720"/>
      <c r="L100" s="720"/>
      <c r="M100" s="720"/>
      <c r="N100" s="720"/>
      <c r="O100" s="720"/>
      <c r="P100" s="720"/>
      <c r="Q100" s="720"/>
      <c r="R100" s="720"/>
      <c r="S100" s="720"/>
      <c r="T100" s="721"/>
      <c r="U100" s="714" t="s">
        <v>182</v>
      </c>
      <c r="V100" s="715"/>
      <c r="W100" s="715"/>
      <c r="X100" s="716"/>
      <c r="Y100" s="719" t="s">
        <v>183</v>
      </c>
      <c r="Z100" s="720"/>
      <c r="AA100" s="720"/>
      <c r="AB100" s="720"/>
      <c r="AC100" s="720"/>
      <c r="AD100" s="720"/>
      <c r="AE100" s="720"/>
      <c r="AF100" s="720"/>
      <c r="AG100" s="720"/>
      <c r="AH100" s="720"/>
      <c r="AI100" s="720"/>
      <c r="AJ100" s="721"/>
      <c r="AL100" s="92"/>
      <c r="AM100" s="93"/>
      <c r="AN100" s="93"/>
      <c r="AO100" s="93"/>
      <c r="AP100" s="93"/>
      <c r="AQ100" s="93"/>
      <c r="AR100" s="92"/>
      <c r="AS100" s="92"/>
      <c r="AT100" s="94"/>
      <c r="AU100" s="94"/>
      <c r="AV100" s="94"/>
      <c r="AW100" s="94"/>
      <c r="AX100" s="94"/>
      <c r="AY100" s="94"/>
      <c r="AZ100" s="94"/>
      <c r="BA100" s="94"/>
      <c r="BB100" s="94"/>
      <c r="BC100" s="94"/>
      <c r="BD100" s="94"/>
      <c r="BE100" s="94"/>
      <c r="BF100" s="94"/>
      <c r="BG100" s="92"/>
      <c r="BH100" s="92"/>
    </row>
    <row r="101" spans="5:65" ht="12" customHeight="1" thickBot="1">
      <c r="E101" s="717"/>
      <c r="F101" s="690"/>
      <c r="G101" s="690"/>
      <c r="H101" s="718"/>
      <c r="I101" s="722"/>
      <c r="J101" s="723"/>
      <c r="K101" s="723"/>
      <c r="L101" s="723"/>
      <c r="M101" s="723"/>
      <c r="N101" s="723"/>
      <c r="O101" s="723"/>
      <c r="P101" s="723"/>
      <c r="Q101" s="723"/>
      <c r="R101" s="723"/>
      <c r="S101" s="723"/>
      <c r="T101" s="724"/>
      <c r="U101" s="717"/>
      <c r="V101" s="690"/>
      <c r="W101" s="690"/>
      <c r="X101" s="718"/>
      <c r="Y101" s="722"/>
      <c r="Z101" s="723"/>
      <c r="AA101" s="723"/>
      <c r="AB101" s="723"/>
      <c r="AC101" s="723"/>
      <c r="AD101" s="723"/>
      <c r="AE101" s="723"/>
      <c r="AF101" s="723"/>
      <c r="AG101" s="723"/>
      <c r="AH101" s="723"/>
      <c r="AI101" s="723"/>
      <c r="AJ101" s="724"/>
      <c r="AK101" s="92"/>
      <c r="AL101" s="92"/>
      <c r="AM101" s="92"/>
      <c r="AN101" s="92"/>
    </row>
    <row r="102" spans="5:65" ht="12" customHeight="1">
      <c r="E102" s="694" t="str">
        <f>IF(入力シート!$F$45="","","○")</f>
        <v/>
      </c>
      <c r="F102" s="695"/>
      <c r="G102" s="695"/>
      <c r="H102" s="696"/>
      <c r="I102" s="543" t="s">
        <v>257</v>
      </c>
      <c r="J102" s="700"/>
      <c r="K102" s="702" t="s">
        <v>258</v>
      </c>
      <c r="L102" s="703"/>
      <c r="M102" s="703"/>
      <c r="N102" s="703"/>
      <c r="O102" s="703"/>
      <c r="P102" s="703"/>
      <c r="Q102" s="703"/>
      <c r="R102" s="703"/>
      <c r="S102" s="703"/>
      <c r="T102" s="704"/>
      <c r="U102" s="708" t="str">
        <f>IF(入力シート!$N$48="","","○")</f>
        <v/>
      </c>
      <c r="V102" s="709"/>
      <c r="W102" s="709"/>
      <c r="X102" s="710"/>
      <c r="Y102" s="543" t="s">
        <v>259</v>
      </c>
      <c r="Z102" s="700"/>
      <c r="AA102" s="702" t="s">
        <v>260</v>
      </c>
      <c r="AB102" s="703"/>
      <c r="AC102" s="703"/>
      <c r="AD102" s="703"/>
      <c r="AE102" s="703"/>
      <c r="AF102" s="703"/>
      <c r="AG102" s="703"/>
      <c r="AH102" s="703"/>
      <c r="AI102" s="703"/>
      <c r="AJ102" s="704"/>
      <c r="AK102" s="92"/>
      <c r="AL102" s="92"/>
      <c r="AM102" s="92"/>
      <c r="AN102" s="92"/>
    </row>
    <row r="103" spans="5:65" ht="12" customHeight="1" thickBot="1">
      <c r="E103" s="697"/>
      <c r="F103" s="698"/>
      <c r="G103" s="698"/>
      <c r="H103" s="699"/>
      <c r="I103" s="576"/>
      <c r="J103" s="701"/>
      <c r="K103" s="705"/>
      <c r="L103" s="706"/>
      <c r="M103" s="706"/>
      <c r="N103" s="706"/>
      <c r="O103" s="706"/>
      <c r="P103" s="706"/>
      <c r="Q103" s="706"/>
      <c r="R103" s="706"/>
      <c r="S103" s="706"/>
      <c r="T103" s="707"/>
      <c r="U103" s="711"/>
      <c r="V103" s="712"/>
      <c r="W103" s="712"/>
      <c r="X103" s="713"/>
      <c r="Y103" s="576"/>
      <c r="Z103" s="701"/>
      <c r="AA103" s="705"/>
      <c r="AB103" s="706"/>
      <c r="AC103" s="706"/>
      <c r="AD103" s="706"/>
      <c r="AE103" s="706"/>
      <c r="AF103" s="706"/>
      <c r="AG103" s="706"/>
      <c r="AH103" s="706"/>
      <c r="AI103" s="706"/>
      <c r="AJ103" s="707"/>
      <c r="AK103" s="92"/>
      <c r="AL103" s="92"/>
      <c r="AM103" s="92"/>
      <c r="AN103" s="92"/>
    </row>
    <row r="104" spans="5:65" ht="12" customHeight="1">
      <c r="E104" s="694" t="str">
        <f>IF(入力シート!$N$45="","","○")</f>
        <v/>
      </c>
      <c r="F104" s="695"/>
      <c r="G104" s="695"/>
      <c r="H104" s="696"/>
      <c r="I104" s="542" t="s">
        <v>261</v>
      </c>
      <c r="J104" s="700"/>
      <c r="K104" s="702" t="s">
        <v>262</v>
      </c>
      <c r="L104" s="703"/>
      <c r="M104" s="703"/>
      <c r="N104" s="703"/>
      <c r="O104" s="703"/>
      <c r="P104" s="703"/>
      <c r="Q104" s="703"/>
      <c r="R104" s="703"/>
      <c r="S104" s="703"/>
      <c r="T104" s="704"/>
      <c r="U104" s="708" t="str">
        <f>IF(入力シート!$V$48="","","○")</f>
        <v/>
      </c>
      <c r="V104" s="709"/>
      <c r="W104" s="709"/>
      <c r="X104" s="710"/>
      <c r="Y104" s="542" t="s">
        <v>263</v>
      </c>
      <c r="Z104" s="700"/>
      <c r="AA104" s="702" t="s">
        <v>264</v>
      </c>
      <c r="AB104" s="703"/>
      <c r="AC104" s="703"/>
      <c r="AD104" s="703"/>
      <c r="AE104" s="703"/>
      <c r="AF104" s="703"/>
      <c r="AG104" s="703"/>
      <c r="AH104" s="703"/>
      <c r="AI104" s="703"/>
      <c r="AJ104" s="704"/>
      <c r="AK104" s="92"/>
      <c r="AL104" s="92"/>
      <c r="AM104" s="92"/>
      <c r="AN104" s="92"/>
    </row>
    <row r="105" spans="5:65" ht="12" customHeight="1" thickBot="1">
      <c r="E105" s="697"/>
      <c r="F105" s="698"/>
      <c r="G105" s="698"/>
      <c r="H105" s="699"/>
      <c r="I105" s="575"/>
      <c r="J105" s="701"/>
      <c r="K105" s="705"/>
      <c r="L105" s="706"/>
      <c r="M105" s="706"/>
      <c r="N105" s="706"/>
      <c r="O105" s="706"/>
      <c r="P105" s="706"/>
      <c r="Q105" s="706"/>
      <c r="R105" s="706"/>
      <c r="S105" s="706"/>
      <c r="T105" s="707"/>
      <c r="U105" s="711"/>
      <c r="V105" s="712"/>
      <c r="W105" s="712"/>
      <c r="X105" s="713"/>
      <c r="Y105" s="575"/>
      <c r="Z105" s="701"/>
      <c r="AA105" s="705"/>
      <c r="AB105" s="706"/>
      <c r="AC105" s="706"/>
      <c r="AD105" s="706"/>
      <c r="AE105" s="706"/>
      <c r="AF105" s="706"/>
      <c r="AG105" s="706"/>
      <c r="AH105" s="706"/>
      <c r="AI105" s="706"/>
      <c r="AJ105" s="707"/>
      <c r="AK105" s="95"/>
      <c r="AL105" s="95"/>
      <c r="AM105" s="95"/>
      <c r="AN105" s="95"/>
    </row>
    <row r="106" spans="5:65" ht="12" customHeight="1">
      <c r="E106" s="694" t="str">
        <f>IF(入力シート!$V$45="","","○")</f>
        <v/>
      </c>
      <c r="F106" s="695"/>
      <c r="G106" s="695"/>
      <c r="H106" s="696"/>
      <c r="I106" s="542" t="s">
        <v>265</v>
      </c>
      <c r="J106" s="700"/>
      <c r="K106" s="702" t="s">
        <v>266</v>
      </c>
      <c r="L106" s="703"/>
      <c r="M106" s="703"/>
      <c r="N106" s="703"/>
      <c r="O106" s="703"/>
      <c r="P106" s="703"/>
      <c r="Q106" s="703"/>
      <c r="R106" s="703"/>
      <c r="S106" s="703"/>
      <c r="T106" s="704"/>
      <c r="U106" s="708" t="str">
        <f>IF(入力シート!$F$49="","","○")</f>
        <v/>
      </c>
      <c r="V106" s="709"/>
      <c r="W106" s="709"/>
      <c r="X106" s="710"/>
      <c r="Y106" s="542" t="s">
        <v>267</v>
      </c>
      <c r="Z106" s="700"/>
      <c r="AA106" s="702" t="s">
        <v>268</v>
      </c>
      <c r="AB106" s="703"/>
      <c r="AC106" s="703"/>
      <c r="AD106" s="703"/>
      <c r="AE106" s="703"/>
      <c r="AF106" s="703"/>
      <c r="AG106" s="703"/>
      <c r="AH106" s="703"/>
      <c r="AI106" s="703"/>
      <c r="AJ106" s="704"/>
      <c r="AK106" s="95"/>
      <c r="AL106" s="95"/>
      <c r="AM106" s="95"/>
      <c r="AN106" s="95"/>
    </row>
    <row r="107" spans="5:65" ht="12" customHeight="1" thickBot="1">
      <c r="E107" s="697"/>
      <c r="F107" s="698"/>
      <c r="G107" s="698"/>
      <c r="H107" s="699"/>
      <c r="I107" s="575"/>
      <c r="J107" s="701"/>
      <c r="K107" s="705"/>
      <c r="L107" s="706"/>
      <c r="M107" s="706"/>
      <c r="N107" s="706"/>
      <c r="O107" s="706"/>
      <c r="P107" s="706"/>
      <c r="Q107" s="706"/>
      <c r="R107" s="706"/>
      <c r="S107" s="706"/>
      <c r="T107" s="707"/>
      <c r="U107" s="711"/>
      <c r="V107" s="712"/>
      <c r="W107" s="712"/>
      <c r="X107" s="713"/>
      <c r="Y107" s="575"/>
      <c r="Z107" s="701"/>
      <c r="AA107" s="705"/>
      <c r="AB107" s="706"/>
      <c r="AC107" s="706"/>
      <c r="AD107" s="706"/>
      <c r="AE107" s="706"/>
      <c r="AF107" s="706"/>
      <c r="AG107" s="706"/>
      <c r="AH107" s="706"/>
      <c r="AI107" s="706"/>
      <c r="AJ107" s="707"/>
      <c r="AK107" s="92"/>
      <c r="AL107" s="92"/>
      <c r="AM107" s="92"/>
      <c r="AN107" s="92"/>
    </row>
    <row r="108" spans="5:65" ht="12" customHeight="1">
      <c r="E108" s="694" t="str">
        <f>IF(入力シート!$F$46="","","○")</f>
        <v/>
      </c>
      <c r="F108" s="695"/>
      <c r="G108" s="695"/>
      <c r="H108" s="696"/>
      <c r="I108" s="542" t="s">
        <v>269</v>
      </c>
      <c r="J108" s="700"/>
      <c r="K108" s="702" t="s">
        <v>270</v>
      </c>
      <c r="L108" s="703"/>
      <c r="M108" s="703"/>
      <c r="N108" s="703"/>
      <c r="O108" s="703"/>
      <c r="P108" s="703"/>
      <c r="Q108" s="703"/>
      <c r="R108" s="703"/>
      <c r="S108" s="703"/>
      <c r="T108" s="704"/>
      <c r="U108" s="708" t="str">
        <f>IF(入力シート!N49="","","○")</f>
        <v/>
      </c>
      <c r="V108" s="709"/>
      <c r="W108" s="709"/>
      <c r="X108" s="710"/>
      <c r="Y108" s="542" t="s">
        <v>271</v>
      </c>
      <c r="Z108" s="700"/>
      <c r="AA108" s="702" t="s">
        <v>272</v>
      </c>
      <c r="AB108" s="703"/>
      <c r="AC108" s="703"/>
      <c r="AD108" s="703"/>
      <c r="AE108" s="703"/>
      <c r="AF108" s="703"/>
      <c r="AG108" s="703"/>
      <c r="AH108" s="703"/>
      <c r="AI108" s="703"/>
      <c r="AJ108" s="704"/>
      <c r="AK108" s="92"/>
      <c r="AQ108" s="497" t="s">
        <v>184</v>
      </c>
      <c r="AR108" s="497"/>
      <c r="AS108" s="497"/>
      <c r="AT108" s="497"/>
      <c r="AU108" s="497"/>
      <c r="AV108" s="497"/>
      <c r="AW108" s="497"/>
      <c r="AX108" s="497"/>
      <c r="AY108" s="497"/>
      <c r="AZ108" s="497"/>
      <c r="BA108" s="497"/>
      <c r="BB108" s="497"/>
      <c r="BC108" s="497"/>
      <c r="BD108" s="497"/>
      <c r="BE108" s="497"/>
      <c r="BF108" s="497"/>
      <c r="BG108" s="497"/>
      <c r="BH108" s="497"/>
      <c r="BI108" s="497"/>
      <c r="BJ108" s="497"/>
      <c r="BK108" s="497"/>
      <c r="BL108" s="497"/>
      <c r="BM108" s="497"/>
    </row>
    <row r="109" spans="5:65" ht="12" customHeight="1" thickBot="1">
      <c r="E109" s="697"/>
      <c r="F109" s="698"/>
      <c r="G109" s="698"/>
      <c r="H109" s="699"/>
      <c r="I109" s="575"/>
      <c r="J109" s="701"/>
      <c r="K109" s="705"/>
      <c r="L109" s="706"/>
      <c r="M109" s="706"/>
      <c r="N109" s="706"/>
      <c r="O109" s="706"/>
      <c r="P109" s="706"/>
      <c r="Q109" s="706"/>
      <c r="R109" s="706"/>
      <c r="S109" s="706"/>
      <c r="T109" s="707"/>
      <c r="U109" s="711"/>
      <c r="V109" s="712"/>
      <c r="W109" s="712"/>
      <c r="X109" s="713"/>
      <c r="Y109" s="575"/>
      <c r="Z109" s="701"/>
      <c r="AA109" s="705"/>
      <c r="AB109" s="706"/>
      <c r="AC109" s="706"/>
      <c r="AD109" s="706"/>
      <c r="AE109" s="706"/>
      <c r="AF109" s="706"/>
      <c r="AG109" s="706"/>
      <c r="AH109" s="706"/>
      <c r="AI109" s="706"/>
      <c r="AJ109" s="707"/>
      <c r="AK109" s="92"/>
    </row>
    <row r="110" spans="5:65" ht="12" customHeight="1">
      <c r="E110" s="694" t="str">
        <f>IF(入力シート!$N$46="","","○")</f>
        <v/>
      </c>
      <c r="F110" s="695"/>
      <c r="G110" s="695"/>
      <c r="H110" s="696"/>
      <c r="I110" s="542" t="s">
        <v>273</v>
      </c>
      <c r="J110" s="700"/>
      <c r="K110" s="702" t="s">
        <v>332</v>
      </c>
      <c r="L110" s="703"/>
      <c r="M110" s="703"/>
      <c r="N110" s="703"/>
      <c r="O110" s="703"/>
      <c r="P110" s="703"/>
      <c r="Q110" s="703"/>
      <c r="R110" s="703"/>
      <c r="S110" s="703"/>
      <c r="T110" s="704"/>
      <c r="U110" s="708" t="str">
        <f>IF(入力シート!$V$49="","","○")</f>
        <v/>
      </c>
      <c r="V110" s="709"/>
      <c r="W110" s="709"/>
      <c r="X110" s="710"/>
      <c r="Y110" s="542" t="s">
        <v>274</v>
      </c>
      <c r="Z110" s="700"/>
      <c r="AA110" s="702" t="s">
        <v>275</v>
      </c>
      <c r="AB110" s="703"/>
      <c r="AC110" s="703"/>
      <c r="AD110" s="703"/>
      <c r="AE110" s="703"/>
      <c r="AF110" s="703"/>
      <c r="AG110" s="703"/>
      <c r="AH110" s="703"/>
      <c r="AI110" s="703"/>
      <c r="AJ110" s="704"/>
      <c r="AK110" s="92"/>
      <c r="AQ110" s="725" t="s">
        <v>276</v>
      </c>
      <c r="AR110" s="727" t="str">
        <f>IF(入力シート!$D$55="","",IF(入力シート!$D$55="","",MID(入力シート!$D$55,M2,1)))</f>
        <v/>
      </c>
      <c r="AS110" s="728"/>
      <c r="AT110" s="731" t="str">
        <f>IF(入力シート!$D$55="","",IF(入力シート!$D$55="","",MID(入力シート!$D$55,O2,1)))</f>
        <v/>
      </c>
      <c r="AU110" s="732"/>
      <c r="AV110" s="731" t="str">
        <f>IF(入力シート!$D$55="","",IF(入力シート!$D$55="","",MID(入力シート!$D$55,Q2,1)))</f>
        <v/>
      </c>
      <c r="AW110" s="732"/>
      <c r="AX110" s="731" t="str">
        <f>IF(入力シート!$D$55="","",IF(入力シート!$D$55="","",MID(入力シート!$D$55,S2,1)))</f>
        <v/>
      </c>
      <c r="AY110" s="732"/>
      <c r="AZ110" s="731" t="str">
        <f>IF(入力シート!$D$55="","",IF(入力シート!$D$55="","",MID(入力シート!$D$55,U2,1)))</f>
        <v/>
      </c>
      <c r="BA110" s="732"/>
      <c r="BB110" s="731" t="str">
        <f>IF(入力シート!$D$55="","",IF(入力シート!$D$55="","",MID(入力シート!$D$55,W2,1)))</f>
        <v/>
      </c>
      <c r="BC110" s="732"/>
      <c r="BD110" s="731" t="str">
        <f>IF(入力シート!$D$55="","",IF(入力シート!$D$55="","",MID(入力シート!$D$55,Y2,1)))</f>
        <v/>
      </c>
      <c r="BE110" s="732"/>
      <c r="BF110" s="731" t="str">
        <f>IF(入力シート!$D$55="","",IF(入力シート!$D$55="","",MID(入力シート!$D$55,AA2,1)))</f>
        <v/>
      </c>
      <c r="BG110" s="732"/>
      <c r="BH110" s="731" t="str">
        <f>IF(入力シート!$D$55="","",IF(入力シート!$D$55="","",MID(入力シート!$D$55,AC2,1)))</f>
        <v/>
      </c>
      <c r="BI110" s="732"/>
      <c r="BJ110" s="728" t="str">
        <f>IF(入力シート!$D$55="","",IF(入力シート!$D$55="","",MID(入力シート!$D$55,AE2,1)))</f>
        <v/>
      </c>
      <c r="BK110" s="735"/>
    </row>
    <row r="111" spans="5:65" ht="12" customHeight="1" thickBot="1">
      <c r="E111" s="697"/>
      <c r="F111" s="698"/>
      <c r="G111" s="698"/>
      <c r="H111" s="699"/>
      <c r="I111" s="575"/>
      <c r="J111" s="701"/>
      <c r="K111" s="705"/>
      <c r="L111" s="706"/>
      <c r="M111" s="706"/>
      <c r="N111" s="706"/>
      <c r="O111" s="706"/>
      <c r="P111" s="706"/>
      <c r="Q111" s="706"/>
      <c r="R111" s="706"/>
      <c r="S111" s="706"/>
      <c r="T111" s="707"/>
      <c r="U111" s="711"/>
      <c r="V111" s="712"/>
      <c r="W111" s="712"/>
      <c r="X111" s="713"/>
      <c r="Y111" s="575"/>
      <c r="Z111" s="701"/>
      <c r="AA111" s="705"/>
      <c r="AB111" s="706"/>
      <c r="AC111" s="706"/>
      <c r="AD111" s="706"/>
      <c r="AE111" s="706"/>
      <c r="AF111" s="706"/>
      <c r="AG111" s="706"/>
      <c r="AH111" s="706"/>
      <c r="AI111" s="706"/>
      <c r="AJ111" s="707"/>
      <c r="AK111" s="92"/>
      <c r="AQ111" s="726"/>
      <c r="AR111" s="729"/>
      <c r="AS111" s="730"/>
      <c r="AT111" s="737"/>
      <c r="AU111" s="738"/>
      <c r="AV111" s="733"/>
      <c r="AW111" s="734"/>
      <c r="AX111" s="733"/>
      <c r="AY111" s="734"/>
      <c r="AZ111" s="733"/>
      <c r="BA111" s="734"/>
      <c r="BB111" s="733"/>
      <c r="BC111" s="734"/>
      <c r="BD111" s="733"/>
      <c r="BE111" s="734"/>
      <c r="BF111" s="733"/>
      <c r="BG111" s="734"/>
      <c r="BH111" s="733"/>
      <c r="BI111" s="734"/>
      <c r="BJ111" s="730"/>
      <c r="BK111" s="736"/>
    </row>
    <row r="112" spans="5:65" ht="12" customHeight="1">
      <c r="E112" s="694" t="str">
        <f>IF(入力シート!$V$46="","","○")</f>
        <v/>
      </c>
      <c r="F112" s="695"/>
      <c r="G112" s="695"/>
      <c r="H112" s="696"/>
      <c r="I112" s="542" t="s">
        <v>277</v>
      </c>
      <c r="J112" s="700"/>
      <c r="K112" s="702" t="s">
        <v>278</v>
      </c>
      <c r="L112" s="703"/>
      <c r="M112" s="703"/>
      <c r="N112" s="703"/>
      <c r="O112" s="703"/>
      <c r="P112" s="703"/>
      <c r="Q112" s="703"/>
      <c r="R112" s="703"/>
      <c r="S112" s="703"/>
      <c r="T112" s="704"/>
      <c r="U112" s="708" t="str">
        <f>IF(入力シート!$F$50="","","○")</f>
        <v/>
      </c>
      <c r="V112" s="709"/>
      <c r="W112" s="709"/>
      <c r="X112" s="710"/>
      <c r="Y112" s="542" t="s">
        <v>279</v>
      </c>
      <c r="Z112" s="700"/>
      <c r="AA112" s="702" t="s">
        <v>280</v>
      </c>
      <c r="AB112" s="703"/>
      <c r="AC112" s="703"/>
      <c r="AD112" s="703"/>
      <c r="AE112" s="703"/>
      <c r="AF112" s="703"/>
      <c r="AG112" s="703"/>
      <c r="AH112" s="703"/>
      <c r="AI112" s="703"/>
      <c r="AJ112" s="704"/>
      <c r="AK112" s="92"/>
      <c r="AQ112" s="725" t="s">
        <v>281</v>
      </c>
      <c r="AR112" s="727" t="str">
        <f>IF(入力シート!$D$56="","",IF(入力シート!$D$56="","",MID(入力シート!$D$56,M2,1)))</f>
        <v/>
      </c>
      <c r="AS112" s="728"/>
      <c r="AT112" s="731" t="str">
        <f>IF(入力シート!$D$56="","",IF(入力シート!$D$56="","",MID(入力シート!$D$56,O2,1)))</f>
        <v/>
      </c>
      <c r="AU112" s="732"/>
      <c r="AV112" s="731" t="str">
        <f>IF(入力シート!$D$56="","",IF(入力シート!$D$56="","",MID(入力シート!$D$56,Q2,1)))</f>
        <v/>
      </c>
      <c r="AW112" s="732"/>
      <c r="AX112" s="731" t="str">
        <f>IF(入力シート!$D$56="","",IF(入力シート!$D$56="","",MID(入力シート!$D$56,S2,1)))</f>
        <v/>
      </c>
      <c r="AY112" s="732"/>
      <c r="AZ112" s="731" t="str">
        <f>IF(入力シート!$D$56="","",IF(入力シート!$D$56="","",MID(入力シート!$D$56,U2,1)))</f>
        <v/>
      </c>
      <c r="BA112" s="732"/>
      <c r="BB112" s="731" t="str">
        <f>IF(入力シート!$D$56="","",IF(入力シート!$D$56="","",MID(入力シート!$D$56,W2,1)))</f>
        <v/>
      </c>
      <c r="BC112" s="732"/>
      <c r="BD112" s="731" t="str">
        <f>IF(入力シート!$D$56="","",IF(入力シート!$D$56="","",MID(入力シート!$D$56,Y2,1)))</f>
        <v/>
      </c>
      <c r="BE112" s="732"/>
      <c r="BF112" s="731" t="str">
        <f>IF(入力シート!$D$56="","",IF(入力シート!$D$56="","",MID(入力シート!$D$56,AA2,1)))</f>
        <v/>
      </c>
      <c r="BG112" s="732"/>
      <c r="BH112" s="731" t="str">
        <f>IF(入力シート!$D$56="","",IF(入力シート!$D$56="","",MID(入力シート!$D$56,AC2,1)))</f>
        <v/>
      </c>
      <c r="BI112" s="732"/>
      <c r="BJ112" s="728" t="str">
        <f>IF(入力シート!$D$56="","",IF(入力シート!$D$56="","",MID(入力シート!$D$56,AE2,1)))</f>
        <v/>
      </c>
      <c r="BK112" s="735"/>
    </row>
    <row r="113" spans="5:63" ht="12" customHeight="1" thickBot="1">
      <c r="E113" s="697"/>
      <c r="F113" s="698"/>
      <c r="G113" s="698"/>
      <c r="H113" s="699"/>
      <c r="I113" s="575"/>
      <c r="J113" s="701"/>
      <c r="K113" s="705"/>
      <c r="L113" s="706"/>
      <c r="M113" s="706"/>
      <c r="N113" s="706"/>
      <c r="O113" s="706"/>
      <c r="P113" s="706"/>
      <c r="Q113" s="706"/>
      <c r="R113" s="706"/>
      <c r="S113" s="706"/>
      <c r="T113" s="707"/>
      <c r="U113" s="711"/>
      <c r="V113" s="712"/>
      <c r="W113" s="712"/>
      <c r="X113" s="713"/>
      <c r="Y113" s="575"/>
      <c r="Z113" s="701"/>
      <c r="AA113" s="705"/>
      <c r="AB113" s="706"/>
      <c r="AC113" s="706"/>
      <c r="AD113" s="706"/>
      <c r="AE113" s="706"/>
      <c r="AF113" s="706"/>
      <c r="AG113" s="706"/>
      <c r="AH113" s="706"/>
      <c r="AI113" s="706"/>
      <c r="AJ113" s="707"/>
      <c r="AK113" s="92"/>
      <c r="AQ113" s="726"/>
      <c r="AR113" s="729"/>
      <c r="AS113" s="730"/>
      <c r="AT113" s="733"/>
      <c r="AU113" s="734"/>
      <c r="AV113" s="733"/>
      <c r="AW113" s="734"/>
      <c r="AX113" s="733"/>
      <c r="AY113" s="734"/>
      <c r="AZ113" s="733"/>
      <c r="BA113" s="734"/>
      <c r="BB113" s="733"/>
      <c r="BC113" s="734"/>
      <c r="BD113" s="733"/>
      <c r="BE113" s="734"/>
      <c r="BF113" s="733"/>
      <c r="BG113" s="734"/>
      <c r="BH113" s="733"/>
      <c r="BI113" s="734"/>
      <c r="BJ113" s="730"/>
      <c r="BK113" s="736"/>
    </row>
    <row r="114" spans="5:63" ht="12" customHeight="1">
      <c r="E114" s="694" t="str">
        <f>IF(入力シート!$F$47="","","○")</f>
        <v/>
      </c>
      <c r="F114" s="695"/>
      <c r="G114" s="695"/>
      <c r="H114" s="696"/>
      <c r="I114" s="542" t="s">
        <v>282</v>
      </c>
      <c r="J114" s="700"/>
      <c r="K114" s="702" t="s">
        <v>283</v>
      </c>
      <c r="L114" s="703"/>
      <c r="M114" s="703"/>
      <c r="N114" s="703"/>
      <c r="O114" s="703"/>
      <c r="P114" s="703"/>
      <c r="Q114" s="703"/>
      <c r="R114" s="703"/>
      <c r="S114" s="703"/>
      <c r="T114" s="704"/>
      <c r="U114" s="708" t="str">
        <f>IF(入力シート!$F$51="","","○")</f>
        <v/>
      </c>
      <c r="V114" s="709"/>
      <c r="W114" s="709"/>
      <c r="X114" s="710"/>
      <c r="Y114" s="542" t="s">
        <v>284</v>
      </c>
      <c r="Z114" s="700"/>
      <c r="AA114" s="702" t="s">
        <v>70</v>
      </c>
      <c r="AB114" s="703"/>
      <c r="AC114" s="703"/>
      <c r="AD114" s="703"/>
      <c r="AE114" s="703"/>
      <c r="AF114" s="703"/>
      <c r="AG114" s="703"/>
      <c r="AH114" s="703"/>
      <c r="AI114" s="703"/>
      <c r="AJ114" s="704"/>
      <c r="AK114" s="92"/>
      <c r="AQ114" s="725" t="s">
        <v>285</v>
      </c>
      <c r="AR114" s="727" t="str">
        <f>IF(入力シート!$D$57="","",IF(入力シート!$D$57="","",MID(入力シート!$D$57,M2,1)))</f>
        <v/>
      </c>
      <c r="AS114" s="728"/>
      <c r="AT114" s="731" t="str">
        <f>IF(入力シート!$D$57="","",IF(入力シート!$D$57="","",MID(入力シート!$D$57,O2,1)))</f>
        <v/>
      </c>
      <c r="AU114" s="732"/>
      <c r="AV114" s="731" t="str">
        <f>IF(入力シート!$D$57="","",IF(入力シート!$D$57="","",MID(入力シート!$D$57,Q2,1)))</f>
        <v/>
      </c>
      <c r="AW114" s="732"/>
      <c r="AX114" s="731" t="str">
        <f>IF(入力シート!$D$57="","",IF(入力シート!$D$57="","",MID(入力シート!$D$57,S2,1)))</f>
        <v/>
      </c>
      <c r="AY114" s="732"/>
      <c r="AZ114" s="731" t="str">
        <f>IF(入力シート!$D$57="","",IF(入力シート!$D$57="","",MID(入力シート!$D$57,U2,1)))</f>
        <v/>
      </c>
      <c r="BA114" s="732"/>
      <c r="BB114" s="731" t="str">
        <f>IF(入力シート!$D$57="","",IF(入力シート!$D$57="","",MID(入力シート!$D$57,W2,1)))</f>
        <v/>
      </c>
      <c r="BC114" s="732"/>
      <c r="BD114" s="731" t="str">
        <f>IF(入力シート!$D$57="","",IF(入力シート!$D$57="","",MID(入力シート!$D$57,Y2,1)))</f>
        <v/>
      </c>
      <c r="BE114" s="732"/>
      <c r="BF114" s="731" t="str">
        <f>IF(入力シート!$D$57="","",IF(入力シート!$D$57="","",MID(入力シート!$D$57,AA2,1)))</f>
        <v/>
      </c>
      <c r="BG114" s="732"/>
      <c r="BH114" s="731" t="str">
        <f>IF(入力シート!$D$57="","",IF(入力シート!$D$57="","",MID(入力シート!$D$57,AC2,1)))</f>
        <v/>
      </c>
      <c r="BI114" s="732"/>
      <c r="BJ114" s="728" t="str">
        <f>IF(入力シート!$D$57="","",IF(入力シート!$D$57="","",MID(入力シート!$D$57,AE2,1)))</f>
        <v/>
      </c>
      <c r="BK114" s="735"/>
    </row>
    <row r="115" spans="5:63" ht="12" customHeight="1" thickBot="1">
      <c r="E115" s="697"/>
      <c r="F115" s="698"/>
      <c r="G115" s="698"/>
      <c r="H115" s="699"/>
      <c r="I115" s="575"/>
      <c r="J115" s="701"/>
      <c r="K115" s="705"/>
      <c r="L115" s="706"/>
      <c r="M115" s="706"/>
      <c r="N115" s="706"/>
      <c r="O115" s="706"/>
      <c r="P115" s="706"/>
      <c r="Q115" s="706"/>
      <c r="R115" s="706"/>
      <c r="S115" s="706"/>
      <c r="T115" s="707"/>
      <c r="U115" s="711"/>
      <c r="V115" s="712"/>
      <c r="W115" s="712"/>
      <c r="X115" s="713"/>
      <c r="Y115" s="575"/>
      <c r="Z115" s="701"/>
      <c r="AA115" s="705"/>
      <c r="AB115" s="706"/>
      <c r="AC115" s="706"/>
      <c r="AD115" s="706"/>
      <c r="AE115" s="706"/>
      <c r="AF115" s="706"/>
      <c r="AG115" s="706"/>
      <c r="AH115" s="706"/>
      <c r="AI115" s="706"/>
      <c r="AJ115" s="707"/>
      <c r="AQ115" s="741"/>
      <c r="AR115" s="742"/>
      <c r="AS115" s="739"/>
      <c r="AT115" s="737"/>
      <c r="AU115" s="738"/>
      <c r="AV115" s="737"/>
      <c r="AW115" s="738"/>
      <c r="AX115" s="737"/>
      <c r="AY115" s="738"/>
      <c r="AZ115" s="737"/>
      <c r="BA115" s="738"/>
      <c r="BB115" s="737"/>
      <c r="BC115" s="738"/>
      <c r="BD115" s="737"/>
      <c r="BE115" s="738"/>
      <c r="BF115" s="737"/>
      <c r="BG115" s="738"/>
      <c r="BH115" s="737"/>
      <c r="BI115" s="738"/>
      <c r="BJ115" s="739"/>
      <c r="BK115" s="740"/>
    </row>
    <row r="116" spans="5:63" ht="12" customHeight="1">
      <c r="E116" s="694" t="str">
        <f>IF(入力シート!$N$47="","","○")</f>
        <v/>
      </c>
      <c r="F116" s="695"/>
      <c r="G116" s="695"/>
      <c r="H116" s="696"/>
      <c r="I116" s="542" t="s">
        <v>286</v>
      </c>
      <c r="J116" s="700"/>
      <c r="K116" s="702" t="s">
        <v>287</v>
      </c>
      <c r="L116" s="703"/>
      <c r="M116" s="703"/>
      <c r="N116" s="703"/>
      <c r="O116" s="703"/>
      <c r="P116" s="703"/>
      <c r="Q116" s="703"/>
      <c r="R116" s="703"/>
      <c r="S116" s="703"/>
      <c r="T116" s="704"/>
      <c r="AQ116" s="86"/>
      <c r="AR116" s="86"/>
      <c r="AS116" s="86"/>
      <c r="AT116" s="86"/>
      <c r="AU116" s="86"/>
      <c r="AV116" s="86"/>
      <c r="AW116" s="86"/>
      <c r="AX116" s="86"/>
      <c r="AY116" s="86"/>
      <c r="AZ116" s="86"/>
      <c r="BA116" s="86"/>
      <c r="BB116" s="86"/>
      <c r="BC116" s="86"/>
      <c r="BD116" s="86"/>
      <c r="BE116" s="86"/>
      <c r="BF116" s="86"/>
      <c r="BG116" s="86"/>
      <c r="BH116" s="86"/>
      <c r="BI116" s="86"/>
      <c r="BJ116" s="86"/>
      <c r="BK116" s="86"/>
    </row>
    <row r="117" spans="5:63" ht="12" customHeight="1" thickBot="1">
      <c r="E117" s="697"/>
      <c r="F117" s="698"/>
      <c r="G117" s="698"/>
      <c r="H117" s="699"/>
      <c r="I117" s="575"/>
      <c r="J117" s="701"/>
      <c r="K117" s="705"/>
      <c r="L117" s="706"/>
      <c r="M117" s="706"/>
      <c r="N117" s="706"/>
      <c r="O117" s="706"/>
      <c r="P117" s="706"/>
      <c r="Q117" s="706"/>
      <c r="R117" s="706"/>
      <c r="S117" s="706"/>
      <c r="T117" s="707"/>
      <c r="AQ117" s="68"/>
      <c r="AR117" s="68"/>
      <c r="AS117" s="86"/>
      <c r="AT117" s="68"/>
      <c r="AU117" s="86"/>
      <c r="AV117" s="68"/>
      <c r="AW117" s="86"/>
      <c r="AX117" s="68"/>
      <c r="AY117" s="86"/>
      <c r="AZ117" s="68"/>
      <c r="BA117" s="86"/>
      <c r="BB117" s="68"/>
      <c r="BC117" s="86"/>
      <c r="BD117" s="68"/>
      <c r="BE117" s="86"/>
      <c r="BF117" s="68"/>
      <c r="BG117" s="86"/>
      <c r="BH117" s="68"/>
      <c r="BI117" s="86"/>
      <c r="BJ117" s="68"/>
      <c r="BK117" s="86"/>
    </row>
    <row r="118" spans="5:63" ht="12" customHeight="1">
      <c r="E118" s="694" t="str">
        <f>IF(入力シート!$V$47="","","○")</f>
        <v/>
      </c>
      <c r="F118" s="695"/>
      <c r="G118" s="695"/>
      <c r="H118" s="696"/>
      <c r="I118" s="542" t="s">
        <v>288</v>
      </c>
      <c r="J118" s="700"/>
      <c r="K118" s="702" t="s">
        <v>289</v>
      </c>
      <c r="L118" s="703"/>
      <c r="M118" s="703"/>
      <c r="N118" s="703"/>
      <c r="O118" s="703"/>
      <c r="P118" s="703"/>
      <c r="Q118" s="703"/>
      <c r="R118" s="703"/>
      <c r="S118" s="703"/>
      <c r="T118" s="704"/>
      <c r="AQ118" s="86"/>
      <c r="AR118" s="86"/>
      <c r="AS118" s="86"/>
      <c r="AT118" s="86"/>
      <c r="AU118" s="86"/>
      <c r="AV118" s="86"/>
      <c r="AW118" s="86"/>
      <c r="AX118" s="86"/>
      <c r="AY118" s="86"/>
      <c r="AZ118" s="86"/>
      <c r="BA118" s="86"/>
      <c r="BB118" s="86"/>
      <c r="BC118" s="86"/>
      <c r="BD118" s="86"/>
      <c r="BE118" s="86"/>
      <c r="BF118" s="86"/>
      <c r="BG118" s="86"/>
      <c r="BH118" s="86"/>
      <c r="BI118" s="86"/>
      <c r="BJ118" s="86"/>
      <c r="BK118" s="86"/>
    </row>
    <row r="119" spans="5:63" ht="12" customHeight="1" thickBot="1">
      <c r="E119" s="697"/>
      <c r="F119" s="698"/>
      <c r="G119" s="698"/>
      <c r="H119" s="699"/>
      <c r="I119" s="575"/>
      <c r="J119" s="701"/>
      <c r="K119" s="705"/>
      <c r="L119" s="706"/>
      <c r="M119" s="706"/>
      <c r="N119" s="706"/>
      <c r="O119" s="706"/>
      <c r="P119" s="706"/>
      <c r="Q119" s="706"/>
      <c r="R119" s="706"/>
      <c r="S119" s="706"/>
      <c r="T119" s="707"/>
    </row>
    <row r="120" spans="5:63" ht="12" customHeight="1">
      <c r="E120" s="694" t="str">
        <f>IF(入力シート!$F$48="","","○")</f>
        <v/>
      </c>
      <c r="F120" s="695"/>
      <c r="G120" s="695"/>
      <c r="H120" s="696"/>
      <c r="I120" s="542" t="s">
        <v>290</v>
      </c>
      <c r="J120" s="700"/>
      <c r="K120" s="702" t="s">
        <v>291</v>
      </c>
      <c r="L120" s="703"/>
      <c r="M120" s="703"/>
      <c r="N120" s="703"/>
      <c r="O120" s="703"/>
      <c r="P120" s="703"/>
      <c r="Q120" s="703"/>
      <c r="R120" s="703"/>
      <c r="S120" s="703"/>
      <c r="T120" s="704"/>
    </row>
    <row r="121" spans="5:63" ht="12" customHeight="1" thickBot="1">
      <c r="E121" s="697"/>
      <c r="F121" s="698"/>
      <c r="G121" s="698"/>
      <c r="H121" s="699"/>
      <c r="I121" s="575"/>
      <c r="J121" s="701"/>
      <c r="K121" s="705"/>
      <c r="L121" s="706"/>
      <c r="M121" s="706"/>
      <c r="N121" s="706"/>
      <c r="O121" s="706"/>
      <c r="P121" s="706"/>
      <c r="Q121" s="706"/>
      <c r="R121" s="706"/>
      <c r="S121" s="706"/>
      <c r="T121" s="707"/>
    </row>
    <row r="122" spans="5:63" ht="12" customHeight="1"/>
    <row r="123" spans="5:63" ht="12" customHeight="1"/>
    <row r="124" spans="5:63" ht="12" customHeight="1"/>
    <row r="125" spans="5:63" ht="12" customHeight="1"/>
    <row r="126" spans="5:63" ht="12" customHeight="1"/>
    <row r="127" spans="5:63" ht="12" customHeight="1"/>
    <row r="128" spans="5:63" ht="12" customHeight="1"/>
    <row r="129" ht="12" customHeight="1"/>
    <row r="130" ht="12" customHeight="1"/>
    <row r="131" ht="12" customHeight="1"/>
    <row r="132" ht="12" customHeight="1"/>
    <row r="133" ht="12" customHeight="1"/>
    <row r="134" ht="12" customHeight="1"/>
  </sheetData>
  <sheetProtection selectLockedCells="1"/>
  <mergeCells count="773">
    <mergeCell ref="AO46:AP47"/>
    <mergeCell ref="AT36:AT37"/>
    <mergeCell ref="AS38:AT39"/>
    <mergeCell ref="AQ40:AR41"/>
    <mergeCell ref="AO40:AP41"/>
    <mergeCell ref="AM40:AN41"/>
    <mergeCell ref="AK40:AL41"/>
    <mergeCell ref="AI40:AJ41"/>
    <mergeCell ref="AS40:AT41"/>
    <mergeCell ref="AK38:AL39"/>
    <mergeCell ref="AR36:AR37"/>
    <mergeCell ref="AQ36:AQ37"/>
    <mergeCell ref="AP36:AP37"/>
    <mergeCell ref="AO36:AO37"/>
    <mergeCell ref="AN36:AN37"/>
    <mergeCell ref="AM36:AM37"/>
    <mergeCell ref="AL36:AL37"/>
    <mergeCell ref="AK36:AK37"/>
    <mergeCell ref="AQ38:AR39"/>
    <mergeCell ref="AO38:AP39"/>
    <mergeCell ref="AM38:AN39"/>
    <mergeCell ref="AO42:AP43"/>
    <mergeCell ref="AI38:AJ39"/>
    <mergeCell ref="E118:H119"/>
    <mergeCell ref="I118:J119"/>
    <mergeCell ref="K118:T119"/>
    <mergeCell ref="E120:H121"/>
    <mergeCell ref="I120:J121"/>
    <mergeCell ref="K120:T121"/>
    <mergeCell ref="K114:T115"/>
    <mergeCell ref="U114:X115"/>
    <mergeCell ref="Y114:Z115"/>
    <mergeCell ref="BB114:BC115"/>
    <mergeCell ref="BD114:BE115"/>
    <mergeCell ref="BF114:BG115"/>
    <mergeCell ref="BH114:BI115"/>
    <mergeCell ref="BJ114:BK115"/>
    <mergeCell ref="E116:H117"/>
    <mergeCell ref="I116:J117"/>
    <mergeCell ref="K116:T117"/>
    <mergeCell ref="E114:H115"/>
    <mergeCell ref="I114:J115"/>
    <mergeCell ref="AV114:AW115"/>
    <mergeCell ref="AX114:AY115"/>
    <mergeCell ref="AZ114:BA115"/>
    <mergeCell ref="AT114:AU115"/>
    <mergeCell ref="AA114:AJ115"/>
    <mergeCell ref="AQ114:AQ115"/>
    <mergeCell ref="AR114:AS115"/>
    <mergeCell ref="BF112:BG113"/>
    <mergeCell ref="BH112:BI113"/>
    <mergeCell ref="BJ112:BK113"/>
    <mergeCell ref="AQ110:AQ111"/>
    <mergeCell ref="AR110:AS111"/>
    <mergeCell ref="AT110:AU111"/>
    <mergeCell ref="AV110:AW111"/>
    <mergeCell ref="AX110:AY111"/>
    <mergeCell ref="AT112:AU113"/>
    <mergeCell ref="AV112:AW113"/>
    <mergeCell ref="AX112:AY113"/>
    <mergeCell ref="AZ112:BA113"/>
    <mergeCell ref="BB112:BC113"/>
    <mergeCell ref="BD112:BE113"/>
    <mergeCell ref="BH110:BI111"/>
    <mergeCell ref="BJ110:BK111"/>
    <mergeCell ref="AZ110:BA111"/>
    <mergeCell ref="BB110:BC111"/>
    <mergeCell ref="BD110:BE111"/>
    <mergeCell ref="BF110:BG111"/>
    <mergeCell ref="E112:H113"/>
    <mergeCell ref="I112:J113"/>
    <mergeCell ref="K112:T113"/>
    <mergeCell ref="U112:X113"/>
    <mergeCell ref="Y112:Z113"/>
    <mergeCell ref="AA112:AJ113"/>
    <mergeCell ref="AQ112:AQ113"/>
    <mergeCell ref="AR112:AS113"/>
    <mergeCell ref="E110:H111"/>
    <mergeCell ref="I110:J111"/>
    <mergeCell ref="K110:T111"/>
    <mergeCell ref="U110:X111"/>
    <mergeCell ref="Y110:Z111"/>
    <mergeCell ref="AA110:AJ111"/>
    <mergeCell ref="E108:H109"/>
    <mergeCell ref="I108:J109"/>
    <mergeCell ref="K108:T109"/>
    <mergeCell ref="U108:X109"/>
    <mergeCell ref="Y108:Z109"/>
    <mergeCell ref="AA108:AJ109"/>
    <mergeCell ref="E106:H107"/>
    <mergeCell ref="I106:J107"/>
    <mergeCell ref="K106:T107"/>
    <mergeCell ref="U106:X107"/>
    <mergeCell ref="Y106:Z107"/>
    <mergeCell ref="AA106:AJ107"/>
    <mergeCell ref="E104:H105"/>
    <mergeCell ref="I104:J105"/>
    <mergeCell ref="K104:T105"/>
    <mergeCell ref="U104:X105"/>
    <mergeCell ref="Y104:Z105"/>
    <mergeCell ref="AA104:AJ105"/>
    <mergeCell ref="E100:H101"/>
    <mergeCell ref="I100:T101"/>
    <mergeCell ref="U100:X101"/>
    <mergeCell ref="Y100:AJ101"/>
    <mergeCell ref="E102:H103"/>
    <mergeCell ref="I102:J103"/>
    <mergeCell ref="K102:T103"/>
    <mergeCell ref="U102:X103"/>
    <mergeCell ref="Y102:Z103"/>
    <mergeCell ref="AA102:AJ103"/>
    <mergeCell ref="B94:F95"/>
    <mergeCell ref="G94:H95"/>
    <mergeCell ref="I94:J95"/>
    <mergeCell ref="K94:L95"/>
    <mergeCell ref="M94:N95"/>
    <mergeCell ref="O94:P95"/>
    <mergeCell ref="AH95:AT95"/>
    <mergeCell ref="R91:AR92"/>
    <mergeCell ref="Q94:R95"/>
    <mergeCell ref="Z95:AE95"/>
    <mergeCell ref="W77:X78"/>
    <mergeCell ref="S73:T74"/>
    <mergeCell ref="U77:V78"/>
    <mergeCell ref="L77:L78"/>
    <mergeCell ref="W75:X76"/>
    <mergeCell ref="L38:P39"/>
    <mergeCell ref="L28:P29"/>
    <mergeCell ref="B67:K68"/>
    <mergeCell ref="M67:N68"/>
    <mergeCell ref="O67:P68"/>
    <mergeCell ref="L36:P37"/>
    <mergeCell ref="L40:P41"/>
    <mergeCell ref="L48:P49"/>
    <mergeCell ref="L42:P43"/>
    <mergeCell ref="L44:P45"/>
    <mergeCell ref="L32:P35"/>
    <mergeCell ref="L30:P31"/>
    <mergeCell ref="B56:F57"/>
    <mergeCell ref="G56:H57"/>
    <mergeCell ref="I56:J57"/>
    <mergeCell ref="L75:P76"/>
    <mergeCell ref="Q75:R76"/>
    <mergeCell ref="S75:T76"/>
    <mergeCell ref="W73:X74"/>
    <mergeCell ref="W71:X72"/>
    <mergeCell ref="L73:P74"/>
    <mergeCell ref="Q73:R74"/>
    <mergeCell ref="W69:X70"/>
    <mergeCell ref="AA69:AB70"/>
    <mergeCell ref="O71:P72"/>
    <mergeCell ref="M69:N70"/>
    <mergeCell ref="L63:P66"/>
    <mergeCell ref="Q65:R66"/>
    <mergeCell ref="S65:T66"/>
    <mergeCell ref="U65:V66"/>
    <mergeCell ref="W65:X66"/>
    <mergeCell ref="Q67:R68"/>
    <mergeCell ref="S67:T68"/>
    <mergeCell ref="U67:V68"/>
    <mergeCell ref="W67:X68"/>
    <mergeCell ref="Y28:Z29"/>
    <mergeCell ref="AO16:AO17"/>
    <mergeCell ref="AP16:AP17"/>
    <mergeCell ref="AQ16:AQ17"/>
    <mergeCell ref="AA12:AB13"/>
    <mergeCell ref="AC65:AD66"/>
    <mergeCell ref="AE65:AF66"/>
    <mergeCell ref="AG65:AH66"/>
    <mergeCell ref="AE73:AF74"/>
    <mergeCell ref="Y71:Z72"/>
    <mergeCell ref="AA71:AB72"/>
    <mergeCell ref="AG48:AH49"/>
    <mergeCell ref="AI48:AJ49"/>
    <mergeCell ref="AK48:AL49"/>
    <mergeCell ref="AM48:AN49"/>
    <mergeCell ref="AG46:AH47"/>
    <mergeCell ref="AI46:AJ47"/>
    <mergeCell ref="AI42:AJ43"/>
    <mergeCell ref="AK42:AL43"/>
    <mergeCell ref="AJ36:AJ37"/>
    <mergeCell ref="AO18:AP19"/>
    <mergeCell ref="AQ18:AR19"/>
    <mergeCell ref="AK46:AL47"/>
    <mergeCell ref="AM46:AN47"/>
    <mergeCell ref="Y2:Z2"/>
    <mergeCell ref="AA2:AB2"/>
    <mergeCell ref="AC2:AD2"/>
    <mergeCell ref="AA20:AA21"/>
    <mergeCell ref="AB20:AB21"/>
    <mergeCell ref="AO2:AP2"/>
    <mergeCell ref="AQ2:AR2"/>
    <mergeCell ref="AD16:AD17"/>
    <mergeCell ref="AE16:AE17"/>
    <mergeCell ref="AF16:AF17"/>
    <mergeCell ref="AN16:AN17"/>
    <mergeCell ref="AM34:AN35"/>
    <mergeCell ref="AJ20:AJ21"/>
    <mergeCell ref="AK32:AL33"/>
    <mergeCell ref="AM42:AN43"/>
    <mergeCell ref="AQ22:AR23"/>
    <mergeCell ref="AO22:AP23"/>
    <mergeCell ref="AM22:AN23"/>
    <mergeCell ref="AK22:AL23"/>
    <mergeCell ref="AO28:AP29"/>
    <mergeCell ref="AE63:AF64"/>
    <mergeCell ref="AG63:AH64"/>
    <mergeCell ref="AI63:AJ64"/>
    <mergeCell ref="W63:X64"/>
    <mergeCell ref="Y63:Z64"/>
    <mergeCell ref="AA63:AB64"/>
    <mergeCell ref="AC63:AD64"/>
    <mergeCell ref="AK59:AL60"/>
    <mergeCell ref="AC61:AD62"/>
    <mergeCell ref="AE61:AF62"/>
    <mergeCell ref="AO61:AP62"/>
    <mergeCell ref="AS36:AS37"/>
    <mergeCell ref="M2:N2"/>
    <mergeCell ref="O2:P2"/>
    <mergeCell ref="Q2:R2"/>
    <mergeCell ref="S2:T2"/>
    <mergeCell ref="U2:V2"/>
    <mergeCell ref="W2:X2"/>
    <mergeCell ref="AS18:AT19"/>
    <mergeCell ref="AE2:AF2"/>
    <mergeCell ref="AG2:AH2"/>
    <mergeCell ref="AI2:AJ2"/>
    <mergeCell ref="AM59:AN60"/>
    <mergeCell ref="AK2:AL2"/>
    <mergeCell ref="AM2:AN2"/>
    <mergeCell ref="AN20:AN21"/>
    <mergeCell ref="AM20:AM21"/>
    <mergeCell ref="AL20:AL21"/>
    <mergeCell ref="AK20:AK21"/>
    <mergeCell ref="AM24:AN25"/>
    <mergeCell ref="AK24:AL25"/>
    <mergeCell ref="AI24:AJ25"/>
    <mergeCell ref="AG18:AH19"/>
    <mergeCell ref="AI18:AJ19"/>
    <mergeCell ref="AY50:AZ51"/>
    <mergeCell ref="BA50:BB51"/>
    <mergeCell ref="AS63:AT64"/>
    <mergeCell ref="AU63:AV64"/>
    <mergeCell ref="AS50:AT51"/>
    <mergeCell ref="AU50:AV51"/>
    <mergeCell ref="AW50:AX51"/>
    <mergeCell ref="BD56:BL56"/>
    <mergeCell ref="AS42:AT43"/>
    <mergeCell ref="BK63:BL64"/>
    <mergeCell ref="BK50:BL51"/>
    <mergeCell ref="AW63:AX64"/>
    <mergeCell ref="AY63:AZ64"/>
    <mergeCell ref="BA63:BB64"/>
    <mergeCell ref="BC63:BD64"/>
    <mergeCell ref="BE63:BF64"/>
    <mergeCell ref="BC50:BD51"/>
    <mergeCell ref="BE50:BF51"/>
    <mergeCell ref="BG50:BH51"/>
    <mergeCell ref="U75:V76"/>
    <mergeCell ref="U73:V74"/>
    <mergeCell ref="Q77:R78"/>
    <mergeCell ref="S77:T78"/>
    <mergeCell ref="B73:K76"/>
    <mergeCell ref="Q71:R72"/>
    <mergeCell ref="S71:T72"/>
    <mergeCell ref="U71:V72"/>
    <mergeCell ref="B77:K78"/>
    <mergeCell ref="M77:N78"/>
    <mergeCell ref="O77:P78"/>
    <mergeCell ref="B71:K72"/>
    <mergeCell ref="M71:N72"/>
    <mergeCell ref="L59:P60"/>
    <mergeCell ref="B69:K70"/>
    <mergeCell ref="Y65:Z66"/>
    <mergeCell ref="AA65:AB66"/>
    <mergeCell ref="Q61:R62"/>
    <mergeCell ref="S61:T62"/>
    <mergeCell ref="U61:V62"/>
    <mergeCell ref="W61:X62"/>
    <mergeCell ref="Y61:Z62"/>
    <mergeCell ref="AA61:AB62"/>
    <mergeCell ref="Q63:R64"/>
    <mergeCell ref="S63:T64"/>
    <mergeCell ref="O69:P70"/>
    <mergeCell ref="Q69:R70"/>
    <mergeCell ref="S69:T70"/>
    <mergeCell ref="U69:V70"/>
    <mergeCell ref="U63:V64"/>
    <mergeCell ref="L61:P62"/>
    <mergeCell ref="B59:K66"/>
    <mergeCell ref="Y38:Z39"/>
    <mergeCell ref="Q38:R39"/>
    <mergeCell ref="S38:T39"/>
    <mergeCell ref="U38:V39"/>
    <mergeCell ref="W38:X39"/>
    <mergeCell ref="Q36:Q37"/>
    <mergeCell ref="R36:R37"/>
    <mergeCell ref="Q44:R45"/>
    <mergeCell ref="Q59:R60"/>
    <mergeCell ref="S59:T60"/>
    <mergeCell ref="U59:V60"/>
    <mergeCell ref="W59:X60"/>
    <mergeCell ref="Y59:Z60"/>
    <mergeCell ref="U50:V51"/>
    <mergeCell ref="Q40:R41"/>
    <mergeCell ref="S40:T41"/>
    <mergeCell ref="U40:V41"/>
    <mergeCell ref="W40:X41"/>
    <mergeCell ref="Y40:Z41"/>
    <mergeCell ref="U36:U37"/>
    <mergeCell ref="V36:V37"/>
    <mergeCell ref="W36:W37"/>
    <mergeCell ref="AA50:AB51"/>
    <mergeCell ref="AC50:AD51"/>
    <mergeCell ref="AE50:AF51"/>
    <mergeCell ref="O56:P57"/>
    <mergeCell ref="W50:X51"/>
    <mergeCell ref="Y50:Z51"/>
    <mergeCell ref="L46:P47"/>
    <mergeCell ref="Q46:R47"/>
    <mergeCell ref="S46:T47"/>
    <mergeCell ref="K56:L57"/>
    <mergeCell ref="M56:N57"/>
    <mergeCell ref="Q48:R49"/>
    <mergeCell ref="S48:T49"/>
    <mergeCell ref="U48:V49"/>
    <mergeCell ref="W48:X49"/>
    <mergeCell ref="Y48:Z49"/>
    <mergeCell ref="U46:V47"/>
    <mergeCell ref="W46:X47"/>
    <mergeCell ref="Y46:Z47"/>
    <mergeCell ref="AA46:AB47"/>
    <mergeCell ref="L50:P53"/>
    <mergeCell ref="B36:K53"/>
    <mergeCell ref="S36:S37"/>
    <mergeCell ref="T36:T37"/>
    <mergeCell ref="AC42:AD43"/>
    <mergeCell ref="AE42:AF43"/>
    <mergeCell ref="S44:T45"/>
    <mergeCell ref="U44:V45"/>
    <mergeCell ref="W44:X45"/>
    <mergeCell ref="Y44:Z45"/>
    <mergeCell ref="AA44:AB45"/>
    <mergeCell ref="AC44:AD45"/>
    <mergeCell ref="AE44:AF45"/>
    <mergeCell ref="AA32:AB33"/>
    <mergeCell ref="AC32:AD33"/>
    <mergeCell ref="AE32:AF33"/>
    <mergeCell ref="AG32:AH33"/>
    <mergeCell ref="AI32:AJ33"/>
    <mergeCell ref="Y36:Y37"/>
    <mergeCell ref="Z36:Z37"/>
    <mergeCell ref="AA36:AA37"/>
    <mergeCell ref="AB36:AB37"/>
    <mergeCell ref="AC36:AC37"/>
    <mergeCell ref="AD36:AD37"/>
    <mergeCell ref="AE36:AE37"/>
    <mergeCell ref="AF36:AF37"/>
    <mergeCell ref="AG36:AG37"/>
    <mergeCell ref="AH36:AH37"/>
    <mergeCell ref="AI36:AI37"/>
    <mergeCell ref="Q34:R35"/>
    <mergeCell ref="AC30:AD31"/>
    <mergeCell ref="AE30:AF31"/>
    <mergeCell ref="AG30:AH31"/>
    <mergeCell ref="AI30:AJ31"/>
    <mergeCell ref="AK30:AL31"/>
    <mergeCell ref="AM30:AN31"/>
    <mergeCell ref="AE26:AF27"/>
    <mergeCell ref="AA28:AB29"/>
    <mergeCell ref="AC28:AD29"/>
    <mergeCell ref="AE28:AF29"/>
    <mergeCell ref="AG28:AH29"/>
    <mergeCell ref="AI28:AJ29"/>
    <mergeCell ref="AC26:AD27"/>
    <mergeCell ref="S26:T27"/>
    <mergeCell ref="U26:V27"/>
    <mergeCell ref="W26:X27"/>
    <mergeCell ref="S34:T35"/>
    <mergeCell ref="U34:V35"/>
    <mergeCell ref="AM32:AN33"/>
    <mergeCell ref="AK28:AL29"/>
    <mergeCell ref="AM28:AN29"/>
    <mergeCell ref="Y30:Z31"/>
    <mergeCell ref="AA30:AB31"/>
    <mergeCell ref="Q32:R33"/>
    <mergeCell ref="S32:T33"/>
    <mergeCell ref="AH20:AH21"/>
    <mergeCell ref="AI20:AI21"/>
    <mergeCell ref="Y22:Z23"/>
    <mergeCell ref="AA22:AB23"/>
    <mergeCell ref="AC22:AD23"/>
    <mergeCell ref="AE22:AF23"/>
    <mergeCell ref="AG22:AH23"/>
    <mergeCell ref="AI22:AJ23"/>
    <mergeCell ref="AE24:AF25"/>
    <mergeCell ref="AG24:AH25"/>
    <mergeCell ref="Y20:Y21"/>
    <mergeCell ref="AG20:AG21"/>
    <mergeCell ref="AA24:AB25"/>
    <mergeCell ref="Y24:Z25"/>
    <mergeCell ref="AC20:AC21"/>
    <mergeCell ref="AD20:AD21"/>
    <mergeCell ref="AE20:AE21"/>
    <mergeCell ref="AF20:AF21"/>
    <mergeCell ref="Z20:Z21"/>
    <mergeCell ref="Q28:R29"/>
    <mergeCell ref="S28:T29"/>
    <mergeCell ref="Y32:Z33"/>
    <mergeCell ref="B26:K35"/>
    <mergeCell ref="U20:U21"/>
    <mergeCell ref="V20:V21"/>
    <mergeCell ref="W20:W21"/>
    <mergeCell ref="Q24:R25"/>
    <mergeCell ref="S24:T25"/>
    <mergeCell ref="U24:V25"/>
    <mergeCell ref="W24:X25"/>
    <mergeCell ref="W28:X29"/>
    <mergeCell ref="L26:P27"/>
    <mergeCell ref="L22:P23"/>
    <mergeCell ref="Q22:R23"/>
    <mergeCell ref="B20:K25"/>
    <mergeCell ref="L20:P21"/>
    <mergeCell ref="Q20:Q21"/>
    <mergeCell ref="R20:R21"/>
    <mergeCell ref="S20:S21"/>
    <mergeCell ref="T20:T21"/>
    <mergeCell ref="S22:T23"/>
    <mergeCell ref="X20:X21"/>
    <mergeCell ref="L24:P25"/>
    <mergeCell ref="W34:X35"/>
    <mergeCell ref="U28:V29"/>
    <mergeCell ref="Q30:R31"/>
    <mergeCell ref="T16:T17"/>
    <mergeCell ref="U16:U17"/>
    <mergeCell ref="V16:V17"/>
    <mergeCell ref="Q18:R19"/>
    <mergeCell ref="S18:T19"/>
    <mergeCell ref="AL16:AL17"/>
    <mergeCell ref="AM16:AM17"/>
    <mergeCell ref="U18:V19"/>
    <mergeCell ref="W18:X19"/>
    <mergeCell ref="Y18:Z19"/>
    <mergeCell ref="AA18:AB19"/>
    <mergeCell ref="AC18:AD19"/>
    <mergeCell ref="AE18:AF19"/>
    <mergeCell ref="AG16:AG17"/>
    <mergeCell ref="AH16:AH17"/>
    <mergeCell ref="AI16:AI17"/>
    <mergeCell ref="W16:W17"/>
    <mergeCell ref="X16:X17"/>
    <mergeCell ref="Y16:Y17"/>
    <mergeCell ref="Z16:Z17"/>
    <mergeCell ref="AA16:AA17"/>
    <mergeCell ref="AC16:AC17"/>
    <mergeCell ref="AK18:AL19"/>
    <mergeCell ref="AM18:AN19"/>
    <mergeCell ref="C4:M5"/>
    <mergeCell ref="Q4:AV5"/>
    <mergeCell ref="BD4:BL4"/>
    <mergeCell ref="AP7:AY8"/>
    <mergeCell ref="AP9:AY10"/>
    <mergeCell ref="AZ9:BA10"/>
    <mergeCell ref="BB9:BC10"/>
    <mergeCell ref="BD9:BE10"/>
    <mergeCell ref="BF9:BG10"/>
    <mergeCell ref="B7:AJ8"/>
    <mergeCell ref="BH9:BI10"/>
    <mergeCell ref="AE71:AF72"/>
    <mergeCell ref="L14:P15"/>
    <mergeCell ref="Q14:R15"/>
    <mergeCell ref="S14:T15"/>
    <mergeCell ref="U14:V15"/>
    <mergeCell ref="W14:X15"/>
    <mergeCell ref="Y14:Z15"/>
    <mergeCell ref="AA14:AB15"/>
    <mergeCell ref="AC14:AD15"/>
    <mergeCell ref="AE14:AF15"/>
    <mergeCell ref="AB16:AB17"/>
    <mergeCell ref="Q16:Q17"/>
    <mergeCell ref="U22:V23"/>
    <mergeCell ref="W22:X23"/>
    <mergeCell ref="S30:T31"/>
    <mergeCell ref="U30:V31"/>
    <mergeCell ref="W30:X31"/>
    <mergeCell ref="Q26:R27"/>
    <mergeCell ref="AC24:AD25"/>
    <mergeCell ref="U32:V33"/>
    <mergeCell ref="W32:X33"/>
    <mergeCell ref="Y26:Z27"/>
    <mergeCell ref="AA26:AB27"/>
    <mergeCell ref="AB57:AG57"/>
    <mergeCell ref="Y69:Z70"/>
    <mergeCell ref="AR16:AR17"/>
    <mergeCell ref="AG69:AI70"/>
    <mergeCell ref="X36:X37"/>
    <mergeCell ref="L67:L68"/>
    <mergeCell ref="L69:L70"/>
    <mergeCell ref="L71:L72"/>
    <mergeCell ref="AC69:AD70"/>
    <mergeCell ref="AE69:AF70"/>
    <mergeCell ref="AC71:AD72"/>
    <mergeCell ref="Q56:R57"/>
    <mergeCell ref="AA38:AB39"/>
    <mergeCell ref="AC38:AD39"/>
    <mergeCell ref="AG38:AH39"/>
    <mergeCell ref="AG40:AH41"/>
    <mergeCell ref="AG42:AH43"/>
    <mergeCell ref="AC40:AD41"/>
    <mergeCell ref="AE40:AF41"/>
    <mergeCell ref="Q42:R43"/>
    <mergeCell ref="S42:T43"/>
    <mergeCell ref="Q50:R51"/>
    <mergeCell ref="S50:T51"/>
    <mergeCell ref="U42:V43"/>
    <mergeCell ref="W42:X43"/>
    <mergeCell ref="DT75:DU76"/>
    <mergeCell ref="DV75:DY76"/>
    <mergeCell ref="BK34:BL35"/>
    <mergeCell ref="BM32:BN33"/>
    <mergeCell ref="AO32:AP33"/>
    <mergeCell ref="AQ32:AR33"/>
    <mergeCell ref="AS32:AT33"/>
    <mergeCell ref="AU32:AV33"/>
    <mergeCell ref="AW32:AX33"/>
    <mergeCell ref="AQ42:AR43"/>
    <mergeCell ref="DT69:DU70"/>
    <mergeCell ref="DV69:DY70"/>
    <mergeCell ref="DT71:DU72"/>
    <mergeCell ref="DV71:DY72"/>
    <mergeCell ref="DT73:DU74"/>
    <mergeCell ref="DV73:DY74"/>
    <mergeCell ref="BC65:BD66"/>
    <mergeCell ref="BE65:BF66"/>
    <mergeCell ref="AO63:AP64"/>
    <mergeCell ref="AQ63:AR64"/>
    <mergeCell ref="BI50:BJ51"/>
    <mergeCell ref="BA32:BB33"/>
    <mergeCell ref="BC32:BD33"/>
    <mergeCell ref="BE32:BF33"/>
    <mergeCell ref="AM65:AN66"/>
    <mergeCell ref="BK65:BL66"/>
    <mergeCell ref="BG63:BH64"/>
    <mergeCell ref="BI63:BJ64"/>
    <mergeCell ref="AK63:AL64"/>
    <mergeCell ref="B12:K15"/>
    <mergeCell ref="L12:P13"/>
    <mergeCell ref="Q12:R13"/>
    <mergeCell ref="S12:T13"/>
    <mergeCell ref="U12:V13"/>
    <mergeCell ref="W12:X13"/>
    <mergeCell ref="Y42:Z43"/>
    <mergeCell ref="AA42:AB43"/>
    <mergeCell ref="B16:K19"/>
    <mergeCell ref="L16:L17"/>
    <mergeCell ref="M16:M17"/>
    <mergeCell ref="N16:N17"/>
    <mergeCell ref="O16:O17"/>
    <mergeCell ref="P16:P17"/>
    <mergeCell ref="L18:L19"/>
    <mergeCell ref="M18:N19"/>
    <mergeCell ref="O18:P19"/>
    <mergeCell ref="R16:R17"/>
    <mergeCell ref="S16:S17"/>
    <mergeCell ref="AK50:AL51"/>
    <mergeCell ref="AU65:AV66"/>
    <mergeCell ref="AW65:AX66"/>
    <mergeCell ref="AY65:AZ66"/>
    <mergeCell ref="BA65:BB66"/>
    <mergeCell ref="DV77:DY78"/>
    <mergeCell ref="DT32:EI33"/>
    <mergeCell ref="AG67:AI68"/>
    <mergeCell ref="AG73:AI74"/>
    <mergeCell ref="AG75:AI76"/>
    <mergeCell ref="AG77:AI78"/>
    <mergeCell ref="DT67:DU68"/>
    <mergeCell ref="DV67:DY68"/>
    <mergeCell ref="AO50:AP51"/>
    <mergeCell ref="AQ50:AR51"/>
    <mergeCell ref="AG61:AH62"/>
    <mergeCell ref="AI61:AJ62"/>
    <mergeCell ref="AK61:AL62"/>
    <mergeCell ref="AM61:AN62"/>
    <mergeCell ref="AG59:AH60"/>
    <mergeCell ref="AI59:AJ60"/>
    <mergeCell ref="AM50:AN51"/>
    <mergeCell ref="AI65:AJ66"/>
    <mergeCell ref="AK65:AL66"/>
    <mergeCell ref="AC73:AD74"/>
    <mergeCell ref="AE38:AF39"/>
    <mergeCell ref="AE59:AF60"/>
    <mergeCell ref="Y12:Z13"/>
    <mergeCell ref="AG71:AI72"/>
    <mergeCell ref="DT77:DU78"/>
    <mergeCell ref="AE46:AF47"/>
    <mergeCell ref="AC67:AD68"/>
    <mergeCell ref="AE67:AF68"/>
    <mergeCell ref="AA48:AB49"/>
    <mergeCell ref="AC46:AD47"/>
    <mergeCell ref="AC59:AD60"/>
    <mergeCell ref="Y67:Z68"/>
    <mergeCell ref="AA67:AB68"/>
    <mergeCell ref="AA59:AB60"/>
    <mergeCell ref="AM63:AN64"/>
    <mergeCell ref="BG65:BH66"/>
    <mergeCell ref="AO65:AP66"/>
    <mergeCell ref="AQ65:AR66"/>
    <mergeCell ref="BI65:BJ66"/>
    <mergeCell ref="AS65:AT66"/>
    <mergeCell ref="AJ57:AV57"/>
    <mergeCell ref="AG50:AH51"/>
    <mergeCell ref="AI50:AJ51"/>
    <mergeCell ref="AW2:AX2"/>
    <mergeCell ref="AY2:AZ2"/>
    <mergeCell ref="AU16:AU17"/>
    <mergeCell ref="AS2:AT2"/>
    <mergeCell ref="AU2:AV2"/>
    <mergeCell ref="BA2:BB2"/>
    <mergeCell ref="BC2:BD2"/>
    <mergeCell ref="BE2:BF2"/>
    <mergeCell ref="Y77:Z78"/>
    <mergeCell ref="AA77:AB78"/>
    <mergeCell ref="AC77:AD78"/>
    <mergeCell ref="Y34:Z35"/>
    <mergeCell ref="AA34:AB35"/>
    <mergeCell ref="AC34:AD35"/>
    <mergeCell ref="AE34:AF35"/>
    <mergeCell ref="AJ16:AJ17"/>
    <mergeCell ref="AK16:AK17"/>
    <mergeCell ref="AE77:AF78"/>
    <mergeCell ref="AE75:AF76"/>
    <mergeCell ref="Y75:Z76"/>
    <mergeCell ref="AA75:AB76"/>
    <mergeCell ref="AC75:AD76"/>
    <mergeCell ref="Y73:Z74"/>
    <mergeCell ref="AA73:AB74"/>
    <mergeCell ref="BC34:BD35"/>
    <mergeCell ref="BE34:BF35"/>
    <mergeCell ref="BG34:BH35"/>
    <mergeCell ref="BE21:BL21"/>
    <mergeCell ref="AS16:AS17"/>
    <mergeCell ref="AT16:AT17"/>
    <mergeCell ref="AV16:AV17"/>
    <mergeCell ref="AW16:AW17"/>
    <mergeCell ref="AX16:AX17"/>
    <mergeCell ref="AY16:AY17"/>
    <mergeCell ref="AZ16:AZ17"/>
    <mergeCell ref="BI25:BJ25"/>
    <mergeCell ref="BF28:BH28"/>
    <mergeCell ref="BF26:BH26"/>
    <mergeCell ref="BI34:BJ35"/>
    <mergeCell ref="BJ16:BJ17"/>
    <mergeCell ref="AY18:AZ19"/>
    <mergeCell ref="BI24:BJ24"/>
    <mergeCell ref="BE16:BE17"/>
    <mergeCell ref="AO34:AP35"/>
    <mergeCell ref="AQ34:AR35"/>
    <mergeCell ref="AS34:AT35"/>
    <mergeCell ref="AU34:AV35"/>
    <mergeCell ref="AW34:AX35"/>
    <mergeCell ref="AU18:AV19"/>
    <mergeCell ref="AW18:AX19"/>
    <mergeCell ref="BI28:BJ28"/>
    <mergeCell ref="AR20:AR21"/>
    <mergeCell ref="AQ20:AQ21"/>
    <mergeCell ref="AP20:AP21"/>
    <mergeCell ref="AO20:AO21"/>
    <mergeCell ref="AS20:AS21"/>
    <mergeCell ref="AT20:AT21"/>
    <mergeCell ref="AS22:AT23"/>
    <mergeCell ref="AQ24:AR25"/>
    <mergeCell ref="AO24:AP25"/>
    <mergeCell ref="AS24:AT25"/>
    <mergeCell ref="AY34:AZ35"/>
    <mergeCell ref="BA34:BB35"/>
    <mergeCell ref="DC2:DD2"/>
    <mergeCell ref="DE2:DF2"/>
    <mergeCell ref="DG2:DH2"/>
    <mergeCell ref="CI2:CJ2"/>
    <mergeCell ref="CK2:CL2"/>
    <mergeCell ref="CM2:CN2"/>
    <mergeCell ref="CO2:CP2"/>
    <mergeCell ref="CQ2:CR2"/>
    <mergeCell ref="CS2:CT2"/>
    <mergeCell ref="CU2:CV2"/>
    <mergeCell ref="CW2:CX2"/>
    <mergeCell ref="CY2:CZ2"/>
    <mergeCell ref="DA2:DB2"/>
    <mergeCell ref="BV9:CH10"/>
    <mergeCell ref="BQ2:BR2"/>
    <mergeCell ref="AC52:AD53"/>
    <mergeCell ref="AE52:AF53"/>
    <mergeCell ref="BK16:BK17"/>
    <mergeCell ref="BL16:BL17"/>
    <mergeCell ref="AG34:AH35"/>
    <mergeCell ref="AI34:AJ35"/>
    <mergeCell ref="AK34:AL35"/>
    <mergeCell ref="BF22:BH22"/>
    <mergeCell ref="BI22:BJ22"/>
    <mergeCell ref="BG18:BH19"/>
    <mergeCell ref="BI18:BJ19"/>
    <mergeCell ref="BK18:BL19"/>
    <mergeCell ref="BA16:BA17"/>
    <mergeCell ref="BB16:BB17"/>
    <mergeCell ref="BC16:BC17"/>
    <mergeCell ref="BD16:BD17"/>
    <mergeCell ref="BS2:BT2"/>
    <mergeCell ref="BU2:BV2"/>
    <mergeCell ref="BW2:BX2"/>
    <mergeCell ref="BO2:BP2"/>
    <mergeCell ref="BM18:BN19"/>
    <mergeCell ref="U52:V53"/>
    <mergeCell ref="W52:X53"/>
    <mergeCell ref="Y52:Z53"/>
    <mergeCell ref="AA52:AB53"/>
    <mergeCell ref="BY2:BZ2"/>
    <mergeCell ref="CA2:CB2"/>
    <mergeCell ref="CC2:CD2"/>
    <mergeCell ref="CE2:CF2"/>
    <mergeCell ref="CG2:CH2"/>
    <mergeCell ref="BM16:BM17"/>
    <mergeCell ref="BN16:BN17"/>
    <mergeCell ref="BK2:BL2"/>
    <mergeCell ref="BF24:BH24"/>
    <mergeCell ref="BM2:BN2"/>
    <mergeCell ref="BI2:BJ2"/>
    <mergeCell ref="BG2:BH2"/>
    <mergeCell ref="BF23:BH23"/>
    <mergeCell ref="BF16:BF17"/>
    <mergeCell ref="BG16:BG17"/>
    <mergeCell ref="BE18:BF19"/>
    <mergeCell ref="AZ7:BI8"/>
    <mergeCell ref="BI23:BJ23"/>
    <mergeCell ref="BH16:BH17"/>
    <mergeCell ref="BI16:BI17"/>
    <mergeCell ref="AQ108:BM108"/>
    <mergeCell ref="AY52:AZ53"/>
    <mergeCell ref="BA52:BB53"/>
    <mergeCell ref="BC52:BD53"/>
    <mergeCell ref="BE52:BF53"/>
    <mergeCell ref="BG52:BH53"/>
    <mergeCell ref="BI52:BJ53"/>
    <mergeCell ref="BK52:BL53"/>
    <mergeCell ref="AU52:AV53"/>
    <mergeCell ref="AW52:AX53"/>
    <mergeCell ref="AQ52:AR53"/>
    <mergeCell ref="AS52:AT53"/>
    <mergeCell ref="BB91:BJ91"/>
    <mergeCell ref="BE92:BI92"/>
    <mergeCell ref="AY32:AZ33"/>
    <mergeCell ref="BA18:BB19"/>
    <mergeCell ref="BC18:BD19"/>
    <mergeCell ref="AA40:AB41"/>
    <mergeCell ref="AC48:AD49"/>
    <mergeCell ref="AE48:AF49"/>
    <mergeCell ref="BM50:BN51"/>
    <mergeCell ref="BM52:BN53"/>
    <mergeCell ref="Q10:AB10"/>
    <mergeCell ref="BF25:BH25"/>
    <mergeCell ref="BM34:BN35"/>
    <mergeCell ref="BI26:BJ26"/>
    <mergeCell ref="BF27:BH27"/>
    <mergeCell ref="BI27:BJ27"/>
    <mergeCell ref="BG32:BH33"/>
    <mergeCell ref="BI32:BJ33"/>
    <mergeCell ref="BK32:BL33"/>
    <mergeCell ref="AG52:AH53"/>
    <mergeCell ref="AI52:AJ53"/>
    <mergeCell ref="AK52:AL53"/>
    <mergeCell ref="AM52:AN53"/>
    <mergeCell ref="AO52:AP53"/>
    <mergeCell ref="Q52:R53"/>
    <mergeCell ref="S52:T53"/>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7" orientation="landscape" r:id="rId1"/>
  <headerFooter alignWithMargins="0"/>
  <rowBreaks count="2" manualBreakCount="2">
    <brk id="53" max="67" man="1"/>
    <brk id="8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入力上の注意</vt:lpstr>
      <vt:lpstr>入力シート</vt:lpstr>
      <vt:lpstr>①申請書</vt:lpstr>
      <vt:lpstr>②営業経歴書</vt:lpstr>
      <vt:lpstr>③委任状</vt:lpstr>
      <vt:lpstr>④使用印鑑届</vt:lpstr>
      <vt:lpstr>⑤暴力団排除誓約書</vt:lpstr>
      <vt:lpstr>⑥登録票</vt:lpstr>
      <vt:lpstr>①申請書!Print_Area</vt:lpstr>
      <vt:lpstr>②営業経歴書!Print_Area</vt:lpstr>
      <vt:lpstr>③委任状!Print_Area</vt:lpstr>
      <vt:lpstr>④使用印鑑届!Print_Area</vt:lpstr>
      <vt:lpstr>⑥登録票!Print_Area</vt:lpstr>
      <vt:lpstr>入力シート!Print_Area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2020-10-08T04:07:46Z</dcterms:created>
  <dcterms:modified xsi:type="dcterms:W3CDTF">2023-10-23T06:47:20Z</dcterms:modified>
</cp:coreProperties>
</file>