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90" yWindow="-135" windowWidth="24240" windowHeight="12570" tabRatio="1000"/>
  </bookViews>
  <sheets>
    <sheet name="結果表" sheetId="60" r:id="rId1"/>
    <sheet name="14" sheetId="1" r:id="rId2"/>
    <sheet name="15" sheetId="16" r:id="rId3"/>
    <sheet name="16" sheetId="17" r:id="rId4"/>
    <sheet name="17" sheetId="18" r:id="rId5"/>
    <sheet name="18" sheetId="19" r:id="rId6"/>
    <sheet name="19" sheetId="20" r:id="rId7"/>
    <sheet name="20" sheetId="21" r:id="rId8"/>
    <sheet name="21" sheetId="22" r:id="rId9"/>
    <sheet name="22" sheetId="2" r:id="rId10"/>
    <sheet name="23" sheetId="79" r:id="rId11"/>
    <sheet name="24" sheetId="4" r:id="rId12"/>
    <sheet name="25" sheetId="63" r:id="rId13"/>
    <sheet name="26" sheetId="64" r:id="rId14"/>
    <sheet name="27" sheetId="5" r:id="rId15"/>
    <sheet name="28" sheetId="23" r:id="rId16"/>
    <sheet name="29" sheetId="24" r:id="rId17"/>
    <sheet name="30" sheetId="8" r:id="rId18"/>
    <sheet name="31" sheetId="25" r:id="rId19"/>
    <sheet name="32" sheetId="26" r:id="rId20"/>
    <sheet name="33" sheetId="27" r:id="rId21"/>
    <sheet name="34" sheetId="28" r:id="rId22"/>
    <sheet name="35" sheetId="29" r:id="rId23"/>
    <sheet name="36" sheetId="30" r:id="rId24"/>
    <sheet name="37" sheetId="31" r:id="rId25"/>
    <sheet name="38" sheetId="32" r:id="rId26"/>
    <sheet name="39" sheetId="36" r:id="rId27"/>
    <sheet name="40" sheetId="33" r:id="rId28"/>
    <sheet name="41" sheetId="34" r:id="rId29"/>
    <sheet name="42" sheetId="35" r:id="rId30"/>
    <sheet name="43" sheetId="37" r:id="rId31"/>
    <sheet name="44" sheetId="38" r:id="rId32"/>
    <sheet name="45" sheetId="39" r:id="rId33"/>
    <sheet name="46" sheetId="9" r:id="rId34"/>
    <sheet name="47" sheetId="65" r:id="rId35"/>
    <sheet name="48" sheetId="59" r:id="rId36"/>
    <sheet name="49" sheetId="66" r:id="rId37"/>
    <sheet name="50" sheetId="81" r:id="rId38"/>
    <sheet name="51" sheetId="82" r:id="rId39"/>
    <sheet name="52" sheetId="83" r:id="rId40"/>
    <sheet name="53" sheetId="10" r:id="rId41"/>
    <sheet name="54" sheetId="11" r:id="rId42"/>
    <sheet name="55" sheetId="67" r:id="rId43"/>
    <sheet name="56" sheetId="12" r:id="rId44"/>
    <sheet name="57" sheetId="43" r:id="rId45"/>
    <sheet name="58" sheetId="13" r:id="rId46"/>
    <sheet name="59" sheetId="68" r:id="rId47"/>
    <sheet name="60" sheetId="14" r:id="rId48"/>
    <sheet name="人口集中地区" sheetId="77" r:id="rId49"/>
    <sheet name="62" sheetId="6" r:id="rId50"/>
    <sheet name="町丁字別結果表" sheetId="78" r:id="rId51"/>
    <sheet name="64" sheetId="51" r:id="rId52"/>
    <sheet name="65" sheetId="44" r:id="rId53"/>
    <sheet name="66" sheetId="45" r:id="rId54"/>
    <sheet name="67" sheetId="46" r:id="rId55"/>
    <sheet name="68" sheetId="47" r:id="rId56"/>
    <sheet name="69" sheetId="48" r:id="rId57"/>
    <sheet name="70" sheetId="49" r:id="rId58"/>
    <sheet name="71" sheetId="50" r:id="rId59"/>
    <sheet name="72" sheetId="52" r:id="rId60"/>
    <sheet name="73" sheetId="53" r:id="rId61"/>
    <sheet name="74" sheetId="54" r:id="rId62"/>
    <sheet name="75" sheetId="55" r:id="rId63"/>
    <sheet name="76" sheetId="56" r:id="rId64"/>
    <sheet name="77" sheetId="57" r:id="rId65"/>
    <sheet name="78" sheetId="58" r:id="rId66"/>
    <sheet name="79" sheetId="15" r:id="rId67"/>
    <sheet name="80" sheetId="61" r:id="rId68"/>
    <sheet name="81" sheetId="70" r:id="rId69"/>
    <sheet name="82" sheetId="71" r:id="rId70"/>
    <sheet name="83" sheetId="72" r:id="rId71"/>
    <sheet name="84" sheetId="73" r:id="rId72"/>
    <sheet name="85" sheetId="74" r:id="rId73"/>
    <sheet name="86" sheetId="75" r:id="rId74"/>
    <sheet name="87" sheetId="76" r:id="rId75"/>
    <sheet name="Sheet1" sheetId="80" r:id="rId76"/>
  </sheets>
  <definedNames>
    <definedName name="_xlnm.Print_Area" localSheetId="1">'14'!$A$1:$K$38</definedName>
    <definedName name="_xlnm.Print_Area" localSheetId="2">'15'!$A$1:$M$29</definedName>
    <definedName name="_xlnm.Print_Area" localSheetId="4">'17'!$A$1:$M$59</definedName>
    <definedName name="_xlnm.Print_Area" localSheetId="5">'18'!$A$1:$M$66</definedName>
    <definedName name="_xlnm.Print_Area" localSheetId="6">'19'!$A$1:$M$39</definedName>
    <definedName name="_xlnm.Print_Area" localSheetId="7">'20'!$A$1:$M$33</definedName>
    <definedName name="_xlnm.Print_Area" localSheetId="9">'22'!$A$1:$N$32</definedName>
    <definedName name="_xlnm.Print_Area" localSheetId="10">'23'!$A$1:$H$38</definedName>
    <definedName name="_xlnm.Print_Area" localSheetId="11">'24'!$A$1:$U$43</definedName>
    <definedName name="_xlnm.Print_Area" localSheetId="12">'25'!$A$1:$R$43</definedName>
    <definedName name="_xlnm.Print_Area" localSheetId="15">'28'!$A$1:$M$35</definedName>
    <definedName name="_xlnm.Print_Area" localSheetId="17">'30'!$A$1:$M$37</definedName>
    <definedName name="_xlnm.Print_Area" localSheetId="18">'31'!$A$1:$M$28</definedName>
    <definedName name="_xlnm.Print_Area" localSheetId="19">'32'!$A$1:$L$37</definedName>
    <definedName name="_xlnm.Print_Area" localSheetId="20">'33'!$A$1:$L$26</definedName>
    <definedName name="_xlnm.Print_Area" localSheetId="21">'34'!$A$1:$D$53</definedName>
    <definedName name="_xlnm.Print_Area" localSheetId="23">'36'!$A$1:$I$42</definedName>
    <definedName name="_xlnm.Print_Area" localSheetId="27">'40'!$A$1:$I$39</definedName>
    <definedName name="_xlnm.Print_Area" localSheetId="28">'41'!$A$1:$I$74</definedName>
    <definedName name="_xlnm.Print_Area" localSheetId="29">'42'!$A$1:$J$48</definedName>
    <definedName name="_xlnm.Print_Area" localSheetId="31">'44'!$A$1:$J$55</definedName>
    <definedName name="_xlnm.Print_Area" localSheetId="32">'45'!$A$1:$J$37</definedName>
    <definedName name="_xlnm.Print_Area" localSheetId="34">'47'!$A$1:$G$41</definedName>
    <definedName name="_xlnm.Print_Area" localSheetId="37">'50'!$A$1:$O$64</definedName>
    <definedName name="_xlnm.Print_Area" localSheetId="38">'51'!$A$1:$O$63</definedName>
    <definedName name="_xlnm.Print_Area" localSheetId="39">'52'!$A$1:$O$42</definedName>
    <definedName name="_xlnm.Print_Area" localSheetId="40">'53'!$A$1:$D$47</definedName>
    <definedName name="_xlnm.Print_Area" localSheetId="41">'54'!$A$1:$L$33</definedName>
    <definedName name="_xlnm.Print_Area" localSheetId="43">'56'!$A$1:$D$55</definedName>
    <definedName name="_xlnm.Print_Area" localSheetId="44">'57'!$A$1:$M$47</definedName>
    <definedName name="_xlnm.Print_Area" localSheetId="45">'58'!$A$1:$K$66</definedName>
    <definedName name="_xlnm.Print_Area" localSheetId="47">'60'!$A$1:$G$18</definedName>
    <definedName name="_xlnm.Print_Area" localSheetId="49">'62'!$A$1:$I$56</definedName>
    <definedName name="_xlnm.Print_Area" localSheetId="52">'65'!$A$1:$Q$58</definedName>
    <definedName name="_xlnm.Print_Area" localSheetId="54">'67'!$A$1:$Q$58</definedName>
    <definedName name="_xlnm.Print_Area" localSheetId="56">'69'!$A$1:$Q$58</definedName>
    <definedName name="_xlnm.Print_Area" localSheetId="58">'71'!$A$1:$Q$58</definedName>
    <definedName name="_xlnm.Print_Area" localSheetId="62">'75'!$A$1:$Q$57</definedName>
    <definedName name="_xlnm.Print_Area" localSheetId="63">'76'!$A$1:$P$59</definedName>
    <definedName name="_xlnm.Print_Area" localSheetId="64">'77'!$A$1:$P$55</definedName>
    <definedName name="_xlnm.Print_Area" localSheetId="65">'78'!$A$1:$P$57</definedName>
    <definedName name="_xlnm.Print_Area" localSheetId="66">'79'!$A$1:$I$56</definedName>
    <definedName name="_xlnm.Print_Area" localSheetId="0">結果表!$A$1:$J$14</definedName>
    <definedName name="_xlnm.Print_Area" localSheetId="48">人口集中地区!$A$1:$J$14</definedName>
    <definedName name="_xlnm.Print_Area" localSheetId="50">町丁字別結果表!$A$1:$J$14</definedName>
  </definedNames>
  <calcPr calcId="162913" calcMode="manual"/>
</workbook>
</file>

<file path=xl/calcChain.xml><?xml version="1.0" encoding="utf-8"?>
<calcChain xmlns="http://schemas.openxmlformats.org/spreadsheetml/2006/main">
  <c r="O52" i="81" l="1"/>
  <c r="M52" i="81"/>
  <c r="L52" i="81"/>
  <c r="K52" i="81"/>
  <c r="J52" i="81"/>
  <c r="I52" i="81"/>
  <c r="H52" i="81"/>
  <c r="G52" i="81"/>
  <c r="F52" i="81"/>
  <c r="E52" i="81"/>
  <c r="D52" i="81"/>
  <c r="C52" i="81"/>
  <c r="O48" i="81"/>
  <c r="M48" i="81"/>
  <c r="L48" i="81"/>
  <c r="K48" i="81"/>
  <c r="J48" i="81"/>
  <c r="G48" i="81"/>
  <c r="F48" i="81"/>
  <c r="E48" i="81"/>
  <c r="D48" i="81"/>
  <c r="C48" i="81"/>
  <c r="I23" i="33" l="1"/>
  <c r="H23" i="33"/>
  <c r="G23" i="33"/>
  <c r="F23" i="33"/>
  <c r="E23" i="33"/>
  <c r="D23" i="33"/>
  <c r="C23" i="33"/>
  <c r="B23" i="33"/>
  <c r="C15" i="17" l="1"/>
  <c r="C16" i="17"/>
  <c r="C17" i="17"/>
  <c r="C18" i="17"/>
  <c r="D15" i="17"/>
  <c r="G25" i="79" l="1"/>
  <c r="D47" i="43" l="1"/>
  <c r="D46" i="43"/>
  <c r="D45" i="43"/>
  <c r="D44" i="43"/>
  <c r="D43" i="43"/>
  <c r="D42" i="43"/>
  <c r="D41" i="43"/>
  <c r="D40" i="43"/>
  <c r="D39" i="43"/>
  <c r="D38" i="43"/>
  <c r="D37" i="43"/>
  <c r="F4" i="4" l="1"/>
  <c r="H33" i="79"/>
  <c r="G33" i="79"/>
  <c r="F25" i="6" l="1"/>
  <c r="E25" i="6"/>
  <c r="D25" i="6"/>
  <c r="C25" i="6"/>
  <c r="I15" i="6" l="1"/>
  <c r="M47" i="43" l="1"/>
  <c r="L47" i="43"/>
  <c r="K47" i="43"/>
  <c r="J47" i="43"/>
  <c r="M46" i="43"/>
  <c r="K46" i="43"/>
  <c r="J46" i="43"/>
  <c r="M45" i="43"/>
  <c r="K45" i="43"/>
  <c r="J45" i="43"/>
  <c r="M44" i="43"/>
  <c r="K44" i="43"/>
  <c r="J44" i="43"/>
  <c r="M43" i="43"/>
  <c r="L43" i="43"/>
  <c r="K43" i="43"/>
  <c r="J43" i="43"/>
  <c r="M42" i="43"/>
  <c r="K42" i="43"/>
  <c r="J42" i="43"/>
  <c r="M41" i="43"/>
  <c r="L41" i="43"/>
  <c r="K41" i="43"/>
  <c r="J41" i="43"/>
  <c r="M40" i="43"/>
  <c r="K40" i="43"/>
  <c r="J40" i="43"/>
  <c r="M39" i="43"/>
  <c r="K39" i="43"/>
  <c r="J39" i="43"/>
  <c r="M38" i="43"/>
  <c r="L38" i="43"/>
  <c r="K38" i="43"/>
  <c r="J38" i="43"/>
  <c r="M37" i="43"/>
  <c r="K37" i="43"/>
  <c r="J37" i="43"/>
  <c r="M34" i="43"/>
  <c r="L34" i="43"/>
  <c r="K34" i="43"/>
  <c r="J34" i="43"/>
  <c r="M33" i="43"/>
  <c r="L33" i="43"/>
  <c r="K33" i="43"/>
  <c r="J33" i="43"/>
  <c r="K32" i="43"/>
  <c r="J32" i="43"/>
  <c r="M31" i="43"/>
  <c r="L31" i="43"/>
  <c r="K31" i="43"/>
  <c r="J31" i="43"/>
  <c r="K30" i="43"/>
  <c r="J30" i="43"/>
  <c r="K29" i="43"/>
  <c r="J29" i="43"/>
  <c r="K28" i="43"/>
  <c r="J28" i="43"/>
  <c r="K27" i="43"/>
  <c r="J27" i="43"/>
  <c r="K26" i="43"/>
  <c r="J26" i="43"/>
  <c r="K25" i="43"/>
  <c r="J25" i="43"/>
  <c r="M24" i="43"/>
  <c r="L24" i="43"/>
  <c r="K24" i="43"/>
  <c r="J24" i="43"/>
  <c r="M23" i="43"/>
  <c r="L23" i="43"/>
  <c r="K23" i="43"/>
  <c r="J23" i="43"/>
  <c r="M22" i="43"/>
  <c r="L22" i="43"/>
  <c r="K22" i="43"/>
  <c r="J22" i="43"/>
  <c r="M21" i="43"/>
  <c r="L21" i="43"/>
  <c r="K21" i="43"/>
  <c r="J21" i="43"/>
  <c r="M20" i="43"/>
  <c r="L20" i="43"/>
  <c r="K20" i="43"/>
  <c r="J20" i="43"/>
  <c r="M19" i="43"/>
  <c r="L19" i="43"/>
  <c r="K19" i="43"/>
  <c r="J19" i="43"/>
  <c r="M18" i="43"/>
  <c r="L18" i="43"/>
  <c r="K18" i="43"/>
  <c r="J18" i="43"/>
  <c r="M17" i="43"/>
  <c r="L17" i="43"/>
  <c r="K17" i="43"/>
  <c r="J17" i="43"/>
  <c r="K16" i="43"/>
  <c r="J16" i="43"/>
  <c r="M15" i="43"/>
  <c r="L15" i="43"/>
  <c r="K15" i="43"/>
  <c r="J15" i="43"/>
  <c r="M14" i="43"/>
  <c r="L14" i="43"/>
  <c r="K14" i="43"/>
  <c r="J14" i="43"/>
  <c r="M13" i="43"/>
  <c r="L13" i="43"/>
  <c r="K13" i="43"/>
  <c r="J13" i="43"/>
  <c r="M12" i="43"/>
  <c r="L12" i="43"/>
  <c r="K12" i="43"/>
  <c r="J12" i="43"/>
  <c r="M11" i="43"/>
  <c r="L11" i="43"/>
  <c r="K11" i="43"/>
  <c r="J11" i="43"/>
  <c r="M8" i="43"/>
  <c r="L8" i="43"/>
  <c r="K8" i="43"/>
  <c r="J8" i="43"/>
  <c r="G12" i="14" l="1"/>
  <c r="H38" i="79" l="1"/>
  <c r="G38" i="79"/>
  <c r="H37" i="79"/>
  <c r="G37" i="79"/>
  <c r="H36" i="79"/>
  <c r="G36" i="79"/>
  <c r="H35" i="79"/>
  <c r="G35" i="79"/>
  <c r="H34" i="79"/>
  <c r="G34" i="79"/>
  <c r="H32" i="79"/>
  <c r="G32" i="79"/>
  <c r="H31" i="79"/>
  <c r="G31" i="79"/>
  <c r="H30" i="79"/>
  <c r="G30" i="79"/>
  <c r="H29" i="79"/>
  <c r="G29" i="79"/>
  <c r="H28" i="79"/>
  <c r="G28" i="79"/>
  <c r="H27" i="79"/>
  <c r="G27" i="79"/>
  <c r="H26" i="79"/>
  <c r="G26" i="79"/>
  <c r="H25" i="79"/>
  <c r="H24" i="79"/>
  <c r="G24" i="79"/>
  <c r="H23" i="79"/>
  <c r="G23" i="79"/>
  <c r="H22" i="79"/>
  <c r="G22" i="79"/>
  <c r="H21" i="79"/>
  <c r="G21" i="79"/>
  <c r="H20" i="79"/>
  <c r="G20" i="79"/>
  <c r="H19" i="79"/>
  <c r="G19" i="79"/>
  <c r="G18" i="79"/>
  <c r="H17" i="79"/>
  <c r="G17" i="79"/>
  <c r="H16" i="79"/>
  <c r="G16" i="79"/>
  <c r="H15" i="79"/>
  <c r="G15" i="79"/>
  <c r="H14" i="79"/>
  <c r="G14" i="79"/>
  <c r="H13" i="79"/>
  <c r="G13" i="79"/>
  <c r="H12" i="79"/>
  <c r="G12" i="79"/>
  <c r="H11" i="79"/>
  <c r="G11" i="79"/>
  <c r="H10" i="79"/>
  <c r="G10" i="79"/>
  <c r="G9" i="79"/>
  <c r="G8" i="79"/>
  <c r="G7" i="79"/>
  <c r="H6" i="79"/>
  <c r="G6" i="79"/>
  <c r="J24" i="5" l="1"/>
  <c r="D24" i="5"/>
  <c r="E24" i="5"/>
  <c r="F24" i="5"/>
  <c r="G24" i="5"/>
  <c r="H24" i="5"/>
  <c r="I24" i="5"/>
  <c r="E32" i="2"/>
  <c r="H30" i="2"/>
  <c r="E30" i="2"/>
  <c r="H28" i="2"/>
  <c r="E28" i="2"/>
  <c r="H27" i="2"/>
  <c r="E27" i="2"/>
  <c r="H26" i="2"/>
  <c r="E26" i="2"/>
  <c r="H25" i="2"/>
  <c r="E25" i="2"/>
  <c r="H24" i="2"/>
  <c r="E24" i="2"/>
  <c r="H22" i="2"/>
  <c r="E22" i="2"/>
  <c r="H21" i="2"/>
  <c r="E21" i="2"/>
  <c r="H20" i="2"/>
  <c r="E20" i="2"/>
  <c r="H19" i="2"/>
  <c r="E19" i="2"/>
  <c r="H18" i="2"/>
  <c r="E18" i="2"/>
  <c r="H16" i="2"/>
  <c r="E16" i="2"/>
  <c r="H15" i="2"/>
  <c r="E15" i="2"/>
  <c r="H14" i="2"/>
  <c r="E14" i="2"/>
  <c r="H13" i="2"/>
  <c r="E13" i="2"/>
  <c r="H12" i="2"/>
  <c r="E12" i="2"/>
  <c r="H10" i="2"/>
  <c r="E10" i="2"/>
  <c r="H9" i="2"/>
  <c r="E9" i="2"/>
  <c r="H8" i="2"/>
  <c r="E8" i="2"/>
  <c r="H7" i="2"/>
  <c r="E7" i="2"/>
  <c r="H6" i="2"/>
  <c r="E6" i="2"/>
  <c r="E4" i="2"/>
  <c r="D32" i="22"/>
  <c r="D30" i="22"/>
  <c r="D28" i="22"/>
  <c r="D27" i="22"/>
  <c r="D26" i="22"/>
  <c r="D25" i="22"/>
  <c r="D24" i="22"/>
  <c r="D22" i="22"/>
  <c r="D21" i="22"/>
  <c r="D20" i="22"/>
  <c r="D19" i="22"/>
  <c r="D18" i="22"/>
  <c r="D16" i="22"/>
  <c r="D15" i="22"/>
  <c r="D14" i="22"/>
  <c r="D13" i="22"/>
  <c r="D12" i="22"/>
  <c r="D10" i="22"/>
  <c r="D9" i="22"/>
  <c r="D8" i="22"/>
  <c r="D7" i="22"/>
  <c r="D6" i="22"/>
  <c r="D4" i="22"/>
  <c r="F63" i="76" l="1"/>
  <c r="E63" i="76"/>
  <c r="D63" i="76"/>
  <c r="C63" i="76"/>
  <c r="E59" i="76"/>
  <c r="D59" i="76"/>
  <c r="C59" i="76"/>
  <c r="G55" i="76"/>
  <c r="F55" i="76"/>
  <c r="E55" i="76"/>
  <c r="D55" i="76"/>
  <c r="C55" i="76"/>
  <c r="F51" i="76"/>
  <c r="D51" i="76"/>
  <c r="C51" i="76"/>
  <c r="G47" i="76"/>
  <c r="F47" i="76"/>
  <c r="E47" i="76"/>
  <c r="D47" i="76"/>
  <c r="C47" i="76"/>
  <c r="F38" i="76"/>
  <c r="E38" i="76"/>
  <c r="D38" i="76"/>
  <c r="C38" i="76"/>
  <c r="E34" i="76"/>
  <c r="D34" i="76"/>
  <c r="C34" i="76"/>
  <c r="F30" i="76"/>
  <c r="E30" i="76"/>
  <c r="D30" i="76"/>
  <c r="C30" i="76"/>
  <c r="F26" i="76"/>
  <c r="E26" i="76"/>
  <c r="D26" i="76"/>
  <c r="C26" i="76"/>
  <c r="F22" i="76"/>
  <c r="E22" i="76"/>
  <c r="D22" i="76"/>
  <c r="C22" i="76"/>
  <c r="G18" i="76"/>
  <c r="F18" i="76"/>
  <c r="E18" i="76"/>
  <c r="D18" i="76"/>
  <c r="C18" i="76"/>
  <c r="I14" i="76"/>
  <c r="F14" i="76"/>
  <c r="E14" i="76"/>
  <c r="D14" i="76"/>
  <c r="C14" i="76"/>
  <c r="I10" i="76"/>
  <c r="F10" i="76"/>
  <c r="E10" i="76"/>
  <c r="D10" i="76"/>
  <c r="C10" i="76"/>
  <c r="E68" i="75"/>
  <c r="D68" i="75"/>
  <c r="C68" i="75"/>
  <c r="G59" i="75"/>
  <c r="E59" i="75"/>
  <c r="D59" i="75"/>
  <c r="C59" i="75"/>
  <c r="G51" i="75"/>
  <c r="I51" i="75"/>
  <c r="F51" i="75"/>
  <c r="D51" i="75"/>
  <c r="C51" i="75"/>
  <c r="F47" i="75"/>
  <c r="E47" i="75"/>
  <c r="D47" i="75"/>
  <c r="C47" i="75"/>
  <c r="F43" i="75"/>
  <c r="E43" i="75"/>
  <c r="D43" i="75"/>
  <c r="C43" i="75"/>
  <c r="I39" i="75"/>
  <c r="F39" i="75"/>
  <c r="G39" i="75"/>
  <c r="E39" i="75"/>
  <c r="D39" i="75"/>
  <c r="C39" i="75"/>
  <c r="I30" i="75"/>
  <c r="F30" i="75"/>
  <c r="E30" i="75"/>
  <c r="D30" i="75"/>
  <c r="C30" i="75"/>
  <c r="I26" i="75"/>
  <c r="F26" i="75"/>
  <c r="E26" i="75"/>
  <c r="D26" i="75"/>
  <c r="C26" i="75"/>
  <c r="I22" i="75"/>
  <c r="F22" i="75"/>
  <c r="E22" i="75"/>
  <c r="D22" i="75"/>
  <c r="C22" i="75"/>
  <c r="F18" i="75"/>
  <c r="E18" i="75"/>
  <c r="D18" i="75"/>
  <c r="C18" i="75"/>
  <c r="I14" i="75"/>
  <c r="E14" i="75"/>
  <c r="D14" i="75"/>
  <c r="C14" i="75"/>
  <c r="I10" i="75"/>
  <c r="F10" i="75"/>
  <c r="E10" i="75"/>
  <c r="D10" i="75"/>
  <c r="C10" i="75"/>
  <c r="F59" i="74"/>
  <c r="E59" i="74"/>
  <c r="D59" i="74"/>
  <c r="C59" i="74"/>
  <c r="F51" i="74"/>
  <c r="E51" i="74"/>
  <c r="D51" i="74"/>
  <c r="C51" i="74"/>
  <c r="H42" i="74"/>
  <c r="F42" i="74"/>
  <c r="E42" i="74"/>
  <c r="D42" i="74"/>
  <c r="C42" i="74"/>
  <c r="I38" i="74"/>
  <c r="G38" i="74"/>
  <c r="F38" i="74"/>
  <c r="E38" i="74"/>
  <c r="D38" i="74"/>
  <c r="C38" i="74"/>
  <c r="F34" i="74"/>
  <c r="E34" i="74"/>
  <c r="D34" i="74"/>
  <c r="C34" i="74"/>
  <c r="I30" i="74"/>
  <c r="H30" i="74"/>
  <c r="G30" i="74"/>
  <c r="F30" i="74"/>
  <c r="E30" i="74"/>
  <c r="D30" i="74"/>
  <c r="C30" i="74"/>
  <c r="I26" i="74"/>
  <c r="H26" i="74"/>
  <c r="G26" i="74"/>
  <c r="F26" i="74"/>
  <c r="E26" i="74"/>
  <c r="D26" i="74"/>
  <c r="C26" i="74"/>
  <c r="I22" i="74"/>
  <c r="H22" i="74"/>
  <c r="F22" i="74"/>
  <c r="E22" i="74"/>
  <c r="D22" i="74"/>
  <c r="C22" i="74"/>
  <c r="I18" i="74" l="1"/>
  <c r="H18" i="74"/>
  <c r="F18" i="74"/>
  <c r="E18" i="74"/>
  <c r="D18" i="74"/>
  <c r="C18" i="74"/>
  <c r="I14" i="74" l="1"/>
  <c r="H14" i="74"/>
  <c r="F14" i="74"/>
  <c r="E14" i="74"/>
  <c r="D14" i="74"/>
  <c r="C14" i="74"/>
  <c r="I68" i="73"/>
  <c r="H68" i="73"/>
  <c r="G68" i="73"/>
  <c r="F68" i="73"/>
  <c r="E68" i="73"/>
  <c r="D68" i="73"/>
  <c r="C68" i="73"/>
  <c r="I64" i="73"/>
  <c r="H64" i="73"/>
  <c r="G64" i="73"/>
  <c r="F64" i="73"/>
  <c r="E64" i="73"/>
  <c r="D64" i="73"/>
  <c r="C64" i="73"/>
  <c r="I60" i="73"/>
  <c r="H60" i="73"/>
  <c r="G60" i="73"/>
  <c r="F60" i="73"/>
  <c r="E60" i="73"/>
  <c r="D60" i="73"/>
  <c r="C60" i="73"/>
  <c r="I56" i="73"/>
  <c r="H56" i="73"/>
  <c r="G56" i="73"/>
  <c r="F56" i="73"/>
  <c r="E56" i="73"/>
  <c r="D56" i="73"/>
  <c r="C56" i="73"/>
  <c r="I47" i="73"/>
  <c r="H47" i="73"/>
  <c r="G47" i="73"/>
  <c r="F47" i="73"/>
  <c r="E47" i="73"/>
  <c r="D47" i="73"/>
  <c r="C47" i="73"/>
  <c r="I43" i="73"/>
  <c r="H43" i="73"/>
  <c r="G43" i="73"/>
  <c r="F43" i="73"/>
  <c r="E43" i="73"/>
  <c r="D43" i="73"/>
  <c r="C43" i="73"/>
  <c r="I40" i="73"/>
  <c r="H40" i="73"/>
  <c r="F40" i="73"/>
  <c r="E40" i="73"/>
  <c r="D40" i="73"/>
  <c r="C40" i="73"/>
  <c r="I35" i="73"/>
  <c r="H35" i="73"/>
  <c r="G35" i="73"/>
  <c r="F35" i="73"/>
  <c r="E35" i="73"/>
  <c r="D35" i="73"/>
  <c r="C35" i="73"/>
  <c r="I31" i="73"/>
  <c r="H31" i="73"/>
  <c r="G31" i="73"/>
  <c r="F31" i="73"/>
  <c r="E31" i="73"/>
  <c r="D31" i="73"/>
  <c r="C31" i="73"/>
  <c r="I27" i="73"/>
  <c r="H27" i="73"/>
  <c r="G27" i="73"/>
  <c r="F27" i="73"/>
  <c r="E27" i="73"/>
  <c r="D27" i="73"/>
  <c r="C27" i="73"/>
  <c r="I18" i="73"/>
  <c r="H18" i="73"/>
  <c r="G18" i="73"/>
  <c r="F18" i="73"/>
  <c r="E18" i="73"/>
  <c r="D18" i="73"/>
  <c r="C18" i="73"/>
  <c r="I14" i="73"/>
  <c r="H14" i="73"/>
  <c r="G14" i="73"/>
  <c r="F14" i="73"/>
  <c r="E14" i="73"/>
  <c r="D14" i="73"/>
  <c r="C14" i="73"/>
  <c r="I10" i="73"/>
  <c r="H10" i="73"/>
  <c r="F10" i="73"/>
  <c r="E10" i="73"/>
  <c r="D10" i="73"/>
  <c r="C10" i="73"/>
  <c r="I59" i="72"/>
  <c r="H59" i="72"/>
  <c r="F59" i="72"/>
  <c r="E59" i="72"/>
  <c r="D59" i="72"/>
  <c r="C59" i="72"/>
  <c r="I55" i="72"/>
  <c r="G55" i="72"/>
  <c r="H55" i="72"/>
  <c r="F55" i="72"/>
  <c r="E55" i="72"/>
  <c r="D55" i="72"/>
  <c r="C55" i="72"/>
  <c r="I51" i="72"/>
  <c r="H51" i="72"/>
  <c r="G51" i="72"/>
  <c r="F51" i="72"/>
  <c r="E51" i="72"/>
  <c r="D51" i="72"/>
  <c r="C51" i="72"/>
  <c r="I18" i="72"/>
  <c r="I47" i="72"/>
  <c r="H47" i="72"/>
  <c r="G47" i="72"/>
  <c r="F47" i="72"/>
  <c r="E47" i="72"/>
  <c r="D47" i="72"/>
  <c r="C47" i="72"/>
  <c r="I38" i="72"/>
  <c r="H38" i="72"/>
  <c r="G38" i="72"/>
  <c r="F38" i="72"/>
  <c r="E38" i="72"/>
  <c r="D38" i="72"/>
  <c r="C38" i="72"/>
  <c r="H34" i="72"/>
  <c r="I30" i="72"/>
  <c r="D26" i="72"/>
  <c r="C26" i="72"/>
  <c r="I22" i="72"/>
  <c r="G22" i="72"/>
  <c r="F22" i="72"/>
  <c r="E22" i="72"/>
  <c r="D22" i="72"/>
  <c r="C22" i="72"/>
  <c r="H18" i="72"/>
  <c r="G18" i="72"/>
  <c r="F18" i="72"/>
  <c r="E18" i="72"/>
  <c r="D18" i="72"/>
  <c r="C18" i="72"/>
  <c r="G14" i="72"/>
  <c r="F14" i="72"/>
  <c r="E14" i="72"/>
  <c r="D14" i="72"/>
  <c r="C14" i="72"/>
  <c r="G10" i="72"/>
  <c r="E10" i="72"/>
  <c r="D10" i="72"/>
  <c r="C10" i="72"/>
  <c r="F59" i="71"/>
  <c r="G59" i="71"/>
  <c r="E59" i="71"/>
  <c r="D59" i="71"/>
  <c r="C59" i="71"/>
  <c r="F55" i="71"/>
  <c r="E55" i="71"/>
  <c r="D55" i="71"/>
  <c r="C55" i="71"/>
  <c r="D47" i="71"/>
  <c r="C47" i="71"/>
  <c r="G51" i="71"/>
  <c r="I51" i="71"/>
  <c r="H51" i="71"/>
  <c r="F51" i="71"/>
  <c r="E51" i="71"/>
  <c r="D51" i="71"/>
  <c r="H47" i="71"/>
  <c r="G47" i="71"/>
  <c r="F47" i="71"/>
  <c r="E47" i="71"/>
  <c r="I43" i="71"/>
  <c r="H43" i="71"/>
  <c r="G43" i="71"/>
  <c r="F43" i="71"/>
  <c r="E43" i="71"/>
  <c r="D43" i="71"/>
  <c r="C43" i="71"/>
  <c r="I39" i="71"/>
  <c r="G39" i="71"/>
  <c r="F39" i="71"/>
  <c r="E39" i="71"/>
  <c r="D39" i="71"/>
  <c r="C39" i="71"/>
  <c r="G35" i="71"/>
  <c r="F35" i="71"/>
  <c r="E35" i="71"/>
  <c r="D35" i="71"/>
  <c r="C35" i="71"/>
  <c r="I31" i="71"/>
  <c r="H31" i="71"/>
  <c r="G31" i="71"/>
  <c r="F31" i="71"/>
  <c r="E31" i="71"/>
  <c r="D31" i="71"/>
  <c r="C31" i="71"/>
  <c r="I27" i="71"/>
  <c r="F27" i="71"/>
  <c r="E27" i="71"/>
  <c r="D27" i="71"/>
  <c r="C27" i="71"/>
  <c r="I23" i="71"/>
  <c r="H23" i="71"/>
  <c r="F23" i="71"/>
  <c r="D23" i="71"/>
  <c r="C23" i="71"/>
  <c r="I19" i="71"/>
  <c r="H19" i="71"/>
  <c r="F19" i="71"/>
  <c r="E19" i="71"/>
  <c r="D19" i="71"/>
  <c r="C19" i="71"/>
  <c r="I15" i="71"/>
  <c r="H15" i="71"/>
  <c r="G15" i="71"/>
  <c r="F15" i="71"/>
  <c r="E15" i="71"/>
  <c r="D15" i="71"/>
  <c r="C15" i="71"/>
  <c r="I58" i="70"/>
  <c r="H58" i="70"/>
  <c r="G58" i="70"/>
  <c r="F58" i="70"/>
  <c r="E58" i="70"/>
  <c r="D58" i="70"/>
  <c r="C58" i="70"/>
  <c r="I54" i="70"/>
  <c r="H54" i="70"/>
  <c r="G54" i="70"/>
  <c r="F54" i="70"/>
  <c r="E54" i="70"/>
  <c r="D54" i="70"/>
  <c r="C54" i="70"/>
  <c r="I50" i="70"/>
  <c r="H50" i="70"/>
  <c r="G50" i="70"/>
  <c r="F50" i="70"/>
  <c r="E50" i="70"/>
  <c r="D50" i="70"/>
  <c r="C50" i="70"/>
  <c r="I46" i="70"/>
  <c r="H46" i="70"/>
  <c r="F46" i="70"/>
  <c r="E46" i="70"/>
  <c r="D46" i="70"/>
  <c r="C46" i="70"/>
  <c r="I42" i="70"/>
  <c r="H42" i="70"/>
  <c r="G42" i="70"/>
  <c r="F42" i="70"/>
  <c r="D42" i="70"/>
  <c r="E42" i="70"/>
  <c r="C42" i="70"/>
  <c r="I38" i="70"/>
  <c r="H38" i="70"/>
  <c r="G38" i="70"/>
  <c r="F38" i="70"/>
  <c r="E38" i="70"/>
  <c r="D38" i="70"/>
  <c r="C38" i="70"/>
  <c r="F34" i="70"/>
  <c r="E34" i="70"/>
  <c r="D34" i="70"/>
  <c r="C34" i="70"/>
  <c r="I30" i="70"/>
  <c r="H30" i="70"/>
  <c r="G30" i="70"/>
  <c r="F30" i="70"/>
  <c r="E30" i="70"/>
  <c r="D30" i="70"/>
  <c r="C30" i="70"/>
  <c r="I26" i="70"/>
  <c r="H26" i="70"/>
  <c r="G26" i="70"/>
  <c r="F26" i="70"/>
  <c r="E26" i="70"/>
  <c r="D26" i="70"/>
  <c r="C26" i="70"/>
  <c r="I22" i="70"/>
  <c r="H22" i="70"/>
  <c r="G22" i="70"/>
  <c r="F22" i="70"/>
  <c r="E22" i="70"/>
  <c r="D22" i="70"/>
  <c r="C22" i="70"/>
  <c r="I18" i="70"/>
  <c r="H18" i="70"/>
  <c r="G18" i="70"/>
  <c r="F18" i="70"/>
  <c r="E18" i="70"/>
  <c r="D18" i="70"/>
  <c r="C18" i="70"/>
  <c r="I14" i="70"/>
  <c r="H14" i="70"/>
  <c r="G14" i="70"/>
  <c r="F14" i="70"/>
  <c r="D14" i="70"/>
  <c r="C14" i="70"/>
  <c r="I10" i="70"/>
  <c r="H10" i="70"/>
  <c r="G10" i="70"/>
  <c r="F10" i="70"/>
  <c r="E10" i="70"/>
  <c r="D10" i="70"/>
  <c r="C10" i="70"/>
  <c r="I58" i="61"/>
  <c r="H58" i="61"/>
  <c r="G58" i="61"/>
  <c r="F58" i="61"/>
  <c r="E58" i="61"/>
  <c r="D58" i="61"/>
  <c r="C58" i="61"/>
  <c r="I54" i="61"/>
  <c r="H54" i="61"/>
  <c r="G54" i="61"/>
  <c r="F54" i="61"/>
  <c r="E54" i="61"/>
  <c r="D54" i="61"/>
  <c r="C54" i="61"/>
  <c r="I50" i="61"/>
  <c r="H50" i="61"/>
  <c r="G50" i="61"/>
  <c r="F50" i="61"/>
  <c r="E50" i="61"/>
  <c r="D50" i="61"/>
  <c r="C50" i="61"/>
  <c r="I46" i="61"/>
  <c r="H46" i="61"/>
  <c r="G46" i="61"/>
  <c r="F46" i="61"/>
  <c r="E46" i="61"/>
  <c r="D46" i="61"/>
  <c r="C46" i="61"/>
  <c r="I42" i="61"/>
  <c r="G42" i="61"/>
  <c r="F42" i="61"/>
  <c r="E42" i="61"/>
  <c r="D42" i="61"/>
  <c r="C42" i="61"/>
  <c r="I38" i="61"/>
  <c r="H38" i="61"/>
  <c r="G38" i="61"/>
  <c r="F38" i="61"/>
  <c r="E38" i="61"/>
  <c r="D38" i="61"/>
  <c r="C38" i="61"/>
  <c r="I34" i="61"/>
  <c r="G34" i="61"/>
  <c r="F34" i="61"/>
  <c r="E34" i="61"/>
  <c r="D34" i="61"/>
  <c r="C34" i="61"/>
  <c r="H30" i="61"/>
  <c r="G30" i="61"/>
  <c r="F30" i="61"/>
  <c r="E30" i="61"/>
  <c r="C30" i="61"/>
  <c r="F26" i="61"/>
  <c r="E26" i="61"/>
  <c r="D26" i="61"/>
  <c r="C26" i="61"/>
  <c r="I22" i="61"/>
  <c r="H22" i="61"/>
  <c r="G22" i="61"/>
  <c r="F22" i="61"/>
  <c r="E22" i="61"/>
  <c r="D22" i="61"/>
  <c r="C22" i="61"/>
  <c r="I18" i="61"/>
  <c r="H18" i="61"/>
  <c r="G18" i="61"/>
  <c r="F18" i="61"/>
  <c r="E18" i="61"/>
  <c r="D18" i="61"/>
  <c r="C18" i="61"/>
  <c r="I14" i="61"/>
  <c r="H14" i="61"/>
  <c r="G14" i="61"/>
  <c r="F14" i="61"/>
  <c r="E14" i="61"/>
  <c r="D14" i="61"/>
  <c r="C14" i="61"/>
  <c r="I10" i="61"/>
  <c r="H10" i="61"/>
  <c r="G10" i="61"/>
  <c r="F10" i="61"/>
  <c r="E10" i="61"/>
  <c r="D10" i="61"/>
  <c r="C10" i="61"/>
  <c r="I55" i="15"/>
  <c r="G55" i="15"/>
  <c r="F55" i="15"/>
  <c r="E55" i="15"/>
  <c r="D55" i="15"/>
  <c r="C55" i="15"/>
  <c r="I51" i="15"/>
  <c r="G51" i="15"/>
  <c r="F51" i="15"/>
  <c r="E51" i="15"/>
  <c r="D51" i="15"/>
  <c r="C51" i="15"/>
  <c r="I47" i="15"/>
  <c r="G47" i="15"/>
  <c r="F47" i="15"/>
  <c r="E47" i="15"/>
  <c r="D47" i="15"/>
  <c r="C47" i="15"/>
  <c r="I43" i="15"/>
  <c r="G43" i="15"/>
  <c r="F43" i="15"/>
  <c r="E43" i="15"/>
  <c r="D43" i="15"/>
  <c r="C43" i="15"/>
  <c r="I39" i="15"/>
  <c r="F39" i="15"/>
  <c r="E39" i="15"/>
  <c r="D39" i="15"/>
  <c r="C39" i="15"/>
  <c r="I35" i="15"/>
  <c r="H35" i="15"/>
  <c r="G35" i="15"/>
  <c r="F35" i="15"/>
  <c r="E35" i="15"/>
  <c r="D35" i="15"/>
  <c r="C35" i="15"/>
  <c r="I31" i="15"/>
  <c r="H31" i="15"/>
  <c r="G31" i="15"/>
  <c r="F31" i="15"/>
  <c r="E31" i="15"/>
  <c r="D31" i="15"/>
  <c r="C31" i="15"/>
  <c r="I27" i="15"/>
  <c r="F27" i="15"/>
  <c r="E27" i="15"/>
  <c r="D27" i="15"/>
  <c r="C27" i="15"/>
  <c r="I23" i="15"/>
  <c r="H23" i="15"/>
  <c r="G23" i="15"/>
  <c r="F23" i="15"/>
  <c r="E23" i="15"/>
  <c r="D23" i="15"/>
  <c r="C23" i="15"/>
  <c r="I19" i="15"/>
  <c r="H19" i="15"/>
  <c r="G19" i="15"/>
  <c r="F19" i="15"/>
  <c r="E19" i="15"/>
  <c r="D19" i="15"/>
  <c r="C19" i="15"/>
  <c r="C15" i="15"/>
  <c r="H26" i="75"/>
  <c r="C21" i="73" l="1"/>
  <c r="J23" i="35" l="1"/>
  <c r="I23" i="35"/>
  <c r="H23" i="35"/>
  <c r="G23" i="35"/>
  <c r="F23" i="35"/>
  <c r="E23" i="35"/>
  <c r="D23" i="35"/>
  <c r="C23" i="35"/>
  <c r="J19" i="35"/>
  <c r="I19" i="35"/>
  <c r="H19" i="35"/>
  <c r="G19" i="35"/>
  <c r="F19" i="35"/>
  <c r="E19" i="35"/>
  <c r="D19" i="35"/>
  <c r="C19" i="35"/>
  <c r="J15" i="35"/>
  <c r="I15" i="35"/>
  <c r="H15" i="35"/>
  <c r="G15" i="35"/>
  <c r="F15" i="35"/>
  <c r="E15" i="35"/>
  <c r="D15" i="35"/>
  <c r="C15" i="35"/>
  <c r="J7" i="35"/>
  <c r="I7" i="35"/>
  <c r="H7" i="35"/>
  <c r="G7" i="35"/>
  <c r="F7" i="35"/>
  <c r="E7" i="35"/>
  <c r="D7" i="35"/>
  <c r="C7" i="35"/>
  <c r="J11" i="35"/>
  <c r="I11" i="35"/>
  <c r="H11" i="35"/>
  <c r="G11" i="35"/>
  <c r="F11" i="35"/>
  <c r="E11" i="35"/>
  <c r="D11" i="35"/>
  <c r="C11" i="35"/>
  <c r="I33" i="23" l="1"/>
  <c r="H33" i="23"/>
  <c r="E33" i="23"/>
  <c r="I31" i="23"/>
  <c r="H31" i="23"/>
  <c r="E31" i="23"/>
  <c r="I30" i="23"/>
  <c r="H30" i="23"/>
  <c r="E30" i="23"/>
  <c r="I29" i="23"/>
  <c r="H29" i="23"/>
  <c r="E29" i="23"/>
  <c r="I28" i="23"/>
  <c r="H28" i="23"/>
  <c r="E28" i="23"/>
  <c r="I27" i="23"/>
  <c r="H27" i="23"/>
  <c r="E27" i="23"/>
  <c r="I26" i="23"/>
  <c r="H26" i="23"/>
  <c r="I25" i="23"/>
  <c r="H25" i="23"/>
  <c r="E25" i="23"/>
  <c r="I24" i="23"/>
  <c r="H24" i="23"/>
  <c r="I23" i="23"/>
  <c r="H23" i="23"/>
  <c r="E23" i="23"/>
  <c r="I22" i="23"/>
  <c r="H22" i="23"/>
  <c r="E22" i="23"/>
  <c r="I21" i="23"/>
  <c r="H21" i="23"/>
  <c r="E21" i="23"/>
  <c r="I20" i="23"/>
  <c r="H20" i="23"/>
  <c r="E20" i="23"/>
  <c r="I19" i="23"/>
  <c r="H19" i="23"/>
  <c r="E19" i="23"/>
  <c r="I18" i="23"/>
  <c r="H18" i="23"/>
  <c r="E18" i="23"/>
  <c r="I17" i="23"/>
  <c r="H17" i="23"/>
  <c r="E17" i="23"/>
  <c r="I15" i="23"/>
  <c r="H15" i="23"/>
  <c r="E15" i="23"/>
  <c r="I14" i="23"/>
  <c r="E14" i="23"/>
  <c r="I13" i="23"/>
  <c r="H13" i="23"/>
  <c r="E13" i="23"/>
  <c r="I12" i="23"/>
  <c r="E12" i="23"/>
  <c r="I10" i="23"/>
  <c r="H10" i="23"/>
  <c r="E10" i="23"/>
  <c r="I9" i="23"/>
  <c r="H9" i="23"/>
  <c r="E9" i="23"/>
  <c r="I8" i="23"/>
  <c r="H8" i="23"/>
  <c r="E8" i="23"/>
  <c r="I7" i="23"/>
  <c r="H7" i="23"/>
  <c r="H5" i="23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D33" i="21"/>
  <c r="G31" i="21"/>
  <c r="D31" i="21"/>
  <c r="D29" i="21"/>
  <c r="D28" i="21"/>
  <c r="D27" i="21"/>
  <c r="D26" i="21"/>
  <c r="G25" i="21"/>
  <c r="D25" i="21"/>
  <c r="D22" i="21"/>
  <c r="D21" i="21"/>
  <c r="D20" i="21"/>
  <c r="D19" i="21"/>
  <c r="D17" i="21"/>
  <c r="D16" i="21"/>
  <c r="D15" i="21"/>
  <c r="D14" i="21"/>
  <c r="D13" i="21"/>
  <c r="D11" i="21"/>
  <c r="D10" i="21"/>
  <c r="D9" i="21"/>
  <c r="D8" i="21"/>
  <c r="D7" i="21"/>
  <c r="D5" i="21"/>
  <c r="E7" i="17"/>
  <c r="E8" i="17"/>
  <c r="E10" i="17"/>
  <c r="E6" i="17"/>
  <c r="E5" i="17"/>
  <c r="C47" i="74"/>
  <c r="E15" i="15"/>
  <c r="D15" i="15"/>
  <c r="I8" i="51"/>
  <c r="J10" i="43"/>
  <c r="M21" i="23"/>
  <c r="M22" i="23"/>
  <c r="I63" i="76" l="1"/>
  <c r="H63" i="76"/>
  <c r="I59" i="76"/>
  <c r="H59" i="76"/>
  <c r="F59" i="76"/>
  <c r="I55" i="76"/>
  <c r="H55" i="76"/>
  <c r="I51" i="76"/>
  <c r="H51" i="76"/>
  <c r="E51" i="76"/>
  <c r="I47" i="76"/>
  <c r="H47" i="76"/>
  <c r="I42" i="76"/>
  <c r="H42" i="76"/>
  <c r="F42" i="76"/>
  <c r="E42" i="76"/>
  <c r="D42" i="76"/>
  <c r="C42" i="76"/>
  <c r="I41" i="76"/>
  <c r="H41" i="76"/>
  <c r="F41" i="76"/>
  <c r="E41" i="76"/>
  <c r="D41" i="76"/>
  <c r="C41" i="76"/>
  <c r="I38" i="76"/>
  <c r="H38" i="76"/>
  <c r="I34" i="76"/>
  <c r="H34" i="76"/>
  <c r="F34" i="76"/>
  <c r="I30" i="76"/>
  <c r="H30" i="76"/>
  <c r="G30" i="76"/>
  <c r="I26" i="76"/>
  <c r="H26" i="76"/>
  <c r="I22" i="76"/>
  <c r="H22" i="76"/>
  <c r="I18" i="76"/>
  <c r="H18" i="76"/>
  <c r="H14" i="76"/>
  <c r="H10" i="76"/>
  <c r="I68" i="75"/>
  <c r="H68" i="75"/>
  <c r="F68" i="75"/>
  <c r="G64" i="75"/>
  <c r="I64" i="75"/>
  <c r="H64" i="75"/>
  <c r="F64" i="75"/>
  <c r="E64" i="75"/>
  <c r="D64" i="75"/>
  <c r="C64" i="75"/>
  <c r="I59" i="75"/>
  <c r="H59" i="75"/>
  <c r="F59" i="75"/>
  <c r="I55" i="75"/>
  <c r="H55" i="75"/>
  <c r="G55" i="75"/>
  <c r="F55" i="75"/>
  <c r="E55" i="75"/>
  <c r="D55" i="75"/>
  <c r="C55" i="75"/>
  <c r="H51" i="75"/>
  <c r="E51" i="75"/>
  <c r="H47" i="75"/>
  <c r="I43" i="75"/>
  <c r="H43" i="75"/>
  <c r="H39" i="75"/>
  <c r="H34" i="75"/>
  <c r="F34" i="75"/>
  <c r="E34" i="75"/>
  <c r="D34" i="75"/>
  <c r="C34" i="75"/>
  <c r="I33" i="75"/>
  <c r="H33" i="75"/>
  <c r="F33" i="75"/>
  <c r="E33" i="75"/>
  <c r="D33" i="75"/>
  <c r="C33" i="75"/>
  <c r="H30" i="75"/>
  <c r="H22" i="75"/>
  <c r="I18" i="75"/>
  <c r="H18" i="75"/>
  <c r="H14" i="75"/>
  <c r="F14" i="75"/>
  <c r="H10" i="75"/>
  <c r="G10" i="75"/>
  <c r="I59" i="74"/>
  <c r="H59" i="74"/>
  <c r="I55" i="74"/>
  <c r="H55" i="74"/>
  <c r="G55" i="74"/>
  <c r="F55" i="74"/>
  <c r="E55" i="74"/>
  <c r="D55" i="74"/>
  <c r="C55" i="74"/>
  <c r="I51" i="74"/>
  <c r="H51" i="74"/>
  <c r="I47" i="74"/>
  <c r="H47" i="74"/>
  <c r="G47" i="74"/>
  <c r="F47" i="74"/>
  <c r="E47" i="74"/>
  <c r="D47" i="74"/>
  <c r="I42" i="74"/>
  <c r="H38" i="74"/>
  <c r="I34" i="74"/>
  <c r="H34" i="74"/>
  <c r="I9" i="74"/>
  <c r="H9" i="74"/>
  <c r="F9" i="74"/>
  <c r="E9" i="74"/>
  <c r="D9" i="74"/>
  <c r="C9" i="74"/>
  <c r="I8" i="74"/>
  <c r="H8" i="74"/>
  <c r="F8" i="74"/>
  <c r="E8" i="74"/>
  <c r="D8" i="74"/>
  <c r="C8" i="74"/>
  <c r="I51" i="73"/>
  <c r="H51" i="73"/>
  <c r="F51" i="73"/>
  <c r="E51" i="73"/>
  <c r="D51" i="73"/>
  <c r="C51" i="73"/>
  <c r="I50" i="73"/>
  <c r="H50" i="73"/>
  <c r="F50" i="73"/>
  <c r="E50" i="73"/>
  <c r="D50" i="73"/>
  <c r="C50" i="73"/>
  <c r="G23" i="73"/>
  <c r="I23" i="73"/>
  <c r="H23" i="73"/>
  <c r="F23" i="73"/>
  <c r="E23" i="73"/>
  <c r="D23" i="73"/>
  <c r="C23" i="73"/>
  <c r="H43" i="72"/>
  <c r="F43" i="72"/>
  <c r="D43" i="72"/>
  <c r="I43" i="72"/>
  <c r="G43" i="72"/>
  <c r="E43" i="72"/>
  <c r="C43" i="72"/>
  <c r="I34" i="72"/>
  <c r="F34" i="72"/>
  <c r="E34" i="72"/>
  <c r="D34" i="72"/>
  <c r="C34" i="72"/>
  <c r="H30" i="72"/>
  <c r="G30" i="72"/>
  <c r="F30" i="72"/>
  <c r="E30" i="72"/>
  <c r="D30" i="72"/>
  <c r="C30" i="72"/>
  <c r="I26" i="72"/>
  <c r="H26" i="72"/>
  <c r="F26" i="72"/>
  <c r="E26" i="72"/>
  <c r="H22" i="72"/>
  <c r="I14" i="72"/>
  <c r="H14" i="72"/>
  <c r="I10" i="72"/>
  <c r="H10" i="72"/>
  <c r="F10" i="72"/>
  <c r="I59" i="71"/>
  <c r="H59" i="71"/>
  <c r="I55" i="71"/>
  <c r="H55" i="71"/>
  <c r="C51" i="71"/>
  <c r="I47" i="71"/>
  <c r="H39" i="71"/>
  <c r="I35" i="71"/>
  <c r="H35" i="71"/>
  <c r="H27" i="71"/>
  <c r="E23" i="71"/>
  <c r="I11" i="71"/>
  <c r="H11" i="71"/>
  <c r="G11" i="71"/>
  <c r="F11" i="71"/>
  <c r="E11" i="71"/>
  <c r="D11" i="71"/>
  <c r="C11" i="71"/>
  <c r="I34" i="70"/>
  <c r="H34" i="70"/>
  <c r="E14" i="70"/>
  <c r="H42" i="61"/>
  <c r="H34" i="61"/>
  <c r="I30" i="61"/>
  <c r="I26" i="61"/>
  <c r="H26" i="61"/>
  <c r="E31" i="67"/>
  <c r="C31" i="67"/>
  <c r="B31" i="67"/>
  <c r="A31" i="67"/>
  <c r="D52" i="73" l="1"/>
  <c r="F52" i="73"/>
  <c r="H52" i="73"/>
  <c r="C10" i="74"/>
  <c r="E10" i="74"/>
  <c r="G10" i="74"/>
  <c r="I10" i="74"/>
  <c r="D35" i="75"/>
  <c r="F35" i="75"/>
  <c r="H35" i="75"/>
  <c r="C43" i="76"/>
  <c r="E43" i="76"/>
  <c r="H43" i="76"/>
  <c r="C52" i="73"/>
  <c r="E52" i="73"/>
  <c r="G52" i="73"/>
  <c r="I52" i="73"/>
  <c r="D10" i="74"/>
  <c r="F10" i="74"/>
  <c r="H10" i="74"/>
  <c r="C35" i="75"/>
  <c r="E35" i="75"/>
  <c r="G35" i="75"/>
  <c r="D43" i="76"/>
  <c r="F43" i="76"/>
  <c r="I43" i="76"/>
  <c r="F8" i="66"/>
  <c r="D39" i="65"/>
  <c r="D25" i="65"/>
  <c r="D10" i="65"/>
  <c r="Q43" i="63"/>
  <c r="P43" i="63"/>
  <c r="N43" i="63"/>
  <c r="M43" i="63"/>
  <c r="K43" i="63"/>
  <c r="J43" i="63"/>
  <c r="H43" i="63"/>
  <c r="G43" i="63"/>
  <c r="E43" i="63"/>
  <c r="D43" i="63"/>
  <c r="C43" i="63"/>
  <c r="Q42" i="63"/>
  <c r="P42" i="63"/>
  <c r="N42" i="63"/>
  <c r="M42" i="63"/>
  <c r="K42" i="63"/>
  <c r="J42" i="63"/>
  <c r="H42" i="63"/>
  <c r="G42" i="63"/>
  <c r="E42" i="63"/>
  <c r="D42" i="63"/>
  <c r="C42" i="63"/>
  <c r="Q41" i="63"/>
  <c r="P41" i="63"/>
  <c r="N41" i="63"/>
  <c r="M41" i="63"/>
  <c r="K41" i="63"/>
  <c r="J41" i="63"/>
  <c r="H41" i="63"/>
  <c r="G41" i="63"/>
  <c r="E41" i="63"/>
  <c r="D41" i="63"/>
  <c r="C41" i="63"/>
  <c r="Q40" i="63"/>
  <c r="P40" i="63"/>
  <c r="N40" i="63"/>
  <c r="M40" i="63"/>
  <c r="K40" i="63"/>
  <c r="J40" i="63"/>
  <c r="H40" i="63"/>
  <c r="G40" i="63"/>
  <c r="E40" i="63"/>
  <c r="D40" i="63"/>
  <c r="C40" i="63"/>
  <c r="Q39" i="63"/>
  <c r="P39" i="63"/>
  <c r="N39" i="63"/>
  <c r="M39" i="63"/>
  <c r="K39" i="63"/>
  <c r="J39" i="63"/>
  <c r="H39" i="63"/>
  <c r="G39" i="63"/>
  <c r="E39" i="63"/>
  <c r="D39" i="63"/>
  <c r="C39" i="63"/>
  <c r="I43" i="63"/>
  <c r="I42" i="63"/>
  <c r="I41" i="63"/>
  <c r="I40" i="63"/>
  <c r="I39" i="63"/>
  <c r="O43" i="63"/>
  <c r="F42" i="63"/>
  <c r="L39" i="63" l="1"/>
  <c r="L40" i="63"/>
  <c r="L41" i="63"/>
  <c r="L42" i="63"/>
  <c r="L43" i="63"/>
  <c r="F39" i="63"/>
  <c r="O40" i="63"/>
  <c r="F41" i="63"/>
  <c r="O42" i="63"/>
  <c r="F43" i="63"/>
  <c r="O39" i="63"/>
  <c r="F40" i="63"/>
  <c r="O41" i="63"/>
  <c r="K38" i="20"/>
  <c r="K24" i="20"/>
  <c r="J24" i="20"/>
  <c r="I22" i="20"/>
  <c r="D22" i="20"/>
  <c r="D7" i="25" l="1"/>
  <c r="C7" i="25" s="1"/>
  <c r="D8" i="25"/>
  <c r="C8" i="25" s="1"/>
  <c r="D9" i="25"/>
  <c r="C9" i="25" s="1"/>
  <c r="D10" i="25"/>
  <c r="C10" i="25" s="1"/>
  <c r="M40" i="57" l="1"/>
  <c r="L40" i="57"/>
  <c r="K40" i="57"/>
  <c r="J40" i="57"/>
  <c r="I40" i="57"/>
  <c r="H40" i="57"/>
  <c r="G40" i="57"/>
  <c r="F40" i="57"/>
  <c r="E40" i="57"/>
  <c r="D40" i="57"/>
  <c r="C40" i="57"/>
  <c r="M30" i="57"/>
  <c r="L30" i="57"/>
  <c r="K30" i="57"/>
  <c r="J30" i="57"/>
  <c r="I30" i="57"/>
  <c r="H30" i="57"/>
  <c r="G30" i="57"/>
  <c r="F30" i="57"/>
  <c r="E30" i="57"/>
  <c r="D30" i="57"/>
  <c r="C30" i="57"/>
  <c r="I51" i="55" l="1"/>
  <c r="H51" i="55"/>
  <c r="G51" i="55"/>
  <c r="F51" i="55"/>
  <c r="E51" i="55"/>
  <c r="D51" i="55"/>
  <c r="I39" i="55"/>
  <c r="H39" i="55"/>
  <c r="G39" i="55"/>
  <c r="F39" i="55"/>
  <c r="E39" i="55"/>
  <c r="D39" i="55"/>
  <c r="O30" i="55"/>
  <c r="N30" i="55"/>
  <c r="M30" i="55"/>
  <c r="I30" i="55"/>
  <c r="H30" i="55"/>
  <c r="G30" i="55"/>
  <c r="F30" i="55"/>
  <c r="E30" i="55"/>
  <c r="D30" i="55"/>
  <c r="O18" i="55"/>
  <c r="M18" i="55"/>
  <c r="I18" i="55"/>
  <c r="H18" i="55"/>
  <c r="G18" i="55"/>
  <c r="F18" i="55"/>
  <c r="E18" i="55"/>
  <c r="D18" i="55"/>
  <c r="N7" i="55"/>
  <c r="M7" i="55"/>
  <c r="I7" i="55"/>
  <c r="H7" i="55"/>
  <c r="G7" i="55"/>
  <c r="F7" i="55"/>
  <c r="E7" i="55"/>
  <c r="C51" i="55"/>
  <c r="B51" i="55"/>
  <c r="A51" i="55"/>
  <c r="C39" i="55"/>
  <c r="B39" i="55"/>
  <c r="A39" i="55"/>
  <c r="C30" i="55"/>
  <c r="B30" i="55"/>
  <c r="A30" i="55"/>
  <c r="C18" i="55"/>
  <c r="B18" i="55"/>
  <c r="A18" i="55"/>
  <c r="B7" i="55"/>
  <c r="A7" i="55"/>
  <c r="Q51" i="54"/>
  <c r="P51" i="54"/>
  <c r="O51" i="54"/>
  <c r="N51" i="54"/>
  <c r="M51" i="54"/>
  <c r="L51" i="54"/>
  <c r="K51" i="54"/>
  <c r="J51" i="54"/>
  <c r="I51" i="54"/>
  <c r="H51" i="54"/>
  <c r="G51" i="54"/>
  <c r="F51" i="54"/>
  <c r="E51" i="54"/>
  <c r="D51" i="54"/>
  <c r="C51" i="54"/>
  <c r="Q39" i="54"/>
  <c r="P39" i="54"/>
  <c r="O39" i="54"/>
  <c r="N39" i="54"/>
  <c r="M39" i="54"/>
  <c r="L39" i="54"/>
  <c r="K39" i="54"/>
  <c r="J39" i="54"/>
  <c r="I39" i="54"/>
  <c r="H39" i="54"/>
  <c r="G39" i="54"/>
  <c r="F39" i="54"/>
  <c r="E39" i="54"/>
  <c r="D39" i="54"/>
  <c r="C39" i="54"/>
  <c r="Q30" i="54"/>
  <c r="P30" i="54"/>
  <c r="O30" i="54"/>
  <c r="N30" i="54"/>
  <c r="M30" i="54"/>
  <c r="L30" i="54"/>
  <c r="K30" i="54"/>
  <c r="J30" i="54"/>
  <c r="I30" i="54"/>
  <c r="H30" i="54"/>
  <c r="G30" i="54"/>
  <c r="F30" i="54"/>
  <c r="E30" i="54"/>
  <c r="D30" i="54"/>
  <c r="C30" i="54"/>
  <c r="Q18" i="54"/>
  <c r="P18" i="54"/>
  <c r="O18" i="54"/>
  <c r="N18" i="54"/>
  <c r="M18" i="54"/>
  <c r="L18" i="54"/>
  <c r="K18" i="54"/>
  <c r="J18" i="54"/>
  <c r="I18" i="54"/>
  <c r="H18" i="54"/>
  <c r="G18" i="54"/>
  <c r="F18" i="54"/>
  <c r="E18" i="54"/>
  <c r="D18" i="54"/>
  <c r="C18" i="54"/>
  <c r="Q7" i="54"/>
  <c r="P7" i="54"/>
  <c r="O7" i="54"/>
  <c r="N7" i="54"/>
  <c r="M7" i="54"/>
  <c r="L7" i="54"/>
  <c r="K7" i="54"/>
  <c r="J7" i="54"/>
  <c r="I7" i="54"/>
  <c r="H7" i="54"/>
  <c r="G7" i="54"/>
  <c r="F7" i="54"/>
  <c r="E7" i="54"/>
  <c r="D7" i="54"/>
  <c r="C7" i="54"/>
  <c r="O51" i="53"/>
  <c r="N51" i="53"/>
  <c r="M51" i="53"/>
  <c r="L51" i="53"/>
  <c r="K51" i="53"/>
  <c r="J51" i="53"/>
  <c r="I51" i="53"/>
  <c r="H51" i="53"/>
  <c r="G51" i="53"/>
  <c r="F51" i="53"/>
  <c r="E51" i="53"/>
  <c r="D51" i="53"/>
  <c r="C51" i="53"/>
  <c r="B51" i="53"/>
  <c r="A51" i="53"/>
  <c r="O39" i="53"/>
  <c r="N39" i="53"/>
  <c r="M39" i="53"/>
  <c r="L39" i="53"/>
  <c r="K39" i="53"/>
  <c r="J39" i="53"/>
  <c r="I39" i="53"/>
  <c r="H39" i="53"/>
  <c r="G39" i="53"/>
  <c r="F39" i="53"/>
  <c r="E39" i="53"/>
  <c r="D39" i="53"/>
  <c r="C39" i="53"/>
  <c r="B39" i="53"/>
  <c r="A39" i="53"/>
  <c r="O30" i="53"/>
  <c r="N30" i="53"/>
  <c r="M30" i="53"/>
  <c r="L30" i="53"/>
  <c r="K30" i="53"/>
  <c r="J30" i="53"/>
  <c r="I30" i="53"/>
  <c r="H30" i="53"/>
  <c r="G30" i="53"/>
  <c r="F30" i="53"/>
  <c r="E30" i="53"/>
  <c r="D30" i="53"/>
  <c r="C30" i="53"/>
  <c r="B30" i="53"/>
  <c r="A30" i="53"/>
  <c r="O18" i="53"/>
  <c r="N18" i="53"/>
  <c r="M18" i="53"/>
  <c r="L18" i="53"/>
  <c r="K18" i="53"/>
  <c r="J18" i="53"/>
  <c r="I18" i="53"/>
  <c r="H18" i="53"/>
  <c r="G18" i="53"/>
  <c r="F18" i="53"/>
  <c r="E18" i="53"/>
  <c r="D18" i="53"/>
  <c r="C18" i="53"/>
  <c r="B18" i="53"/>
  <c r="A18" i="53"/>
  <c r="O7" i="53"/>
  <c r="N7" i="53"/>
  <c r="M7" i="53"/>
  <c r="L7" i="53"/>
  <c r="K7" i="53"/>
  <c r="J7" i="53"/>
  <c r="I7" i="53"/>
  <c r="H7" i="53"/>
  <c r="G7" i="53"/>
  <c r="F7" i="53"/>
  <c r="E7" i="53"/>
  <c r="D7" i="53"/>
  <c r="C7" i="53"/>
  <c r="B7" i="53"/>
  <c r="A7" i="53"/>
  <c r="Q51" i="52"/>
  <c r="P51" i="52"/>
  <c r="O51" i="52"/>
  <c r="N51" i="52"/>
  <c r="M51" i="52"/>
  <c r="L51" i="52"/>
  <c r="K51" i="52"/>
  <c r="J51" i="52"/>
  <c r="I51" i="52"/>
  <c r="H51" i="52"/>
  <c r="G51" i="52"/>
  <c r="F51" i="52"/>
  <c r="E51" i="52"/>
  <c r="D51" i="52"/>
  <c r="C51" i="52"/>
  <c r="Q39" i="52"/>
  <c r="P39" i="52"/>
  <c r="O39" i="52"/>
  <c r="N39" i="52"/>
  <c r="M39" i="52"/>
  <c r="L39" i="52"/>
  <c r="K39" i="52"/>
  <c r="J39" i="52"/>
  <c r="I39" i="52"/>
  <c r="H39" i="52"/>
  <c r="G39" i="52"/>
  <c r="F39" i="52"/>
  <c r="E39" i="52"/>
  <c r="D39" i="52"/>
  <c r="C39" i="52"/>
  <c r="Q30" i="52"/>
  <c r="P30" i="52"/>
  <c r="O30" i="52"/>
  <c r="N30" i="52"/>
  <c r="M30" i="52"/>
  <c r="L30" i="52"/>
  <c r="K30" i="52"/>
  <c r="J30" i="52"/>
  <c r="I30" i="52"/>
  <c r="H30" i="52"/>
  <c r="G30" i="52"/>
  <c r="F30" i="52"/>
  <c r="E30" i="52"/>
  <c r="D30" i="52"/>
  <c r="C30" i="52"/>
  <c r="Q18" i="52"/>
  <c r="P18" i="52"/>
  <c r="O18" i="52"/>
  <c r="N18" i="52"/>
  <c r="M18" i="52"/>
  <c r="L18" i="52"/>
  <c r="K18" i="52"/>
  <c r="J18" i="52"/>
  <c r="I18" i="52"/>
  <c r="H18" i="52"/>
  <c r="G18" i="52"/>
  <c r="F18" i="52"/>
  <c r="E18" i="52"/>
  <c r="D18" i="52"/>
  <c r="C18" i="52"/>
  <c r="Q7" i="52"/>
  <c r="P7" i="52"/>
  <c r="O7" i="52"/>
  <c r="N7" i="52"/>
  <c r="M7" i="52"/>
  <c r="L7" i="52"/>
  <c r="K7" i="52"/>
  <c r="J7" i="52"/>
  <c r="I7" i="52"/>
  <c r="H7" i="52"/>
  <c r="G7" i="52"/>
  <c r="F7" i="52"/>
  <c r="E7" i="52"/>
  <c r="D7" i="52"/>
  <c r="C7" i="52"/>
  <c r="Q8" i="51" l="1"/>
  <c r="P8" i="51"/>
  <c r="O8" i="51"/>
  <c r="N8" i="51"/>
  <c r="M8" i="51"/>
  <c r="L8" i="51"/>
  <c r="K8" i="51"/>
  <c r="J8" i="51"/>
  <c r="H8" i="51"/>
  <c r="G8" i="51"/>
  <c r="F8" i="51"/>
  <c r="E8" i="51"/>
  <c r="D8" i="51"/>
  <c r="C8" i="51"/>
  <c r="O8" i="46" l="1"/>
  <c r="N8" i="46"/>
  <c r="M8" i="46"/>
  <c r="I8" i="46"/>
  <c r="H8" i="46"/>
  <c r="G8" i="46"/>
  <c r="Q8" i="45"/>
  <c r="P8" i="45"/>
  <c r="O8" i="45"/>
  <c r="N8" i="45"/>
  <c r="M8" i="45"/>
  <c r="L8" i="45"/>
  <c r="K8" i="45"/>
  <c r="J8" i="45"/>
  <c r="I8" i="45"/>
  <c r="H8" i="45"/>
  <c r="G8" i="45"/>
  <c r="F8" i="45"/>
  <c r="E8" i="45"/>
  <c r="D8" i="45"/>
  <c r="C8" i="45"/>
  <c r="O8" i="44"/>
  <c r="N8" i="44"/>
  <c r="M8" i="44"/>
  <c r="L8" i="44"/>
  <c r="K8" i="44"/>
  <c r="J8" i="44"/>
  <c r="I8" i="44"/>
  <c r="H8" i="44"/>
  <c r="G8" i="44"/>
  <c r="F8" i="44"/>
  <c r="E8" i="44"/>
  <c r="D8" i="44"/>
  <c r="C8" i="44"/>
  <c r="B8" i="44"/>
  <c r="A8" i="44"/>
  <c r="L46" i="43"/>
  <c r="L45" i="43"/>
  <c r="L44" i="43"/>
  <c r="L42" i="43"/>
  <c r="L40" i="43"/>
  <c r="L39" i="43"/>
  <c r="L37" i="43"/>
  <c r="M10" i="43"/>
  <c r="L10" i="43"/>
  <c r="K10" i="43"/>
  <c r="H7" i="26"/>
  <c r="C12" i="8"/>
  <c r="D10" i="8"/>
  <c r="C10" i="8"/>
  <c r="D9" i="8"/>
  <c r="C9" i="8"/>
  <c r="D8" i="8"/>
  <c r="C8" i="8"/>
  <c r="I42" i="24"/>
  <c r="I13" i="24"/>
  <c r="M33" i="23"/>
  <c r="M31" i="23"/>
  <c r="M30" i="23"/>
  <c r="M29" i="23"/>
  <c r="M28" i="23"/>
  <c r="M27" i="23"/>
  <c r="M26" i="23"/>
  <c r="M25" i="23"/>
  <c r="M24" i="23"/>
  <c r="M23" i="23"/>
  <c r="M20" i="23"/>
  <c r="M19" i="23"/>
  <c r="M18" i="23"/>
  <c r="M17" i="23"/>
  <c r="M15" i="23"/>
  <c r="M14" i="23"/>
  <c r="M13" i="23"/>
  <c r="M12" i="23"/>
  <c r="M10" i="23"/>
  <c r="M9" i="23"/>
  <c r="M8" i="23"/>
  <c r="M7" i="23"/>
  <c r="J21" i="20"/>
  <c r="H21" i="20"/>
  <c r="I21" i="20" s="1"/>
  <c r="G21" i="20"/>
  <c r="K21" i="20" s="1"/>
  <c r="C21" i="20"/>
  <c r="D21" i="20" s="1"/>
  <c r="J20" i="20"/>
  <c r="H20" i="20"/>
  <c r="G20" i="20"/>
  <c r="K20" i="20" s="1"/>
  <c r="C20" i="20"/>
  <c r="J19" i="20"/>
  <c r="H19" i="20"/>
  <c r="G19" i="20"/>
  <c r="K19" i="20" s="1"/>
  <c r="C19" i="20"/>
  <c r="J18" i="20"/>
  <c r="H18" i="20"/>
  <c r="G18" i="20"/>
  <c r="K18" i="20" s="1"/>
  <c r="C18" i="20"/>
  <c r="J17" i="20"/>
  <c r="H17" i="20"/>
  <c r="G17" i="20"/>
  <c r="K17" i="20" s="1"/>
  <c r="C17" i="20"/>
  <c r="J16" i="20"/>
  <c r="H16" i="20"/>
  <c r="G16" i="20"/>
  <c r="K16" i="20" s="1"/>
  <c r="C16" i="20"/>
  <c r="J15" i="20"/>
  <c r="H15" i="20"/>
  <c r="G15" i="20"/>
  <c r="K15" i="20" s="1"/>
  <c r="C15" i="20"/>
  <c r="J14" i="20"/>
  <c r="H14" i="20"/>
  <c r="G14" i="20"/>
  <c r="K14" i="20" s="1"/>
  <c r="C14" i="20"/>
  <c r="J13" i="20"/>
  <c r="H13" i="20"/>
  <c r="G13" i="20"/>
  <c r="K13" i="20" s="1"/>
  <c r="C13" i="20"/>
  <c r="J12" i="20"/>
  <c r="H12" i="20"/>
  <c r="G12" i="20"/>
  <c r="K12" i="20" s="1"/>
  <c r="C12" i="20"/>
  <c r="J11" i="20"/>
  <c r="H11" i="20"/>
  <c r="G11" i="20"/>
  <c r="K11" i="20" s="1"/>
  <c r="C11" i="20"/>
  <c r="J10" i="20"/>
  <c r="H10" i="20"/>
  <c r="G10" i="20"/>
  <c r="K10" i="20" s="1"/>
  <c r="C10" i="20"/>
  <c r="J9" i="20"/>
  <c r="H9" i="20"/>
  <c r="G9" i="20"/>
  <c r="K9" i="20" s="1"/>
  <c r="C9" i="20"/>
  <c r="J8" i="20"/>
  <c r="H8" i="20"/>
  <c r="G8" i="20"/>
  <c r="K8" i="20" s="1"/>
  <c r="C8" i="20"/>
  <c r="J7" i="20"/>
  <c r="H7" i="20"/>
  <c r="G7" i="20"/>
  <c r="K7" i="20" s="1"/>
  <c r="C7" i="20"/>
  <c r="J6" i="20"/>
  <c r="H6" i="20"/>
  <c r="G6" i="20"/>
  <c r="K6" i="20" s="1"/>
  <c r="C6" i="20"/>
  <c r="J5" i="20"/>
  <c r="G5" i="20"/>
  <c r="K5" i="20" s="1"/>
  <c r="J65" i="19"/>
  <c r="M63" i="19"/>
  <c r="J63" i="19"/>
  <c r="H63" i="19"/>
  <c r="I63" i="19" s="1"/>
  <c r="G63" i="19"/>
  <c r="K63" i="19" s="1"/>
  <c r="C63" i="19"/>
  <c r="D63" i="19" s="1"/>
  <c r="M62" i="19"/>
  <c r="J62" i="19"/>
  <c r="G62" i="19"/>
  <c r="K62" i="19" s="1"/>
  <c r="C62" i="19"/>
  <c r="D62" i="19" s="1"/>
  <c r="M60" i="19"/>
  <c r="J60" i="19"/>
  <c r="H60" i="19"/>
  <c r="I60" i="19" s="1"/>
  <c r="G60" i="19"/>
  <c r="K60" i="19" s="1"/>
  <c r="C60" i="19"/>
  <c r="D60" i="19" s="1"/>
  <c r="M59" i="19"/>
  <c r="J59" i="19"/>
  <c r="H59" i="19"/>
  <c r="I59" i="19" s="1"/>
  <c r="G59" i="19"/>
  <c r="K59" i="19" s="1"/>
  <c r="C59" i="19"/>
  <c r="D59" i="19" s="1"/>
  <c r="M58" i="19"/>
  <c r="J58" i="19"/>
  <c r="G58" i="19"/>
  <c r="K58" i="19" s="1"/>
  <c r="K48" i="19"/>
  <c r="J48" i="19"/>
  <c r="C26" i="19"/>
  <c r="K55" i="18"/>
  <c r="J55" i="18"/>
  <c r="I55" i="18"/>
  <c r="C55" i="18"/>
  <c r="D55" i="18" s="1"/>
  <c r="C25" i="18"/>
  <c r="K24" i="18"/>
  <c r="J24" i="18"/>
  <c r="C24" i="18"/>
  <c r="D24" i="18" s="1"/>
  <c r="E58" i="17"/>
  <c r="C58" i="17"/>
  <c r="E57" i="17"/>
  <c r="C57" i="17"/>
  <c r="E56" i="17"/>
  <c r="C56" i="17"/>
  <c r="K55" i="17"/>
  <c r="E55" i="17"/>
  <c r="M55" i="17" s="1"/>
  <c r="C55" i="17"/>
  <c r="D55" i="17" s="1"/>
  <c r="E53" i="17"/>
  <c r="C53" i="17"/>
  <c r="E52" i="17"/>
  <c r="C52" i="17"/>
  <c r="E51" i="17"/>
  <c r="C51" i="17"/>
  <c r="K50" i="17"/>
  <c r="E50" i="17"/>
  <c r="M50" i="17" s="1"/>
  <c r="C50" i="17"/>
  <c r="D50" i="17" s="1"/>
  <c r="E48" i="17"/>
  <c r="C48" i="17"/>
  <c r="E47" i="17"/>
  <c r="C47" i="17"/>
  <c r="E46" i="17"/>
  <c r="C46" i="17"/>
  <c r="K45" i="17"/>
  <c r="E45" i="17"/>
  <c r="M45" i="17" s="1"/>
  <c r="C45" i="17"/>
  <c r="D45" i="17" s="1"/>
  <c r="E43" i="17"/>
  <c r="C43" i="17"/>
  <c r="E42" i="17"/>
  <c r="C42" i="17"/>
  <c r="E41" i="17"/>
  <c r="C41" i="17"/>
  <c r="K40" i="17"/>
  <c r="E40" i="17"/>
  <c r="M40" i="17" s="1"/>
  <c r="C40" i="17"/>
  <c r="D40" i="17" s="1"/>
  <c r="E38" i="17"/>
  <c r="H38" i="17" s="1"/>
  <c r="C38" i="17"/>
  <c r="E37" i="17"/>
  <c r="C37" i="17"/>
  <c r="E36" i="17"/>
  <c r="C36" i="17"/>
  <c r="K35" i="17"/>
  <c r="E35" i="17"/>
  <c r="M35" i="17" s="1"/>
  <c r="C35" i="17"/>
  <c r="D35" i="17" s="1"/>
  <c r="C33" i="17"/>
  <c r="E32" i="17"/>
  <c r="C32" i="17"/>
  <c r="E31" i="17"/>
  <c r="C31" i="17"/>
  <c r="K30" i="17"/>
  <c r="E30" i="17"/>
  <c r="C30" i="17"/>
  <c r="D30" i="17" s="1"/>
  <c r="E28" i="17"/>
  <c r="H33" i="17" s="1"/>
  <c r="C28" i="17"/>
  <c r="E27" i="17"/>
  <c r="C27" i="17"/>
  <c r="E26" i="17"/>
  <c r="K25" i="17"/>
  <c r="E25" i="17"/>
  <c r="M25" i="17" s="1"/>
  <c r="D25" i="17"/>
  <c r="E23" i="17"/>
  <c r="E22" i="17"/>
  <c r="E21" i="17"/>
  <c r="E20" i="17"/>
  <c r="M20" i="17" s="1"/>
  <c r="E18" i="17"/>
  <c r="E17" i="17"/>
  <c r="E16" i="17"/>
  <c r="K15" i="17"/>
  <c r="E15" i="17"/>
  <c r="M15" i="17" s="1"/>
  <c r="E13" i="17"/>
  <c r="C13" i="17"/>
  <c r="E12" i="17"/>
  <c r="H12" i="17" s="1"/>
  <c r="C12" i="17"/>
  <c r="E11" i="17"/>
  <c r="C11" i="17"/>
  <c r="K10" i="17"/>
  <c r="M10" i="17"/>
  <c r="C10" i="17"/>
  <c r="D10" i="17" s="1"/>
  <c r="K5" i="17"/>
  <c r="M5" i="17"/>
  <c r="H37" i="17" l="1"/>
  <c r="H35" i="17"/>
  <c r="I35" i="17" s="1"/>
  <c r="E22" i="24"/>
  <c r="E18" i="24"/>
  <c r="E10" i="24"/>
  <c r="I7" i="24"/>
  <c r="E8" i="24"/>
  <c r="M8" i="24"/>
  <c r="I9" i="24"/>
  <c r="I10" i="24"/>
  <c r="E12" i="24"/>
  <c r="M13" i="24"/>
  <c r="I14" i="24"/>
  <c r="E15" i="24"/>
  <c r="M15" i="24"/>
  <c r="I18" i="24"/>
  <c r="E19" i="24"/>
  <c r="M19" i="24"/>
  <c r="I20" i="24"/>
  <c r="E21" i="24"/>
  <c r="M21" i="24"/>
  <c r="M22" i="24"/>
  <c r="I23" i="24"/>
  <c r="E24" i="24"/>
  <c r="M24" i="24"/>
  <c r="I25" i="24"/>
  <c r="E26" i="24"/>
  <c r="M26" i="24"/>
  <c r="I27" i="24"/>
  <c r="E28" i="24"/>
  <c r="M28" i="24"/>
  <c r="I29" i="24"/>
  <c r="E30" i="24"/>
  <c r="M30" i="24"/>
  <c r="I31" i="24"/>
  <c r="E33" i="24"/>
  <c r="M33" i="24"/>
  <c r="E40" i="24"/>
  <c r="J45" i="17"/>
  <c r="E7" i="24"/>
  <c r="M7" i="24"/>
  <c r="I8" i="24"/>
  <c r="E9" i="24"/>
  <c r="M9" i="24"/>
  <c r="M10" i="24"/>
  <c r="E13" i="24"/>
  <c r="E14" i="24"/>
  <c r="M14" i="24"/>
  <c r="I15" i="24"/>
  <c r="E17" i="24"/>
  <c r="M18" i="24"/>
  <c r="I19" i="24"/>
  <c r="E20" i="24"/>
  <c r="M20" i="24"/>
  <c r="I21" i="24"/>
  <c r="I22" i="24"/>
  <c r="E23" i="24"/>
  <c r="M23" i="24"/>
  <c r="I24" i="24"/>
  <c r="E25" i="24"/>
  <c r="M25" i="24"/>
  <c r="I26" i="24"/>
  <c r="E27" i="24"/>
  <c r="M27" i="24"/>
  <c r="I28" i="24"/>
  <c r="E29" i="24"/>
  <c r="M29" i="24"/>
  <c r="I30" i="24"/>
  <c r="E31" i="24"/>
  <c r="M31" i="24"/>
  <c r="I33" i="24"/>
  <c r="E50" i="24"/>
  <c r="E39" i="24"/>
  <c r="E41" i="24"/>
  <c r="E44" i="24"/>
  <c r="E45" i="24"/>
  <c r="J30" i="17"/>
  <c r="M30" i="17"/>
  <c r="H42" i="17"/>
  <c r="H52" i="17"/>
  <c r="M17" i="24"/>
  <c r="I41" i="24"/>
  <c r="I44" i="24"/>
  <c r="I50" i="24"/>
  <c r="I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5" i="24"/>
  <c r="I17" i="24"/>
  <c r="I39" i="24"/>
  <c r="I4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5" i="24"/>
  <c r="H13" i="17"/>
  <c r="H27" i="17"/>
  <c r="H31" i="17"/>
  <c r="H56" i="17"/>
  <c r="H57" i="17"/>
  <c r="H58" i="17"/>
  <c r="J10" i="17"/>
  <c r="H11" i="17"/>
  <c r="H17" i="17"/>
  <c r="J20" i="17"/>
  <c r="H21" i="17"/>
  <c r="H23" i="17"/>
  <c r="J35" i="17"/>
  <c r="H36" i="17"/>
  <c r="H46" i="17"/>
  <c r="H48" i="17"/>
  <c r="I45" i="24"/>
  <c r="E46" i="24"/>
  <c r="I46" i="24"/>
  <c r="E47" i="24"/>
  <c r="I47" i="24"/>
  <c r="E49" i="24"/>
  <c r="I49" i="24"/>
  <c r="I12" i="24"/>
  <c r="M12" i="24"/>
  <c r="H16" i="17"/>
  <c r="H18" i="17"/>
  <c r="H20" i="17"/>
  <c r="I20" i="17" s="1"/>
  <c r="H22" i="17"/>
  <c r="H26" i="17"/>
  <c r="H28" i="17"/>
  <c r="H30" i="17"/>
  <c r="I30" i="17" s="1"/>
  <c r="H32" i="17"/>
  <c r="H41" i="17"/>
  <c r="H43" i="17"/>
  <c r="H45" i="17"/>
  <c r="I45" i="17" s="1"/>
  <c r="H47" i="17"/>
  <c r="H51" i="17"/>
  <c r="H53" i="17"/>
  <c r="H55" i="17"/>
  <c r="I55" i="17" s="1"/>
  <c r="J55" i="17"/>
  <c r="H10" i="17"/>
  <c r="I10" i="17" s="1"/>
  <c r="J5" i="17"/>
  <c r="H15" i="17"/>
  <c r="I15" i="17" s="1"/>
  <c r="J15" i="17"/>
  <c r="H25" i="17"/>
  <c r="I25" i="17" s="1"/>
  <c r="J25" i="17"/>
  <c r="H40" i="17"/>
  <c r="I40" i="17" s="1"/>
  <c r="J40" i="17"/>
  <c r="H50" i="17"/>
  <c r="I50" i="17" s="1"/>
  <c r="J50" i="17"/>
  <c r="D25" i="25"/>
  <c r="C25" i="25" s="1"/>
  <c r="D24" i="25"/>
  <c r="C24" i="25"/>
  <c r="D22" i="25"/>
  <c r="C22" i="25"/>
  <c r="H27" i="15" l="1"/>
  <c r="G15" i="15" l="1"/>
  <c r="F15" i="15"/>
  <c r="H15" i="15"/>
  <c r="I15" i="15"/>
  <c r="B12" i="6" l="1"/>
  <c r="B11" i="6"/>
  <c r="B10" i="6"/>
  <c r="B9" i="6"/>
  <c r="B8" i="6"/>
  <c r="B6" i="6"/>
  <c r="B5" i="6"/>
  <c r="G14" i="14"/>
  <c r="F14" i="14"/>
  <c r="C9" i="5"/>
  <c r="C8" i="5"/>
  <c r="C7" i="5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</calcChain>
</file>

<file path=xl/sharedStrings.xml><?xml version="1.0" encoding="utf-8"?>
<sst xmlns="http://schemas.openxmlformats.org/spreadsheetml/2006/main" count="6178" uniqueCount="1285">
  <si>
    <t>第1表  大田原市の世帯数、男女別人口、平均年齢、人口密度</t>
    <rPh sb="0" eb="1">
      <t>ダイ</t>
    </rPh>
    <rPh sb="2" eb="3">
      <t>ヒョウ</t>
    </rPh>
    <rPh sb="5" eb="9">
      <t>オオタワラシ</t>
    </rPh>
    <rPh sb="10" eb="13">
      <t>セタイスウ</t>
    </rPh>
    <rPh sb="14" eb="16">
      <t>ダンジョ</t>
    </rPh>
    <rPh sb="16" eb="17">
      <t>ベツ</t>
    </rPh>
    <rPh sb="17" eb="19">
      <t>ジンコウ</t>
    </rPh>
    <rPh sb="20" eb="22">
      <t>ヘイキン</t>
    </rPh>
    <rPh sb="22" eb="24">
      <t>ネンレイ</t>
    </rPh>
    <rPh sb="25" eb="27">
      <t>ジンコウ</t>
    </rPh>
    <rPh sb="27" eb="29">
      <t>ミツド</t>
    </rPh>
    <phoneticPr fontId="2"/>
  </si>
  <si>
    <t>人口密度</t>
    <rPh sb="0" eb="2">
      <t>ジンコウ</t>
    </rPh>
    <rPh sb="2" eb="4">
      <t>ミツド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</si>
  <si>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</si>
  <si>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</si>
  <si>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</si>
  <si>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第2表  人口、世帯数及び人口密度</t>
    <rPh sb="10" eb="11">
      <t>スウ</t>
    </rPh>
    <phoneticPr fontId="2"/>
  </si>
  <si>
    <t>大田原市及び近隣市町の状況</t>
    <rPh sb="0" eb="4">
      <t>オオタワラシ</t>
    </rPh>
    <rPh sb="4" eb="5">
      <t>オヨ</t>
    </rPh>
    <phoneticPr fontId="2"/>
  </si>
  <si>
    <t>区分</t>
    <rPh sb="0" eb="2">
      <t>クブン</t>
    </rPh>
    <phoneticPr fontId="6"/>
  </si>
  <si>
    <t>平成22年</t>
    <rPh sb="0" eb="2">
      <t>ヘイセイ</t>
    </rPh>
    <rPh sb="4" eb="5">
      <t>ネン</t>
    </rPh>
    <phoneticPr fontId="6"/>
  </si>
  <si>
    <t>増減数</t>
    <rPh sb="0" eb="2">
      <t>ゾウゲン</t>
    </rPh>
    <rPh sb="2" eb="3">
      <t>スウ</t>
    </rPh>
    <phoneticPr fontId="6"/>
  </si>
  <si>
    <t>増減率</t>
    <rPh sb="0" eb="2">
      <t>ゾウゲン</t>
    </rPh>
    <rPh sb="2" eb="3">
      <t>リツ</t>
    </rPh>
    <phoneticPr fontId="6"/>
  </si>
  <si>
    <t>大田原市</t>
    <rPh sb="0" eb="4">
      <t>オオタワラシ</t>
    </rPh>
    <phoneticPr fontId="6"/>
  </si>
  <si>
    <t>那須塩原市</t>
    <rPh sb="0" eb="4">
      <t>ナスシオバラ</t>
    </rPh>
    <rPh sb="4" eb="5">
      <t>シ</t>
    </rPh>
    <phoneticPr fontId="6"/>
  </si>
  <si>
    <t>矢板市</t>
    <rPh sb="0" eb="3">
      <t>ヤイタシ</t>
    </rPh>
    <phoneticPr fontId="6"/>
  </si>
  <si>
    <t>さくら市</t>
    <rPh sb="3" eb="4">
      <t>シ</t>
    </rPh>
    <phoneticPr fontId="6"/>
  </si>
  <si>
    <t>那須町</t>
    <rPh sb="0" eb="2">
      <t>ナス</t>
    </rPh>
    <rPh sb="2" eb="3">
      <t>マチ</t>
    </rPh>
    <phoneticPr fontId="6"/>
  </si>
  <si>
    <t>那珂川町</t>
    <rPh sb="0" eb="3">
      <t>ナカガワ</t>
    </rPh>
    <rPh sb="3" eb="4">
      <t>マチ</t>
    </rPh>
    <phoneticPr fontId="6"/>
  </si>
  <si>
    <t>栃木県</t>
    <rPh sb="0" eb="3">
      <t>トチギケン</t>
    </rPh>
    <phoneticPr fontId="6"/>
  </si>
  <si>
    <t>市部</t>
    <rPh sb="0" eb="2">
      <t>シブ</t>
    </rPh>
    <phoneticPr fontId="6"/>
  </si>
  <si>
    <t>郡部</t>
    <rPh sb="0" eb="2">
      <t>グンブ</t>
    </rPh>
    <phoneticPr fontId="6"/>
  </si>
  <si>
    <t>全国</t>
    <rPh sb="0" eb="2">
      <t>ゼンコク</t>
    </rPh>
    <phoneticPr fontId="6"/>
  </si>
  <si>
    <t>総数</t>
  </si>
  <si>
    <t>男</t>
  </si>
  <si>
    <t>女</t>
  </si>
  <si>
    <t xml:space="preserve"> </t>
  </si>
  <si>
    <t>　　旧大田原市</t>
    <rPh sb="2" eb="3">
      <t>キュウ</t>
    </rPh>
    <rPh sb="3" eb="7">
      <t>オオタワラシ</t>
    </rPh>
    <phoneticPr fontId="2"/>
  </si>
  <si>
    <t>　　旧湯津上村</t>
    <rPh sb="2" eb="3">
      <t>キュウ</t>
    </rPh>
    <rPh sb="3" eb="6">
      <t>ユヅカミ</t>
    </rPh>
    <rPh sb="6" eb="7">
      <t>ムラ</t>
    </rPh>
    <phoneticPr fontId="2"/>
  </si>
  <si>
    <t>　　旧黒羽町</t>
    <rPh sb="2" eb="3">
      <t>キュウ</t>
    </rPh>
    <rPh sb="3" eb="6">
      <t>クロバネマチ</t>
    </rPh>
    <phoneticPr fontId="2"/>
  </si>
  <si>
    <t xml:space="preserve"> 50年(1975) </t>
  </si>
  <si>
    <t xml:space="preserve"> 55年(1980) </t>
  </si>
  <si>
    <t xml:space="preserve"> 60年(1985) </t>
  </si>
  <si>
    <t xml:space="preserve"> 　　　…</t>
  </si>
  <si>
    <t xml:space="preserve"> 　　…</t>
  </si>
  <si>
    <t>女</t>
    <phoneticPr fontId="2"/>
  </si>
  <si>
    <t>総数</t>
    <phoneticPr fontId="2"/>
  </si>
  <si>
    <t>男</t>
    <phoneticPr fontId="2"/>
  </si>
  <si>
    <t>（千人）</t>
    <rPh sb="1" eb="2">
      <t>セン</t>
    </rPh>
    <rPh sb="2" eb="3">
      <t>ニン</t>
    </rPh>
    <phoneticPr fontId="2"/>
  </si>
  <si>
    <t>近隣市町の状況</t>
    <rPh sb="0" eb="2">
      <t>キンリン</t>
    </rPh>
    <rPh sb="2" eb="4">
      <t>シチョウ</t>
    </rPh>
    <rPh sb="5" eb="7">
      <t>ジョウキョウ</t>
    </rPh>
    <phoneticPr fontId="2"/>
  </si>
  <si>
    <t>那須塩原市</t>
    <rPh sb="0" eb="4">
      <t>ナスシオバラ</t>
    </rPh>
    <rPh sb="4" eb="5">
      <t>シ</t>
    </rPh>
    <phoneticPr fontId="2"/>
  </si>
  <si>
    <t>さくら市</t>
    <rPh sb="3" eb="4">
      <t>シ</t>
    </rPh>
    <phoneticPr fontId="2"/>
  </si>
  <si>
    <t>那須町</t>
    <rPh sb="0" eb="2">
      <t>ナス</t>
    </rPh>
    <rPh sb="2" eb="3">
      <t>マチ</t>
    </rPh>
    <phoneticPr fontId="2"/>
  </si>
  <si>
    <t>那珂川町</t>
    <rPh sb="0" eb="3">
      <t>ナカガワ</t>
    </rPh>
    <rPh sb="3" eb="4">
      <t>マチ</t>
    </rPh>
    <phoneticPr fontId="2"/>
  </si>
  <si>
    <t>　（単位：人）</t>
  </si>
  <si>
    <t>全国　　　　　　　　　　　　　　　　　　　　　　　　　　　　　　　　　　　　　　　　　　　　　　　　　</t>
    <phoneticPr fontId="2"/>
  </si>
  <si>
    <t xml:space="preserve">総数 </t>
    <phoneticPr fontId="2"/>
  </si>
  <si>
    <t>第5表  地区別人口及び世帯数の推移</t>
    <phoneticPr fontId="2"/>
  </si>
  <si>
    <t>大田原市</t>
    <rPh sb="0" eb="4">
      <t>オオタワラシ</t>
    </rPh>
    <phoneticPr fontId="1"/>
  </si>
  <si>
    <t>大田原市</t>
    <rPh sb="0" eb="4">
      <t>オオタワラシ</t>
    </rPh>
    <phoneticPr fontId="2"/>
  </si>
  <si>
    <t>(単位：世帯、人、％)</t>
    <phoneticPr fontId="2"/>
  </si>
  <si>
    <t>人口</t>
    <rPh sb="0" eb="2">
      <t>ジンコウ</t>
    </rPh>
    <phoneticPr fontId="2"/>
  </si>
  <si>
    <t>１世帯</t>
    <phoneticPr fontId="2"/>
  </si>
  <si>
    <t>女100</t>
    <phoneticPr fontId="2"/>
  </si>
  <si>
    <t xml:space="preserve">年度 </t>
    <phoneticPr fontId="2"/>
  </si>
  <si>
    <t>地区別</t>
    <phoneticPr fontId="2"/>
  </si>
  <si>
    <t>世帯数</t>
    <phoneticPr fontId="2"/>
  </si>
  <si>
    <t>あたり</t>
    <phoneticPr fontId="2"/>
  </si>
  <si>
    <t>人につ</t>
    <phoneticPr fontId="2"/>
  </si>
  <si>
    <t>人員</t>
    <phoneticPr fontId="2"/>
  </si>
  <si>
    <t>き男</t>
    <phoneticPr fontId="2"/>
  </si>
  <si>
    <t xml:space="preserve"> 総数</t>
  </si>
  <si>
    <t xml:space="preserve"> 大田原地区</t>
  </si>
  <si>
    <t xml:space="preserve"> 金田地区</t>
  </si>
  <si>
    <t xml:space="preserve"> 親園地区</t>
  </si>
  <si>
    <t xml:space="preserve"> 野崎地区</t>
  </si>
  <si>
    <t xml:space="preserve"> 佐久山地区</t>
  </si>
  <si>
    <t xml:space="preserve"> 平成17年</t>
    <phoneticPr fontId="2"/>
  </si>
  <si>
    <t xml:space="preserve"> 湯津上地区</t>
    <rPh sb="1" eb="4">
      <t>ユヅカミ</t>
    </rPh>
    <rPh sb="4" eb="6">
      <t>チク</t>
    </rPh>
    <phoneticPr fontId="2"/>
  </si>
  <si>
    <t xml:space="preserve"> 黒羽地区</t>
    <rPh sb="1" eb="3">
      <t>クロバネ</t>
    </rPh>
    <rPh sb="3" eb="5">
      <t>チク</t>
    </rPh>
    <phoneticPr fontId="2"/>
  </si>
  <si>
    <t xml:space="preserve"> 川西地区</t>
    <rPh sb="1" eb="3">
      <t>カワニシ</t>
    </rPh>
    <rPh sb="3" eb="5">
      <t>チク</t>
    </rPh>
    <phoneticPr fontId="2"/>
  </si>
  <si>
    <t xml:space="preserve"> 両郷地区</t>
    <rPh sb="1" eb="2">
      <t>リョウ</t>
    </rPh>
    <rPh sb="2" eb="3">
      <t>ゴウ</t>
    </rPh>
    <rPh sb="3" eb="5">
      <t>チク</t>
    </rPh>
    <phoneticPr fontId="2"/>
  </si>
  <si>
    <t xml:space="preserve"> 須賀川地区</t>
    <rPh sb="1" eb="4">
      <t>スカガワ</t>
    </rPh>
    <rPh sb="4" eb="6">
      <t>チク</t>
    </rPh>
    <phoneticPr fontId="2"/>
  </si>
  <si>
    <t xml:space="preserve"> 平成22年</t>
    <phoneticPr fontId="2"/>
  </si>
  <si>
    <t>第6表  地区別、年齢（５歳階級）別人口  [大田原市]</t>
    <rPh sb="23" eb="27">
      <t>オオタワラシ</t>
    </rPh>
    <phoneticPr fontId="2"/>
  </si>
  <si>
    <t xml:space="preserve">年齢　 </t>
    <phoneticPr fontId="2"/>
  </si>
  <si>
    <t xml:space="preserve">総計 </t>
    <phoneticPr fontId="2"/>
  </si>
  <si>
    <t xml:space="preserve">大田原地区 </t>
    <phoneticPr fontId="2"/>
  </si>
  <si>
    <t>親園地区</t>
    <rPh sb="3" eb="4">
      <t>ク</t>
    </rPh>
    <phoneticPr fontId="2"/>
  </si>
  <si>
    <t>総数</t>
    <phoneticPr fontId="2"/>
  </si>
  <si>
    <t>男</t>
    <phoneticPr fontId="2"/>
  </si>
  <si>
    <t>女</t>
    <phoneticPr fontId="2"/>
  </si>
  <si>
    <t xml:space="preserve">  0  ～  4歳</t>
    <phoneticPr fontId="2"/>
  </si>
  <si>
    <t xml:space="preserve">  5  ～  9</t>
    <phoneticPr fontId="2"/>
  </si>
  <si>
    <t xml:space="preserve"> 10  ～  14</t>
  </si>
  <si>
    <t xml:space="preserve"> 15　～　19</t>
  </si>
  <si>
    <t xml:space="preserve"> 20　～　24</t>
  </si>
  <si>
    <t xml:space="preserve"> 25　～  29</t>
  </si>
  <si>
    <t xml:space="preserve"> 30　～  34</t>
  </si>
  <si>
    <t xml:space="preserve"> 35　～  39</t>
  </si>
  <si>
    <t xml:space="preserve"> 40　～　44</t>
  </si>
  <si>
    <t xml:space="preserve"> 45　～　49</t>
  </si>
  <si>
    <t xml:space="preserve"> 50　～　54</t>
  </si>
  <si>
    <t xml:space="preserve"> 55　～　59</t>
  </si>
  <si>
    <t xml:space="preserve"> 60　～　64</t>
  </si>
  <si>
    <t xml:space="preserve"> 65　～  69</t>
  </si>
  <si>
    <t xml:space="preserve"> 70　～　74</t>
  </si>
  <si>
    <t xml:space="preserve"> 75　～　79</t>
  </si>
  <si>
    <t xml:space="preserve"> 80　～　84</t>
  </si>
  <si>
    <t xml:space="preserve"> 85　～  89</t>
  </si>
  <si>
    <t xml:space="preserve"> 90　～  94</t>
  </si>
  <si>
    <t xml:space="preserve"> 95　～　99</t>
  </si>
  <si>
    <t xml:space="preserve"> 100 歳以上</t>
  </si>
  <si>
    <t xml:space="preserve"> 不　　　詳</t>
  </si>
  <si>
    <t xml:space="preserve"> （再掲）　 </t>
  </si>
  <si>
    <t xml:space="preserve"> 15歳未満</t>
  </si>
  <si>
    <t xml:space="preserve"> 15～64歳</t>
  </si>
  <si>
    <t xml:space="preserve"> 65歳以上</t>
  </si>
  <si>
    <t xml:space="preserve"> 年齢別割合(%)</t>
  </si>
  <si>
    <t xml:space="preserve">年齢　 </t>
    <phoneticPr fontId="2"/>
  </si>
  <si>
    <t>湯津上地区</t>
    <rPh sb="0" eb="3">
      <t>ユヅカミ</t>
    </rPh>
    <rPh sb="3" eb="5">
      <t>チク</t>
    </rPh>
    <phoneticPr fontId="1"/>
  </si>
  <si>
    <t>湯津上地区</t>
    <rPh sb="0" eb="3">
      <t>ユヅカミ</t>
    </rPh>
    <rPh sb="3" eb="5">
      <t>チク</t>
    </rPh>
    <phoneticPr fontId="2"/>
  </si>
  <si>
    <t xml:space="preserve">黒羽地区 </t>
    <rPh sb="0" eb="2">
      <t>クロバネ</t>
    </rPh>
    <phoneticPr fontId="2"/>
  </si>
  <si>
    <t>総数</t>
    <phoneticPr fontId="2"/>
  </si>
  <si>
    <t>男</t>
    <phoneticPr fontId="2"/>
  </si>
  <si>
    <t>総数</t>
    <phoneticPr fontId="2"/>
  </si>
  <si>
    <t>男</t>
    <phoneticPr fontId="2"/>
  </si>
  <si>
    <t>女</t>
    <phoneticPr fontId="2"/>
  </si>
  <si>
    <t>総数</t>
    <phoneticPr fontId="2"/>
  </si>
  <si>
    <t>男</t>
    <phoneticPr fontId="2"/>
  </si>
  <si>
    <t xml:space="preserve">  0  ～  4歳</t>
    <phoneticPr fontId="2"/>
  </si>
  <si>
    <t xml:space="preserve">  5  ～  9</t>
    <phoneticPr fontId="2"/>
  </si>
  <si>
    <t>第7表　年齢（３区分）、男女別人口の推移</t>
    <phoneticPr fontId="2"/>
  </si>
  <si>
    <t>大田原市</t>
    <phoneticPr fontId="2"/>
  </si>
  <si>
    <t>（単位：人、％）</t>
  </si>
  <si>
    <t>人口</t>
    <phoneticPr fontId="2"/>
  </si>
  <si>
    <t>構成比</t>
    <rPh sb="0" eb="2">
      <t>コウセイ</t>
    </rPh>
    <rPh sb="2" eb="3">
      <t>ヒ</t>
    </rPh>
    <phoneticPr fontId="2"/>
  </si>
  <si>
    <t xml:space="preserve">総数 </t>
    <phoneticPr fontId="2"/>
  </si>
  <si>
    <t xml:space="preserve"> 年少人口(0～14歳)</t>
  </si>
  <si>
    <t xml:space="preserve"> 生産年齢人口( 15～64歳)</t>
  </si>
  <si>
    <t xml:space="preserve"> 老年人口( 65歳以上)</t>
  </si>
  <si>
    <t xml:space="preserve">年少人口 </t>
    <phoneticPr fontId="2"/>
  </si>
  <si>
    <t xml:space="preserve">生産年齢人口 　 </t>
    <phoneticPr fontId="2"/>
  </si>
  <si>
    <t>老年人口</t>
    <phoneticPr fontId="2"/>
  </si>
  <si>
    <t>計</t>
    <phoneticPr fontId="2"/>
  </si>
  <si>
    <t>男</t>
    <phoneticPr fontId="2"/>
  </si>
  <si>
    <t>女</t>
    <phoneticPr fontId="2"/>
  </si>
  <si>
    <t xml:space="preserve">計 </t>
    <phoneticPr fontId="2"/>
  </si>
  <si>
    <t>平成2年(1990)</t>
    <phoneticPr fontId="2"/>
  </si>
  <si>
    <t>平成7年(1995)</t>
    <phoneticPr fontId="2"/>
  </si>
  <si>
    <t>平成12年(2000)</t>
    <phoneticPr fontId="2"/>
  </si>
  <si>
    <t>平成17年(2005)</t>
    <phoneticPr fontId="2"/>
  </si>
  <si>
    <t>平成22年(2010)</t>
    <rPh sb="0" eb="2">
      <t>ヘイセイ</t>
    </rPh>
    <rPh sb="4" eb="5">
      <t>ネン</t>
    </rPh>
    <phoneticPr fontId="2"/>
  </si>
  <si>
    <t>栃木県</t>
    <phoneticPr fontId="2"/>
  </si>
  <si>
    <t>　　　</t>
    <phoneticPr fontId="2"/>
  </si>
  <si>
    <t>平成2年(1990)</t>
    <phoneticPr fontId="2"/>
  </si>
  <si>
    <t>平成7年(1995)</t>
    <phoneticPr fontId="2"/>
  </si>
  <si>
    <t>平成12年(2000)</t>
    <phoneticPr fontId="2"/>
  </si>
  <si>
    <t>平成17年(2005)</t>
    <phoneticPr fontId="2"/>
  </si>
  <si>
    <t>平成22年(2010）</t>
    <rPh sb="0" eb="2">
      <t>ヘイセイ</t>
    </rPh>
    <rPh sb="4" eb="5">
      <t>ネン</t>
    </rPh>
    <phoneticPr fontId="2"/>
  </si>
  <si>
    <t>全国</t>
  </si>
  <si>
    <t>平成2年(1990)</t>
    <phoneticPr fontId="2"/>
  </si>
  <si>
    <t>平成7年(1995)</t>
    <phoneticPr fontId="2"/>
  </si>
  <si>
    <t>平成12年(2000)</t>
    <phoneticPr fontId="2"/>
  </si>
  <si>
    <t>平成17年(2005)</t>
    <phoneticPr fontId="2"/>
  </si>
  <si>
    <t>（単位: 人、％）</t>
  </si>
  <si>
    <t>矢板市</t>
    <rPh sb="0" eb="2">
      <t>ヤイタ</t>
    </rPh>
    <rPh sb="2" eb="3">
      <t>シ</t>
    </rPh>
    <phoneticPr fontId="2"/>
  </si>
  <si>
    <t>総数</t>
    <phoneticPr fontId="2"/>
  </si>
  <si>
    <t>年齢</t>
    <rPh sb="0" eb="2">
      <t>ネンレイ</t>
    </rPh>
    <phoneticPr fontId="2"/>
  </si>
  <si>
    <t>完　全　失業者</t>
    <rPh sb="4" eb="7">
      <t>シツギョウシャ</t>
    </rPh>
    <phoneticPr fontId="2"/>
  </si>
  <si>
    <t>うち</t>
  </si>
  <si>
    <t>（５歳階級）</t>
    <rPh sb="2" eb="3">
      <t>サイ</t>
    </rPh>
    <rPh sb="3" eb="5">
      <t>カイキュウ</t>
    </rPh>
    <phoneticPr fontId="2"/>
  </si>
  <si>
    <t>休業者</t>
    <rPh sb="0" eb="3">
      <t>キュウギョウシャ</t>
    </rPh>
    <phoneticPr fontId="2"/>
  </si>
  <si>
    <t>家事</t>
    <rPh sb="0" eb="2">
      <t>カジ</t>
    </rPh>
    <phoneticPr fontId="2"/>
  </si>
  <si>
    <t>通学</t>
  </si>
  <si>
    <t>その他</t>
    <rPh sb="2" eb="3">
      <t>タ</t>
    </rPh>
    <phoneticPr fontId="2"/>
  </si>
  <si>
    <t>仕事</t>
    <phoneticPr fontId="2"/>
  </si>
  <si>
    <t>平成22年(2010）</t>
    <rPh sb="4" eb="5">
      <t>ネン</t>
    </rPh>
    <phoneticPr fontId="2"/>
  </si>
  <si>
    <t xml:space="preserve"> 15～19歳</t>
  </si>
  <si>
    <t xml:space="preserve"> 20～24</t>
  </si>
  <si>
    <t xml:space="preserve"> 25～29</t>
  </si>
  <si>
    <t xml:space="preserve"> 30～34</t>
  </si>
  <si>
    <t xml:space="preserve"> 35～39</t>
  </si>
  <si>
    <t xml:space="preserve"> 40～44</t>
  </si>
  <si>
    <t xml:space="preserve"> 45～49</t>
  </si>
  <si>
    <t>-</t>
    <phoneticPr fontId="2"/>
  </si>
  <si>
    <t xml:space="preserve"> 50～54</t>
  </si>
  <si>
    <t xml:space="preserve"> 55～59</t>
  </si>
  <si>
    <t xml:space="preserve"> 60～64</t>
  </si>
  <si>
    <t xml:space="preserve"> 65～69</t>
  </si>
  <si>
    <t xml:space="preserve"> 70～74</t>
  </si>
  <si>
    <t xml:space="preserve"> 75～79</t>
  </si>
  <si>
    <t xml:space="preserve"> 80～84</t>
  </si>
  <si>
    <t xml:space="preserve"> 85歳以上</t>
  </si>
  <si>
    <t>(再掲）</t>
    <rPh sb="1" eb="2">
      <t>サイ</t>
    </rPh>
    <rPh sb="2" eb="3">
      <t>ケイ</t>
    </rPh>
    <phoneticPr fontId="2"/>
  </si>
  <si>
    <t>栃木県</t>
    <phoneticPr fontId="2"/>
  </si>
  <si>
    <t xml:space="preserve">年齢 </t>
    <phoneticPr fontId="2"/>
  </si>
  <si>
    <t xml:space="preserve">労働力人口 </t>
    <phoneticPr fontId="2"/>
  </si>
  <si>
    <t xml:space="preserve">非労働力人口 </t>
    <phoneticPr fontId="2"/>
  </si>
  <si>
    <t>総数</t>
    <phoneticPr fontId="2"/>
  </si>
  <si>
    <t xml:space="preserve">就業者 </t>
    <phoneticPr fontId="2"/>
  </si>
  <si>
    <t>通学</t>
    <phoneticPr fontId="2"/>
  </si>
  <si>
    <t>全国</t>
    <phoneticPr fontId="2"/>
  </si>
  <si>
    <t xml:space="preserve">年齢 </t>
    <phoneticPr fontId="2"/>
  </si>
  <si>
    <t xml:space="preserve">労働力人口 </t>
    <phoneticPr fontId="2"/>
  </si>
  <si>
    <t>完  全 　失業者</t>
    <rPh sb="6" eb="9">
      <t>シツギョウシャ</t>
    </rPh>
    <phoneticPr fontId="2"/>
  </si>
  <si>
    <t>15歳</t>
    <phoneticPr fontId="2"/>
  </si>
  <si>
    <t>主に</t>
    <phoneticPr fontId="2"/>
  </si>
  <si>
    <t>家事の</t>
    <phoneticPr fontId="2"/>
  </si>
  <si>
    <t>通学の</t>
    <phoneticPr fontId="2"/>
  </si>
  <si>
    <t>うち</t>
    <phoneticPr fontId="2"/>
  </si>
  <si>
    <t>以上</t>
    <phoneticPr fontId="2"/>
  </si>
  <si>
    <t>ほか</t>
    <phoneticPr fontId="2"/>
  </si>
  <si>
    <t>かたわら</t>
    <phoneticPr fontId="2"/>
  </si>
  <si>
    <t>う　ち</t>
    <phoneticPr fontId="2"/>
  </si>
  <si>
    <t xml:space="preserve">非労働力人口 </t>
    <phoneticPr fontId="2"/>
  </si>
  <si>
    <t>総数</t>
    <phoneticPr fontId="2"/>
  </si>
  <si>
    <t xml:space="preserve">就業者 </t>
    <phoneticPr fontId="2"/>
  </si>
  <si>
    <t>15歳</t>
    <phoneticPr fontId="2"/>
  </si>
  <si>
    <t>主に</t>
    <phoneticPr fontId="2"/>
  </si>
  <si>
    <t>家事の</t>
    <phoneticPr fontId="2"/>
  </si>
  <si>
    <t>通学の</t>
    <phoneticPr fontId="2"/>
  </si>
  <si>
    <t>うち</t>
    <phoneticPr fontId="2"/>
  </si>
  <si>
    <t>　う　ち</t>
    <phoneticPr fontId="2"/>
  </si>
  <si>
    <t>以上</t>
    <phoneticPr fontId="2"/>
  </si>
  <si>
    <t>ほか</t>
    <phoneticPr fontId="2"/>
  </si>
  <si>
    <t>かたわら</t>
    <phoneticPr fontId="2"/>
  </si>
  <si>
    <t xml:space="preserve"> 100歳以上</t>
    <rPh sb="4" eb="5">
      <t>サイ</t>
    </rPh>
    <rPh sb="5" eb="7">
      <t>イジョウ</t>
    </rPh>
    <phoneticPr fontId="2"/>
  </si>
  <si>
    <t>（再掲）</t>
    <rPh sb="1" eb="2">
      <t>サイ</t>
    </rPh>
    <rPh sb="2" eb="3">
      <t>ケイ</t>
    </rPh>
    <phoneticPr fontId="2"/>
  </si>
  <si>
    <t>全国</t>
    <rPh sb="0" eb="2">
      <t>ゼンコク</t>
    </rPh>
    <phoneticPr fontId="2"/>
  </si>
  <si>
    <t xml:space="preserve"> 住宅以外に住む一般世帯　 </t>
  </si>
  <si>
    <t>区　　　　　　分</t>
    <rPh sb="0" eb="1">
      <t>ク</t>
    </rPh>
    <rPh sb="7" eb="8">
      <t>ブン</t>
    </rPh>
    <phoneticPr fontId="6"/>
  </si>
  <si>
    <t>一戸建</t>
    <rPh sb="0" eb="2">
      <t>イッコ</t>
    </rPh>
    <rPh sb="2" eb="3">
      <t>ダ</t>
    </rPh>
    <phoneticPr fontId="6"/>
  </si>
  <si>
    <t>長屋建</t>
    <rPh sb="0" eb="2">
      <t>ナガヤ</t>
    </rPh>
    <rPh sb="2" eb="3">
      <t>タ</t>
    </rPh>
    <phoneticPr fontId="6"/>
  </si>
  <si>
    <t>共　　同　　住　　宅</t>
    <rPh sb="0" eb="1">
      <t>トモ</t>
    </rPh>
    <rPh sb="3" eb="4">
      <t>ドウ</t>
    </rPh>
    <rPh sb="6" eb="7">
      <t>ジュウ</t>
    </rPh>
    <rPh sb="9" eb="10">
      <t>タク</t>
    </rPh>
    <phoneticPr fontId="6"/>
  </si>
  <si>
    <t>その他</t>
    <rPh sb="2" eb="3">
      <t>タ</t>
    </rPh>
    <phoneticPr fontId="6"/>
  </si>
  <si>
    <t>1･2階建</t>
    <rPh sb="3" eb="4">
      <t>カイ</t>
    </rPh>
    <rPh sb="4" eb="5">
      <t>ダ</t>
    </rPh>
    <phoneticPr fontId="6"/>
  </si>
  <si>
    <t>3～5</t>
    <phoneticPr fontId="6"/>
  </si>
  <si>
    <t>6階建以上</t>
    <rPh sb="1" eb="2">
      <t>カイ</t>
    </rPh>
    <rPh sb="2" eb="3">
      <t>タ</t>
    </rPh>
    <rPh sb="3" eb="5">
      <t>イジョウ</t>
    </rPh>
    <phoneticPr fontId="6"/>
  </si>
  <si>
    <t>平成7年（1995）</t>
    <rPh sb="0" eb="2">
      <t>ヘイセイ</t>
    </rPh>
    <rPh sb="3" eb="4">
      <t>ネン</t>
    </rPh>
    <phoneticPr fontId="6"/>
  </si>
  <si>
    <t>平成12年（2000）</t>
    <rPh sb="0" eb="2">
      <t>ヘイセイ</t>
    </rPh>
    <rPh sb="4" eb="5">
      <t>ネン</t>
    </rPh>
    <phoneticPr fontId="6"/>
  </si>
  <si>
    <t>平成17年（2005）</t>
    <rPh sb="0" eb="2">
      <t>ヘイセイ</t>
    </rPh>
    <rPh sb="4" eb="5">
      <t>ネン</t>
    </rPh>
    <phoneticPr fontId="6"/>
  </si>
  <si>
    <t>平成22年（2010）</t>
    <rPh sb="0" eb="2">
      <t>ヘイセイ</t>
    </rPh>
    <rPh sb="4" eb="5">
      <t>ネン</t>
    </rPh>
    <phoneticPr fontId="6"/>
  </si>
  <si>
    <t>一般世帯数</t>
    <rPh sb="0" eb="2">
      <t>イッパン</t>
    </rPh>
    <rPh sb="2" eb="5">
      <t>セタイスウ</t>
    </rPh>
    <phoneticPr fontId="6"/>
  </si>
  <si>
    <t>-</t>
    <phoneticPr fontId="6"/>
  </si>
  <si>
    <t>一般世帯人員</t>
    <rPh sb="0" eb="2">
      <t>イッパン</t>
    </rPh>
    <rPh sb="2" eb="4">
      <t>セタイ</t>
    </rPh>
    <rPh sb="4" eb="6">
      <t>ジンイン</t>
    </rPh>
    <phoneticPr fontId="6"/>
  </si>
  <si>
    <t>区　　　　分</t>
    <rPh sb="0" eb="1">
      <t>ク</t>
    </rPh>
    <rPh sb="5" eb="6">
      <t>ブン</t>
    </rPh>
    <phoneticPr fontId="6"/>
  </si>
  <si>
    <t>-</t>
    <phoneticPr fontId="6"/>
  </si>
  <si>
    <t>近隣市町</t>
    <rPh sb="0" eb="2">
      <t>キンリン</t>
    </rPh>
    <rPh sb="2" eb="4">
      <t>シチョウ</t>
    </rPh>
    <phoneticPr fontId="6"/>
  </si>
  <si>
    <t>6階建以上</t>
    <rPh sb="1" eb="2">
      <t>カイ</t>
    </rPh>
    <rPh sb="2" eb="3">
      <t>タ</t>
    </rPh>
    <rPh sb="3" eb="4">
      <t>イ</t>
    </rPh>
    <rPh sb="4" eb="5">
      <t>ウエ</t>
    </rPh>
    <phoneticPr fontId="6"/>
  </si>
  <si>
    <t>矢板市</t>
    <rPh sb="0" eb="2">
      <t>ヤイタ</t>
    </rPh>
    <rPh sb="2" eb="3">
      <t>シ</t>
    </rPh>
    <phoneticPr fontId="6"/>
  </si>
  <si>
    <t>区分</t>
    <rPh sb="0" eb="1">
      <t>ク</t>
    </rPh>
    <rPh sb="1" eb="2">
      <t>ブン</t>
    </rPh>
    <phoneticPr fontId="6"/>
  </si>
  <si>
    <t>総数</t>
    <rPh sb="0" eb="1">
      <t>フサ</t>
    </rPh>
    <rPh sb="1" eb="2">
      <t>カズ</t>
    </rPh>
    <phoneticPr fontId="6"/>
  </si>
  <si>
    <t>非親族</t>
    <rPh sb="0" eb="1">
      <t>ヒ</t>
    </rPh>
    <rPh sb="1" eb="3">
      <t>シンゾク</t>
    </rPh>
    <phoneticPr fontId="6"/>
  </si>
  <si>
    <t>（再掲）</t>
    <rPh sb="1" eb="3">
      <t>サイケイ</t>
    </rPh>
    <phoneticPr fontId="6"/>
  </si>
  <si>
    <t>総　　数</t>
    <rPh sb="0" eb="1">
      <t>フサ</t>
    </rPh>
    <rPh sb="3" eb="4">
      <t>カズ</t>
    </rPh>
    <phoneticPr fontId="6"/>
  </si>
  <si>
    <t>核家族世帯</t>
    <rPh sb="0" eb="3">
      <t>カクカゾク</t>
    </rPh>
    <rPh sb="3" eb="5">
      <t>セタイ</t>
    </rPh>
    <phoneticPr fontId="6"/>
  </si>
  <si>
    <t>母　子</t>
    <rPh sb="0" eb="1">
      <t>ハハ</t>
    </rPh>
    <rPh sb="2" eb="3">
      <t>コ</t>
    </rPh>
    <phoneticPr fontId="6"/>
  </si>
  <si>
    <t>父　子</t>
    <rPh sb="0" eb="1">
      <t>チチ</t>
    </rPh>
    <rPh sb="2" eb="3">
      <t>コ</t>
    </rPh>
    <phoneticPr fontId="6"/>
  </si>
  <si>
    <t>世　帯</t>
    <rPh sb="0" eb="1">
      <t>ヨ</t>
    </rPh>
    <rPh sb="2" eb="3">
      <t>オビ</t>
    </rPh>
    <phoneticPr fontId="6"/>
  </si>
  <si>
    <t>親　　族　の　み　の　世　　帯</t>
    <rPh sb="0" eb="1">
      <t>オヤ</t>
    </rPh>
    <rPh sb="3" eb="4">
      <t>ヤカラ</t>
    </rPh>
    <rPh sb="11" eb="12">
      <t>ヨ</t>
    </rPh>
    <rPh sb="14" eb="15">
      <t>オビ</t>
    </rPh>
    <phoneticPr fontId="6"/>
  </si>
  <si>
    <t>核家族以</t>
    <rPh sb="0" eb="1">
      <t>カク</t>
    </rPh>
    <rPh sb="1" eb="3">
      <t>カゾク</t>
    </rPh>
    <rPh sb="3" eb="4">
      <t>イ</t>
    </rPh>
    <phoneticPr fontId="6"/>
  </si>
  <si>
    <t>を含む</t>
    <rPh sb="1" eb="2">
      <t>フク</t>
    </rPh>
    <phoneticPr fontId="6"/>
  </si>
  <si>
    <t>外の世帯</t>
    <rPh sb="0" eb="1">
      <t>ガイ</t>
    </rPh>
    <rPh sb="2" eb="4">
      <t>セタイ</t>
    </rPh>
    <phoneticPr fontId="6"/>
  </si>
  <si>
    <t>一般世帯数</t>
    <rPh sb="0" eb="2">
      <t>イッパン</t>
    </rPh>
    <rPh sb="2" eb="4">
      <t>セタイ</t>
    </rPh>
    <rPh sb="4" eb="5">
      <t>スウ</t>
    </rPh>
    <phoneticPr fontId="6"/>
  </si>
  <si>
    <t>１世帯当たりの人員</t>
    <rPh sb="1" eb="3">
      <t>セタイ</t>
    </rPh>
    <rPh sb="3" eb="4">
      <t>ア</t>
    </rPh>
    <rPh sb="7" eb="9">
      <t>ジンイン</t>
    </rPh>
    <phoneticPr fontId="6"/>
  </si>
  <si>
    <t>６歳未満親族のいる一般世帯</t>
    <rPh sb="1" eb="2">
      <t>サイ</t>
    </rPh>
    <rPh sb="2" eb="4">
      <t>ミマン</t>
    </rPh>
    <rPh sb="4" eb="6">
      <t>シンゾク</t>
    </rPh>
    <rPh sb="9" eb="11">
      <t>イッパン</t>
    </rPh>
    <rPh sb="11" eb="13">
      <t>セタイ</t>
    </rPh>
    <phoneticPr fontId="6"/>
  </si>
  <si>
    <t>　世帯数</t>
    <rPh sb="1" eb="3">
      <t>セタイ</t>
    </rPh>
    <rPh sb="3" eb="4">
      <t>スウ</t>
    </rPh>
    <phoneticPr fontId="6"/>
  </si>
  <si>
    <t>　世帯人員</t>
    <rPh sb="1" eb="3">
      <t>セタイ</t>
    </rPh>
    <rPh sb="3" eb="5">
      <t>ジンイン</t>
    </rPh>
    <phoneticPr fontId="6"/>
  </si>
  <si>
    <t>　６歳未満世帯人員</t>
    <rPh sb="2" eb="3">
      <t>サイ</t>
    </rPh>
    <rPh sb="3" eb="5">
      <t>ミマン</t>
    </rPh>
    <rPh sb="5" eb="7">
      <t>セタイ</t>
    </rPh>
    <rPh sb="7" eb="9">
      <t>ジンイン</t>
    </rPh>
    <phoneticPr fontId="6"/>
  </si>
  <si>
    <t>18歳未満親族のいる一般世帯</t>
    <rPh sb="2" eb="3">
      <t>サイ</t>
    </rPh>
    <rPh sb="3" eb="5">
      <t>ミマン</t>
    </rPh>
    <rPh sb="5" eb="7">
      <t>シンゾク</t>
    </rPh>
    <rPh sb="10" eb="12">
      <t>イッパン</t>
    </rPh>
    <rPh sb="12" eb="14">
      <t>セタイ</t>
    </rPh>
    <phoneticPr fontId="6"/>
  </si>
  <si>
    <t>　18歳未満世帯人員</t>
    <rPh sb="3" eb="4">
      <t>サイ</t>
    </rPh>
    <rPh sb="4" eb="6">
      <t>ミマン</t>
    </rPh>
    <rPh sb="6" eb="8">
      <t>セタイ</t>
    </rPh>
    <rPh sb="8" eb="10">
      <t>ジンイン</t>
    </rPh>
    <phoneticPr fontId="6"/>
  </si>
  <si>
    <t>親族のみの世帯</t>
    <rPh sb="0" eb="1">
      <t>オヤ</t>
    </rPh>
    <rPh sb="1" eb="2">
      <t>ヤカラ</t>
    </rPh>
    <rPh sb="5" eb="6">
      <t>ヨ</t>
    </rPh>
    <rPh sb="6" eb="7">
      <t>オビ</t>
    </rPh>
    <phoneticPr fontId="6"/>
  </si>
  <si>
    <t>昭和50年（1975）</t>
    <rPh sb="0" eb="2">
      <t>ショウワ</t>
    </rPh>
    <rPh sb="4" eb="5">
      <t>ネン</t>
    </rPh>
    <phoneticPr fontId="6"/>
  </si>
  <si>
    <t>昭和55年（1980）</t>
    <rPh sb="0" eb="2">
      <t>ショウワ</t>
    </rPh>
    <rPh sb="4" eb="5">
      <t>ネン</t>
    </rPh>
    <phoneticPr fontId="6"/>
  </si>
  <si>
    <t>昭和60年（1985）</t>
    <rPh sb="0" eb="2">
      <t>ショウワ</t>
    </rPh>
    <rPh sb="4" eb="5">
      <t>ネン</t>
    </rPh>
    <phoneticPr fontId="6"/>
  </si>
  <si>
    <t>平成22年(2010)</t>
    <rPh sb="0" eb="2">
      <t>ヘイセイ</t>
    </rPh>
    <rPh sb="4" eb="5">
      <t>ネン</t>
    </rPh>
    <phoneticPr fontId="6"/>
  </si>
  <si>
    <t>１世帯当たりの世帯人員</t>
    <rPh sb="1" eb="3">
      <t>セタイ</t>
    </rPh>
    <rPh sb="3" eb="4">
      <t>ア</t>
    </rPh>
    <rPh sb="7" eb="9">
      <t>セタイ</t>
    </rPh>
    <rPh sb="9" eb="11">
      <t>ジンイン</t>
    </rPh>
    <phoneticPr fontId="6"/>
  </si>
  <si>
    <t>６歳未満世帯員のいる一般世帯</t>
    <rPh sb="1" eb="2">
      <t>サイ</t>
    </rPh>
    <rPh sb="2" eb="4">
      <t>ミマン</t>
    </rPh>
    <rPh sb="4" eb="7">
      <t>セタイイン</t>
    </rPh>
    <rPh sb="10" eb="12">
      <t>イッパン</t>
    </rPh>
    <rPh sb="12" eb="14">
      <t>セタイ</t>
    </rPh>
    <phoneticPr fontId="6"/>
  </si>
  <si>
    <t>核家族以</t>
    <rPh sb="0" eb="3">
      <t>カクカゾク</t>
    </rPh>
    <rPh sb="3" eb="4">
      <t>イ</t>
    </rPh>
    <phoneticPr fontId="6"/>
  </si>
  <si>
    <t>1世帯当たりの世帯人員</t>
    <rPh sb="1" eb="3">
      <t>セタイ</t>
    </rPh>
    <rPh sb="3" eb="4">
      <t>ア</t>
    </rPh>
    <rPh sb="7" eb="9">
      <t>セタイ</t>
    </rPh>
    <rPh sb="9" eb="11">
      <t>ジンイン</t>
    </rPh>
    <phoneticPr fontId="6"/>
  </si>
  <si>
    <t>区　　　　　　　　　分</t>
    <rPh sb="0" eb="1">
      <t>ク</t>
    </rPh>
    <rPh sb="10" eb="11">
      <t>ブン</t>
    </rPh>
    <phoneticPr fontId="6"/>
  </si>
  <si>
    <t>世帯人員</t>
    <rPh sb="0" eb="2">
      <t>セタイ</t>
    </rPh>
    <rPh sb="2" eb="4">
      <t>ジンイン</t>
    </rPh>
    <phoneticPr fontId="6"/>
  </si>
  <si>
    <t>１　人</t>
    <rPh sb="2" eb="3">
      <t>ニン</t>
    </rPh>
    <phoneticPr fontId="6"/>
  </si>
  <si>
    <t>２　人</t>
    <rPh sb="2" eb="3">
      <t>ニン</t>
    </rPh>
    <phoneticPr fontId="6"/>
  </si>
  <si>
    <t>３　人</t>
    <rPh sb="2" eb="3">
      <t>ニン</t>
    </rPh>
    <phoneticPr fontId="6"/>
  </si>
  <si>
    <t>４　人</t>
    <rPh sb="2" eb="3">
      <t>ニン</t>
    </rPh>
    <phoneticPr fontId="6"/>
  </si>
  <si>
    <t>５　人</t>
    <rPh sb="2" eb="3">
      <t>ニン</t>
    </rPh>
    <phoneticPr fontId="6"/>
  </si>
  <si>
    <t>６　人</t>
    <rPh sb="2" eb="3">
      <t>ニン</t>
    </rPh>
    <phoneticPr fontId="6"/>
  </si>
  <si>
    <t>７人以上</t>
    <rPh sb="1" eb="2">
      <t>ニン</t>
    </rPh>
    <rPh sb="2" eb="4">
      <t>イジョウ</t>
    </rPh>
    <phoneticPr fontId="6"/>
  </si>
  <si>
    <t>65歳以上世帯員のいる一般世帯</t>
    <rPh sb="2" eb="3">
      <t>サイ</t>
    </rPh>
    <rPh sb="3" eb="5">
      <t>イジョウ</t>
    </rPh>
    <rPh sb="5" eb="8">
      <t>セタイイン</t>
    </rPh>
    <rPh sb="11" eb="13">
      <t>イッパン</t>
    </rPh>
    <rPh sb="13" eb="15">
      <t>セタイ</t>
    </rPh>
    <phoneticPr fontId="6"/>
  </si>
  <si>
    <t>　世帯数</t>
    <rPh sb="1" eb="4">
      <t>セタイスウ</t>
    </rPh>
    <phoneticPr fontId="6"/>
  </si>
  <si>
    <t>　65歳以上世帯人員</t>
    <rPh sb="3" eb="4">
      <t>サイ</t>
    </rPh>
    <rPh sb="4" eb="6">
      <t>イジョウ</t>
    </rPh>
    <rPh sb="6" eb="8">
      <t>セタイ</t>
    </rPh>
    <rPh sb="8" eb="10">
      <t>ジンイン</t>
    </rPh>
    <phoneticPr fontId="6"/>
  </si>
  <si>
    <t>住宅に住む65歳以上世帯員のいる</t>
    <rPh sb="0" eb="2">
      <t>ジュウタク</t>
    </rPh>
    <rPh sb="3" eb="4">
      <t>ス</t>
    </rPh>
    <rPh sb="7" eb="8">
      <t>サイ</t>
    </rPh>
    <rPh sb="8" eb="10">
      <t>イジョウ</t>
    </rPh>
    <rPh sb="10" eb="13">
      <t>セタイイン</t>
    </rPh>
    <phoneticPr fontId="6"/>
  </si>
  <si>
    <t>一般世帯</t>
    <rPh sb="0" eb="2">
      <t>イッパン</t>
    </rPh>
    <rPh sb="2" eb="4">
      <t>セタイ</t>
    </rPh>
    <phoneticPr fontId="6"/>
  </si>
  <si>
    <t>　主世帯</t>
    <rPh sb="1" eb="2">
      <t>シュ</t>
    </rPh>
    <rPh sb="2" eb="4">
      <t>セタイ</t>
    </rPh>
    <phoneticPr fontId="6"/>
  </si>
  <si>
    <t>　　持ち家</t>
    <rPh sb="2" eb="3">
      <t>モ</t>
    </rPh>
    <rPh sb="4" eb="5">
      <t>イエ</t>
    </rPh>
    <phoneticPr fontId="6"/>
  </si>
  <si>
    <t>　　民営の借家</t>
    <rPh sb="2" eb="4">
      <t>ミンエイ</t>
    </rPh>
    <rPh sb="5" eb="7">
      <t>シャクヤ</t>
    </rPh>
    <phoneticPr fontId="6"/>
  </si>
  <si>
    <t>　　給与住宅</t>
    <rPh sb="2" eb="4">
      <t>キュウヨ</t>
    </rPh>
    <rPh sb="4" eb="6">
      <t>ジュウタク</t>
    </rPh>
    <phoneticPr fontId="6"/>
  </si>
  <si>
    <t>　間借り</t>
    <rPh sb="1" eb="3">
      <t>マガ</t>
    </rPh>
    <phoneticPr fontId="6"/>
  </si>
  <si>
    <t>年次</t>
    <rPh sb="0" eb="1">
      <t>トシ</t>
    </rPh>
    <rPh sb="1" eb="2">
      <t>ツギ</t>
    </rPh>
    <phoneticPr fontId="6"/>
  </si>
  <si>
    <t>一　般</t>
    <rPh sb="0" eb="1">
      <t>イチ</t>
    </rPh>
    <rPh sb="2" eb="3">
      <t>バン</t>
    </rPh>
    <phoneticPr fontId="6"/>
  </si>
  <si>
    <t>一世帯</t>
    <rPh sb="0" eb="1">
      <t>イチ</t>
    </rPh>
    <rPh sb="1" eb="3">
      <t>セタイ</t>
    </rPh>
    <phoneticPr fontId="6"/>
  </si>
  <si>
    <t>当たり</t>
    <rPh sb="0" eb="1">
      <t>ア</t>
    </rPh>
    <phoneticPr fontId="6"/>
  </si>
  <si>
    <t>間借り・下宿</t>
    <rPh sb="0" eb="2">
      <t>マガ</t>
    </rPh>
    <rPh sb="4" eb="6">
      <t>ゲシュク</t>
    </rPh>
    <phoneticPr fontId="6"/>
  </si>
  <si>
    <t>会社などの独</t>
    <rPh sb="0" eb="2">
      <t>カイシャ</t>
    </rPh>
    <rPh sb="5" eb="6">
      <t>ドク</t>
    </rPh>
    <phoneticPr fontId="6"/>
  </si>
  <si>
    <t>７人</t>
    <rPh sb="1" eb="2">
      <t>ニン</t>
    </rPh>
    <phoneticPr fontId="6"/>
  </si>
  <si>
    <t>８人</t>
    <rPh sb="1" eb="2">
      <t>ニン</t>
    </rPh>
    <phoneticPr fontId="6"/>
  </si>
  <si>
    <t>９人</t>
    <rPh sb="1" eb="2">
      <t>ニン</t>
    </rPh>
    <phoneticPr fontId="6"/>
  </si>
  <si>
    <t>１０人以上</t>
    <rPh sb="2" eb="3">
      <t>ニン</t>
    </rPh>
    <rPh sb="3" eb="5">
      <t>イジョウ</t>
    </rPh>
    <phoneticPr fontId="6"/>
  </si>
  <si>
    <t>人　員</t>
    <rPh sb="0" eb="1">
      <t>ヒト</t>
    </rPh>
    <rPh sb="2" eb="3">
      <t>イン</t>
    </rPh>
    <phoneticPr fontId="6"/>
  </si>
  <si>
    <t>などの単身者</t>
    <rPh sb="3" eb="6">
      <t>タンシンシャ</t>
    </rPh>
    <phoneticPr fontId="6"/>
  </si>
  <si>
    <t>身寮の単身者</t>
    <rPh sb="0" eb="1">
      <t>ミ</t>
    </rPh>
    <rPh sb="1" eb="2">
      <t>リョウ</t>
    </rPh>
    <rPh sb="3" eb="6">
      <t>タンシンシャ</t>
    </rPh>
    <phoneticPr fontId="6"/>
  </si>
  <si>
    <t>平成 7年（1995）</t>
    <rPh sb="0" eb="2">
      <t>ヘイセイ</t>
    </rPh>
    <rPh sb="4" eb="5">
      <t>ネン</t>
    </rPh>
    <phoneticPr fontId="6"/>
  </si>
  <si>
    <t>７　人</t>
    <rPh sb="2" eb="3">
      <t>ニン</t>
    </rPh>
    <phoneticPr fontId="6"/>
  </si>
  <si>
    <t>８　人</t>
    <rPh sb="2" eb="3">
      <t>ニン</t>
    </rPh>
    <phoneticPr fontId="6"/>
  </si>
  <si>
    <t>９　人</t>
    <rPh sb="2" eb="3">
      <t>ニン</t>
    </rPh>
    <phoneticPr fontId="6"/>
  </si>
  <si>
    <t>世帯員</t>
    <rPh sb="0" eb="3">
      <t>セタイイン</t>
    </rPh>
    <phoneticPr fontId="6"/>
  </si>
  <si>
    <t>平成　7年（1995）</t>
    <rPh sb="0" eb="2">
      <t>ヘイセイ</t>
    </rPh>
    <rPh sb="4" eb="5">
      <t>ネン</t>
    </rPh>
    <phoneticPr fontId="6"/>
  </si>
  <si>
    <t>那珂川町</t>
    <rPh sb="0" eb="4">
      <t>ナカガワマチ</t>
    </rPh>
    <phoneticPr fontId="6"/>
  </si>
  <si>
    <t>第16表  国籍（１１区分）、男女別外国人数の推移</t>
    <rPh sb="0" eb="1">
      <t>ダイ</t>
    </rPh>
    <rPh sb="3" eb="4">
      <t>ヒョウ</t>
    </rPh>
    <rPh sb="6" eb="8">
      <t>コクセキ</t>
    </rPh>
    <rPh sb="11" eb="13">
      <t>クブン</t>
    </rPh>
    <rPh sb="15" eb="17">
      <t>ダンジョ</t>
    </rPh>
    <rPh sb="17" eb="18">
      <t>ベツ</t>
    </rPh>
    <rPh sb="18" eb="20">
      <t>ガイコク</t>
    </rPh>
    <rPh sb="20" eb="21">
      <t>ジン</t>
    </rPh>
    <rPh sb="21" eb="22">
      <t>スウ</t>
    </rPh>
    <rPh sb="23" eb="25">
      <t>スイイ</t>
    </rPh>
    <phoneticPr fontId="6"/>
  </si>
  <si>
    <t>年　　次</t>
    <rPh sb="0" eb="1">
      <t>トシ</t>
    </rPh>
    <rPh sb="3" eb="4">
      <t>ツギ</t>
    </rPh>
    <phoneticPr fontId="6"/>
  </si>
  <si>
    <t>総　数</t>
    <rPh sb="0" eb="1">
      <t>フサ</t>
    </rPh>
    <rPh sb="2" eb="3">
      <t>カズ</t>
    </rPh>
    <phoneticPr fontId="6"/>
  </si>
  <si>
    <t>韓国・</t>
    <rPh sb="0" eb="2">
      <t>カンコク</t>
    </rPh>
    <phoneticPr fontId="6"/>
  </si>
  <si>
    <t>中　国</t>
    <rPh sb="0" eb="1">
      <t>ナカ</t>
    </rPh>
    <rPh sb="2" eb="3">
      <t>クニ</t>
    </rPh>
    <phoneticPr fontId="6"/>
  </si>
  <si>
    <t>フィリピン</t>
    <phoneticPr fontId="6"/>
  </si>
  <si>
    <t>タイ</t>
    <phoneticPr fontId="6"/>
  </si>
  <si>
    <t>インドネシア</t>
    <phoneticPr fontId="6"/>
  </si>
  <si>
    <t>ベトナム</t>
    <phoneticPr fontId="6"/>
  </si>
  <si>
    <t>イギリス</t>
    <phoneticPr fontId="6"/>
  </si>
  <si>
    <t>アメリカ</t>
    <phoneticPr fontId="6"/>
  </si>
  <si>
    <t>ブラジル</t>
    <phoneticPr fontId="6"/>
  </si>
  <si>
    <t>ペルー</t>
    <phoneticPr fontId="6"/>
  </si>
  <si>
    <t>朝鮮</t>
    <rPh sb="0" eb="2">
      <t>チョウセン</t>
    </rPh>
    <phoneticPr fontId="6"/>
  </si>
  <si>
    <t>総計</t>
    <rPh sb="0" eb="2">
      <t>ソウケイ</t>
    </rPh>
    <phoneticPr fontId="6"/>
  </si>
  <si>
    <t>…</t>
    <phoneticPr fontId="6"/>
  </si>
  <si>
    <t>-</t>
    <phoneticPr fontId="6"/>
  </si>
  <si>
    <t>那須塩原市</t>
    <rPh sb="0" eb="2">
      <t>ナス</t>
    </rPh>
    <rPh sb="2" eb="3">
      <t>シオ</t>
    </rPh>
    <rPh sb="3" eb="4">
      <t>ハラ</t>
    </rPh>
    <rPh sb="4" eb="5">
      <t>シ</t>
    </rPh>
    <phoneticPr fontId="6"/>
  </si>
  <si>
    <t>項　目</t>
    <rPh sb="0" eb="1">
      <t>コウ</t>
    </rPh>
    <rPh sb="2" eb="3">
      <t>メ</t>
    </rPh>
    <phoneticPr fontId="6"/>
  </si>
  <si>
    <t>自宅で</t>
    <rPh sb="0" eb="2">
      <t>ジタク</t>
    </rPh>
    <phoneticPr fontId="6"/>
  </si>
  <si>
    <t>他県で</t>
    <rPh sb="0" eb="2">
      <t>タケン</t>
    </rPh>
    <phoneticPr fontId="6"/>
  </si>
  <si>
    <t>市内で</t>
    <rPh sb="0" eb="2">
      <t>シナイ</t>
    </rPh>
    <phoneticPr fontId="6"/>
  </si>
  <si>
    <t>市町で</t>
    <rPh sb="0" eb="2">
      <t>シチョウ</t>
    </rPh>
    <phoneticPr fontId="6"/>
  </si>
  <si>
    <t>従業</t>
    <rPh sb="0" eb="2">
      <t>ジュウギョウ</t>
    </rPh>
    <phoneticPr fontId="6"/>
  </si>
  <si>
    <t>自市町村</t>
    <rPh sb="0" eb="1">
      <t>ジ</t>
    </rPh>
    <rPh sb="1" eb="4">
      <t>シチョウソン</t>
    </rPh>
    <phoneticPr fontId="6"/>
  </si>
  <si>
    <t>　自宅</t>
    <rPh sb="1" eb="3">
      <t>ジタク</t>
    </rPh>
    <phoneticPr fontId="6"/>
  </si>
  <si>
    <t>　自宅外</t>
    <rPh sb="1" eb="4">
      <t>ジタクガイ</t>
    </rPh>
    <phoneticPr fontId="6"/>
  </si>
  <si>
    <t>他市区町村</t>
    <rPh sb="0" eb="1">
      <t>タ</t>
    </rPh>
    <rPh sb="1" eb="3">
      <t>シク</t>
    </rPh>
    <rPh sb="3" eb="5">
      <t>チョウソン</t>
    </rPh>
    <phoneticPr fontId="6"/>
  </si>
  <si>
    <t>　県内</t>
    <rPh sb="1" eb="3">
      <t>ケンナイ</t>
    </rPh>
    <phoneticPr fontId="6"/>
  </si>
  <si>
    <t>宇都宮市</t>
    <rPh sb="0" eb="4">
      <t>ウツノミヤシ</t>
    </rPh>
    <phoneticPr fontId="6"/>
  </si>
  <si>
    <t>栃木市</t>
    <rPh sb="0" eb="3">
      <t>トチギシ</t>
    </rPh>
    <phoneticPr fontId="6"/>
  </si>
  <si>
    <t>鹿沼市</t>
    <rPh sb="0" eb="3">
      <t>カヌマシ</t>
    </rPh>
    <phoneticPr fontId="6"/>
  </si>
  <si>
    <t>日光市</t>
    <rPh sb="0" eb="2">
      <t>ニッコウ</t>
    </rPh>
    <rPh sb="2" eb="3">
      <t>シ</t>
    </rPh>
    <phoneticPr fontId="6"/>
  </si>
  <si>
    <t>小山市</t>
    <rPh sb="0" eb="3">
      <t>オヤマシ</t>
    </rPh>
    <phoneticPr fontId="6"/>
  </si>
  <si>
    <t>真岡市</t>
    <rPh sb="0" eb="3">
      <t>モオカシ</t>
    </rPh>
    <phoneticPr fontId="6"/>
  </si>
  <si>
    <t>那須烏山市</t>
    <rPh sb="0" eb="2">
      <t>ナス</t>
    </rPh>
    <rPh sb="2" eb="3">
      <t>カラス</t>
    </rPh>
    <rPh sb="3" eb="4">
      <t>ヤマ</t>
    </rPh>
    <rPh sb="4" eb="5">
      <t>シ</t>
    </rPh>
    <phoneticPr fontId="6"/>
  </si>
  <si>
    <t>上三川町</t>
    <rPh sb="0" eb="3">
      <t>カミノカワ</t>
    </rPh>
    <rPh sb="3" eb="4">
      <t>マチ</t>
    </rPh>
    <phoneticPr fontId="6"/>
  </si>
  <si>
    <t>芳賀町</t>
    <rPh sb="0" eb="2">
      <t>ハガ</t>
    </rPh>
    <rPh sb="2" eb="3">
      <t>マチ</t>
    </rPh>
    <phoneticPr fontId="6"/>
  </si>
  <si>
    <t>壬生町</t>
    <rPh sb="0" eb="3">
      <t>ミブマチ</t>
    </rPh>
    <phoneticPr fontId="6"/>
  </si>
  <si>
    <t>塩谷町</t>
    <rPh sb="0" eb="2">
      <t>シオヤ</t>
    </rPh>
    <rPh sb="2" eb="3">
      <t>マチ</t>
    </rPh>
    <phoneticPr fontId="6"/>
  </si>
  <si>
    <t>高根沢町</t>
    <rPh sb="0" eb="3">
      <t>タカネザワ</t>
    </rPh>
    <rPh sb="3" eb="4">
      <t>マチ</t>
    </rPh>
    <phoneticPr fontId="6"/>
  </si>
  <si>
    <t>　県外</t>
    <rPh sb="1" eb="3">
      <t>ケンガイ</t>
    </rPh>
    <phoneticPr fontId="6"/>
  </si>
  <si>
    <t>福島県</t>
    <rPh sb="0" eb="3">
      <t>フクシマケン</t>
    </rPh>
    <phoneticPr fontId="6"/>
  </si>
  <si>
    <t>茨城県</t>
    <rPh sb="0" eb="3">
      <t>イバラギケン</t>
    </rPh>
    <phoneticPr fontId="6"/>
  </si>
  <si>
    <t>群馬県</t>
    <rPh sb="0" eb="3">
      <t>グンマケン</t>
    </rPh>
    <phoneticPr fontId="6"/>
  </si>
  <si>
    <t>埼玉県</t>
    <rPh sb="0" eb="3">
      <t>サイタマケン</t>
    </rPh>
    <phoneticPr fontId="6"/>
  </si>
  <si>
    <t>千葉県</t>
    <rPh sb="0" eb="3">
      <t>チバケン</t>
    </rPh>
    <phoneticPr fontId="6"/>
  </si>
  <si>
    <t>東京都</t>
    <rPh sb="0" eb="3">
      <t>トウキョウト</t>
    </rPh>
    <phoneticPr fontId="6"/>
  </si>
  <si>
    <t>特別区部</t>
    <rPh sb="0" eb="3">
      <t>トクベツク</t>
    </rPh>
    <rPh sb="3" eb="4">
      <t>ブ</t>
    </rPh>
    <phoneticPr fontId="6"/>
  </si>
  <si>
    <t>神奈川県</t>
    <rPh sb="0" eb="4">
      <t>カナガワケン</t>
    </rPh>
    <phoneticPr fontId="6"/>
  </si>
  <si>
    <t>近隣市町の状況</t>
    <rPh sb="0" eb="2">
      <t>キンリン</t>
    </rPh>
    <rPh sb="2" eb="4">
      <t>シチョウ</t>
    </rPh>
    <rPh sb="5" eb="7">
      <t>ジョウキョウ</t>
    </rPh>
    <phoneticPr fontId="6"/>
  </si>
  <si>
    <t>内容</t>
    <rPh sb="0" eb="2">
      <t>ナイヨウ</t>
    </rPh>
    <phoneticPr fontId="6"/>
  </si>
  <si>
    <t>就業者</t>
    <rPh sb="0" eb="3">
      <t>シュウギョウシャ</t>
    </rPh>
    <phoneticPr fontId="6"/>
  </si>
  <si>
    <t>通学者</t>
    <rPh sb="0" eb="3">
      <t>ツウガクシャ</t>
    </rPh>
    <phoneticPr fontId="6"/>
  </si>
  <si>
    <t>当地に常住する者</t>
    <rPh sb="0" eb="2">
      <t>トウチ</t>
    </rPh>
    <rPh sb="3" eb="5">
      <t>ジョウジュウ</t>
    </rPh>
    <rPh sb="7" eb="8">
      <t>モノ</t>
    </rPh>
    <phoneticPr fontId="6"/>
  </si>
  <si>
    <t>自市町村で従業・通学</t>
    <rPh sb="0" eb="1">
      <t>ジ</t>
    </rPh>
    <rPh sb="1" eb="4">
      <t>シチョウソン</t>
    </rPh>
    <rPh sb="5" eb="7">
      <t>ジュウギョウ</t>
    </rPh>
    <rPh sb="8" eb="10">
      <t>ツウガク</t>
    </rPh>
    <phoneticPr fontId="6"/>
  </si>
  <si>
    <t>自宅</t>
    <rPh sb="0" eb="2">
      <t>ジタク</t>
    </rPh>
    <phoneticPr fontId="6"/>
  </si>
  <si>
    <t>-</t>
    <phoneticPr fontId="6"/>
  </si>
  <si>
    <t>自宅外</t>
    <rPh sb="0" eb="2">
      <t>ジタク</t>
    </rPh>
    <rPh sb="2" eb="3">
      <t>ガイ</t>
    </rPh>
    <phoneticPr fontId="6"/>
  </si>
  <si>
    <t>他市町村へ通勤・通学</t>
    <rPh sb="0" eb="1">
      <t>タ</t>
    </rPh>
    <rPh sb="1" eb="4">
      <t>シチョウソン</t>
    </rPh>
    <rPh sb="5" eb="7">
      <t>ツウキン</t>
    </rPh>
    <rPh sb="8" eb="10">
      <t>ツウガク</t>
    </rPh>
    <phoneticPr fontId="6"/>
  </si>
  <si>
    <t>県内</t>
    <rPh sb="0" eb="2">
      <t>ケンナイ</t>
    </rPh>
    <phoneticPr fontId="6"/>
  </si>
  <si>
    <t>-</t>
    <phoneticPr fontId="6"/>
  </si>
  <si>
    <t>その他の市町村</t>
    <rPh sb="2" eb="3">
      <t>タ</t>
    </rPh>
    <rPh sb="4" eb="7">
      <t>シチョウソン</t>
    </rPh>
    <phoneticPr fontId="6"/>
  </si>
  <si>
    <t>県外</t>
    <rPh sb="0" eb="2">
      <t>ケンガイ</t>
    </rPh>
    <phoneticPr fontId="6"/>
  </si>
  <si>
    <t>他市町村から通勤・通学</t>
    <rPh sb="0" eb="1">
      <t>タ</t>
    </rPh>
    <rPh sb="1" eb="4">
      <t>シチョウソン</t>
    </rPh>
    <rPh sb="6" eb="8">
      <t>ツウキン</t>
    </rPh>
    <rPh sb="9" eb="11">
      <t>ツウガク</t>
    </rPh>
    <phoneticPr fontId="6"/>
  </si>
  <si>
    <t>夜間人口（常住人口）</t>
    <rPh sb="0" eb="2">
      <t>ヤカン</t>
    </rPh>
    <rPh sb="2" eb="4">
      <t>ジンコウ</t>
    </rPh>
    <rPh sb="5" eb="7">
      <t>ジョウジュウ</t>
    </rPh>
    <rPh sb="7" eb="9">
      <t>ジンコウ</t>
    </rPh>
    <phoneticPr fontId="6"/>
  </si>
  <si>
    <t>昼間人口</t>
    <rPh sb="0" eb="2">
      <t>チュウカン</t>
    </rPh>
    <rPh sb="2" eb="4">
      <t>ジンコウ</t>
    </rPh>
    <phoneticPr fontId="6"/>
  </si>
  <si>
    <t>-</t>
    <phoneticPr fontId="6"/>
  </si>
  <si>
    <t>足利市</t>
    <rPh sb="0" eb="3">
      <t>アシカガシ</t>
    </rPh>
    <phoneticPr fontId="6"/>
  </si>
  <si>
    <t>佐野市</t>
    <rPh sb="0" eb="3">
      <t>サノシ</t>
    </rPh>
    <phoneticPr fontId="6"/>
  </si>
  <si>
    <t>那須烏山市</t>
    <rPh sb="0" eb="2">
      <t>ナス</t>
    </rPh>
    <rPh sb="2" eb="4">
      <t>カラスヤマ</t>
    </rPh>
    <rPh sb="4" eb="5">
      <t>シ</t>
    </rPh>
    <phoneticPr fontId="6"/>
  </si>
  <si>
    <t>下野市</t>
    <rPh sb="0" eb="3">
      <t>シモツケシ</t>
    </rPh>
    <phoneticPr fontId="6"/>
  </si>
  <si>
    <t>益子町</t>
    <rPh sb="0" eb="3">
      <t>マシコマチ</t>
    </rPh>
    <phoneticPr fontId="6"/>
  </si>
  <si>
    <t>茂木町</t>
    <rPh sb="0" eb="3">
      <t>モテギマチ</t>
    </rPh>
    <phoneticPr fontId="6"/>
  </si>
  <si>
    <t>市貝町</t>
    <rPh sb="0" eb="2">
      <t>イチカイ</t>
    </rPh>
    <rPh sb="2" eb="3">
      <t>マチ</t>
    </rPh>
    <phoneticPr fontId="6"/>
  </si>
  <si>
    <t>野木町</t>
    <rPh sb="0" eb="2">
      <t>ノギ</t>
    </rPh>
    <rPh sb="2" eb="3">
      <t>マチ</t>
    </rPh>
    <phoneticPr fontId="6"/>
  </si>
  <si>
    <t>塩谷町</t>
    <rPh sb="0" eb="3">
      <t>シオヤマチ</t>
    </rPh>
    <phoneticPr fontId="6"/>
  </si>
  <si>
    <t>高根沢町</t>
    <rPh sb="0" eb="4">
      <t>タカネザワマチ</t>
    </rPh>
    <phoneticPr fontId="6"/>
  </si>
  <si>
    <t>　　福島県</t>
    <rPh sb="2" eb="5">
      <t>フクシマケン</t>
    </rPh>
    <phoneticPr fontId="6"/>
  </si>
  <si>
    <t>　　茨城県</t>
    <rPh sb="2" eb="5">
      <t>イバラキケン</t>
    </rPh>
    <phoneticPr fontId="6"/>
  </si>
  <si>
    <t>　　群馬県</t>
    <rPh sb="2" eb="5">
      <t>グンマケン</t>
    </rPh>
    <phoneticPr fontId="6"/>
  </si>
  <si>
    <t>　　埼玉県</t>
    <rPh sb="2" eb="5">
      <t>サイタマケン</t>
    </rPh>
    <phoneticPr fontId="6"/>
  </si>
  <si>
    <t>　　千葉県</t>
    <rPh sb="2" eb="5">
      <t>チバケン</t>
    </rPh>
    <phoneticPr fontId="6"/>
  </si>
  <si>
    <t>　　東京都</t>
    <rPh sb="2" eb="5">
      <t>トウキョウト</t>
    </rPh>
    <phoneticPr fontId="6"/>
  </si>
  <si>
    <t>　　　特別区部</t>
    <rPh sb="3" eb="6">
      <t>トクベツク</t>
    </rPh>
    <rPh sb="6" eb="7">
      <t>ブ</t>
    </rPh>
    <phoneticPr fontId="6"/>
  </si>
  <si>
    <t>　　神奈川県</t>
    <rPh sb="2" eb="6">
      <t>カナガワケン</t>
    </rPh>
    <phoneticPr fontId="6"/>
  </si>
  <si>
    <t>　　その他</t>
    <rPh sb="4" eb="5">
      <t>タ</t>
    </rPh>
    <phoneticPr fontId="6"/>
  </si>
  <si>
    <t>第19表  市区町村別１５歳以上就業者・通学者の流出入</t>
    <rPh sb="0" eb="1">
      <t>ダイ</t>
    </rPh>
    <rPh sb="3" eb="4">
      <t>ヒョウ</t>
    </rPh>
    <rPh sb="6" eb="7">
      <t>シ</t>
    </rPh>
    <rPh sb="7" eb="8">
      <t>ク</t>
    </rPh>
    <rPh sb="8" eb="10">
      <t>チョウソン</t>
    </rPh>
    <rPh sb="10" eb="11">
      <t>ベツ</t>
    </rPh>
    <rPh sb="13" eb="14">
      <t>サイ</t>
    </rPh>
    <rPh sb="14" eb="16">
      <t>イジョウ</t>
    </rPh>
    <rPh sb="16" eb="18">
      <t>シュウギョウ</t>
    </rPh>
    <rPh sb="18" eb="19">
      <t>シャ</t>
    </rPh>
    <rPh sb="20" eb="23">
      <t>ツウガクシャ</t>
    </rPh>
    <rPh sb="24" eb="27">
      <t>リュウシュツニュウ</t>
    </rPh>
    <phoneticPr fontId="6"/>
  </si>
  <si>
    <t>流　　　　入　　　　者</t>
    <rPh sb="0" eb="1">
      <t>リュウ</t>
    </rPh>
    <rPh sb="5" eb="6">
      <t>イ</t>
    </rPh>
    <rPh sb="10" eb="11">
      <t>モノ</t>
    </rPh>
    <phoneticPr fontId="6"/>
  </si>
  <si>
    <t>（別掲）</t>
    <rPh sb="1" eb="3">
      <t>ベッケイ</t>
    </rPh>
    <phoneticPr fontId="6"/>
  </si>
  <si>
    <t>流　　　　出　　　　者</t>
    <rPh sb="0" eb="1">
      <t>リュウ</t>
    </rPh>
    <rPh sb="5" eb="6">
      <t>デ</t>
    </rPh>
    <rPh sb="10" eb="11">
      <t>モノ</t>
    </rPh>
    <phoneticPr fontId="6"/>
  </si>
  <si>
    <t>増　　　減　　　数</t>
    <rPh sb="0" eb="1">
      <t>ゾウ</t>
    </rPh>
    <rPh sb="4" eb="5">
      <t>ゲン</t>
    </rPh>
    <rPh sb="8" eb="9">
      <t>スウ</t>
    </rPh>
    <phoneticPr fontId="6"/>
  </si>
  <si>
    <t>15歳未満</t>
    <rPh sb="2" eb="3">
      <t>サイ</t>
    </rPh>
    <rPh sb="3" eb="5">
      <t>ミマン</t>
    </rPh>
    <phoneticPr fontId="6"/>
  </si>
  <si>
    <t>市区町村名</t>
    <rPh sb="0" eb="2">
      <t>シク</t>
    </rPh>
    <rPh sb="2" eb="4">
      <t>チョウソン</t>
    </rPh>
    <rPh sb="4" eb="5">
      <t>メイ</t>
    </rPh>
    <phoneticPr fontId="6"/>
  </si>
  <si>
    <t>　　宮城県</t>
    <rPh sb="2" eb="5">
      <t>ミヤギケン</t>
    </rPh>
    <phoneticPr fontId="6"/>
  </si>
  <si>
    <t>茨城県</t>
    <rPh sb="0" eb="3">
      <t>イバラキケン</t>
    </rPh>
    <phoneticPr fontId="6"/>
  </si>
  <si>
    <t>項　　　目</t>
    <rPh sb="0" eb="1">
      <t>コウ</t>
    </rPh>
    <rPh sb="4" eb="5">
      <t>メ</t>
    </rPh>
    <phoneticPr fontId="6"/>
  </si>
  <si>
    <t>常　　住　　地　　に　　よ　　る　　人　　口</t>
    <rPh sb="0" eb="1">
      <t>ツネ</t>
    </rPh>
    <rPh sb="3" eb="4">
      <t>ジュウ</t>
    </rPh>
    <rPh sb="6" eb="7">
      <t>チ</t>
    </rPh>
    <rPh sb="18" eb="19">
      <t>ヒト</t>
    </rPh>
    <rPh sb="21" eb="22">
      <t>クチ</t>
    </rPh>
    <phoneticPr fontId="6"/>
  </si>
  <si>
    <t>従業地・通学地による人口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phoneticPr fontId="6"/>
  </si>
  <si>
    <t>従業地による就業者数</t>
    <rPh sb="0" eb="2">
      <t>ジュウギョウ</t>
    </rPh>
    <rPh sb="2" eb="3">
      <t>チ</t>
    </rPh>
    <rPh sb="6" eb="9">
      <t>シュウギョウシャ</t>
    </rPh>
    <rPh sb="9" eb="10">
      <t>スウ</t>
    </rPh>
    <phoneticPr fontId="6"/>
  </si>
  <si>
    <t>項目</t>
    <rPh sb="0" eb="2">
      <t>コウモク</t>
    </rPh>
    <phoneticPr fontId="6"/>
  </si>
  <si>
    <t>従業も</t>
    <rPh sb="0" eb="2">
      <t>ジュウギョウ</t>
    </rPh>
    <phoneticPr fontId="6"/>
  </si>
  <si>
    <t>自宅外の</t>
    <rPh sb="0" eb="3">
      <t>ジタクガイ</t>
    </rPh>
    <phoneticPr fontId="6"/>
  </si>
  <si>
    <t>県内他</t>
    <rPh sb="0" eb="2">
      <t>ケンナイ</t>
    </rPh>
    <rPh sb="2" eb="3">
      <t>ホカ</t>
    </rPh>
    <phoneticPr fontId="6"/>
  </si>
  <si>
    <t>通学もして</t>
    <rPh sb="0" eb="2">
      <t>ツウガク</t>
    </rPh>
    <phoneticPr fontId="6"/>
  </si>
  <si>
    <t>従業・通学</t>
    <rPh sb="0" eb="2">
      <t>ジュウギョウ</t>
    </rPh>
    <rPh sb="3" eb="5">
      <t>ツウガク</t>
    </rPh>
    <phoneticPr fontId="6"/>
  </si>
  <si>
    <t>（昼間人口）</t>
    <rPh sb="1" eb="3">
      <t>チュウカン</t>
    </rPh>
    <rPh sb="3" eb="5">
      <t>ジンコウ</t>
    </rPh>
    <phoneticPr fontId="6"/>
  </si>
  <si>
    <t>県内他市町</t>
    <rPh sb="0" eb="2">
      <t>ケンナイ</t>
    </rPh>
    <rPh sb="2" eb="3">
      <t>タ</t>
    </rPh>
    <rPh sb="3" eb="5">
      <t>シチョウ</t>
    </rPh>
    <phoneticPr fontId="6"/>
  </si>
  <si>
    <t>他県に</t>
    <rPh sb="0" eb="2">
      <t>タケン</t>
    </rPh>
    <phoneticPr fontId="6"/>
  </si>
  <si>
    <t>市内で従業</t>
    <rPh sb="0" eb="2">
      <t>シナイ</t>
    </rPh>
    <rPh sb="3" eb="5">
      <t>ジュウギョウ</t>
    </rPh>
    <phoneticPr fontId="6"/>
  </si>
  <si>
    <t>で従業</t>
    <rPh sb="1" eb="3">
      <t>ジュウギョウ</t>
    </rPh>
    <phoneticPr fontId="6"/>
  </si>
  <si>
    <t>に常住</t>
    <rPh sb="1" eb="3">
      <t>ジョウジュウ</t>
    </rPh>
    <phoneticPr fontId="6"/>
  </si>
  <si>
    <t>常住</t>
    <rPh sb="0" eb="2">
      <t>ジョウジュウ</t>
    </rPh>
    <phoneticPr fontId="6"/>
  </si>
  <si>
    <t>　15歳未満</t>
    <rPh sb="3" eb="4">
      <t>サイ</t>
    </rPh>
    <rPh sb="4" eb="6">
      <t>ミマン</t>
    </rPh>
    <phoneticPr fontId="6"/>
  </si>
  <si>
    <t>　15～19歳</t>
    <rPh sb="6" eb="7">
      <t>サイ</t>
    </rPh>
    <phoneticPr fontId="6"/>
  </si>
  <si>
    <t>　20～24歳</t>
    <rPh sb="6" eb="7">
      <t>サイ</t>
    </rPh>
    <phoneticPr fontId="6"/>
  </si>
  <si>
    <t>総</t>
    <rPh sb="0" eb="1">
      <t>ソウ</t>
    </rPh>
    <phoneticPr fontId="6"/>
  </si>
  <si>
    <t>　25～29歳</t>
    <rPh sb="6" eb="7">
      <t>サイ</t>
    </rPh>
    <phoneticPr fontId="6"/>
  </si>
  <si>
    <t>　30～34歳</t>
    <rPh sb="6" eb="7">
      <t>サイ</t>
    </rPh>
    <phoneticPr fontId="6"/>
  </si>
  <si>
    <t>　35～39歳</t>
    <rPh sb="6" eb="7">
      <t>サイ</t>
    </rPh>
    <phoneticPr fontId="6"/>
  </si>
  <si>
    <t>　40～44歳</t>
    <rPh sb="6" eb="7">
      <t>サイ</t>
    </rPh>
    <phoneticPr fontId="6"/>
  </si>
  <si>
    <t>　45～49歳</t>
    <rPh sb="6" eb="7">
      <t>サイ</t>
    </rPh>
    <phoneticPr fontId="6"/>
  </si>
  <si>
    <t>　50～54歳</t>
    <rPh sb="6" eb="7">
      <t>サイ</t>
    </rPh>
    <phoneticPr fontId="6"/>
  </si>
  <si>
    <t>　55～59歳</t>
    <rPh sb="6" eb="7">
      <t>サイ</t>
    </rPh>
    <phoneticPr fontId="6"/>
  </si>
  <si>
    <t>数</t>
    <rPh sb="0" eb="1">
      <t>カズ</t>
    </rPh>
    <phoneticPr fontId="6"/>
  </si>
  <si>
    <t>　60～64歳</t>
    <rPh sb="6" eb="7">
      <t>サイ</t>
    </rPh>
    <phoneticPr fontId="6"/>
  </si>
  <si>
    <t>　65～69歳</t>
    <rPh sb="6" eb="7">
      <t>サイ</t>
    </rPh>
    <phoneticPr fontId="6"/>
  </si>
  <si>
    <t>　70～74歳</t>
    <rPh sb="6" eb="7">
      <t>サイ</t>
    </rPh>
    <phoneticPr fontId="6"/>
  </si>
  <si>
    <t>　75～79歳</t>
    <rPh sb="6" eb="7">
      <t>サイ</t>
    </rPh>
    <phoneticPr fontId="6"/>
  </si>
  <si>
    <t>　80～84歳</t>
    <rPh sb="6" eb="7">
      <t>サイ</t>
    </rPh>
    <phoneticPr fontId="6"/>
  </si>
  <si>
    <t>　85歳以上</t>
    <rPh sb="3" eb="4">
      <t>サイ</t>
    </rPh>
    <rPh sb="4" eb="6">
      <t>イジョウ</t>
    </rPh>
    <phoneticPr fontId="6"/>
  </si>
  <si>
    <t>第21表  昼間人口・常住人口及び昼夜間人口比率の推移</t>
    <rPh sb="0" eb="1">
      <t>ダイ</t>
    </rPh>
    <rPh sb="3" eb="4">
      <t>ヒョウ</t>
    </rPh>
    <rPh sb="6" eb="8">
      <t>チュウカン</t>
    </rPh>
    <rPh sb="8" eb="10">
      <t>ジンコウ</t>
    </rPh>
    <rPh sb="11" eb="13">
      <t>ジョウジュウ</t>
    </rPh>
    <rPh sb="13" eb="15">
      <t>ジンコウ</t>
    </rPh>
    <rPh sb="15" eb="16">
      <t>オヨ</t>
    </rPh>
    <rPh sb="17" eb="18">
      <t>ヒル</t>
    </rPh>
    <rPh sb="18" eb="20">
      <t>ヤカン</t>
    </rPh>
    <rPh sb="20" eb="22">
      <t>ジンコウ</t>
    </rPh>
    <rPh sb="22" eb="24">
      <t>ヒリツ</t>
    </rPh>
    <rPh sb="25" eb="27">
      <t>スイイ</t>
    </rPh>
    <phoneticPr fontId="6"/>
  </si>
  <si>
    <t>年次</t>
    <rPh sb="0" eb="2">
      <t>ネンジ</t>
    </rPh>
    <phoneticPr fontId="6"/>
  </si>
  <si>
    <t>常住人口</t>
    <rPh sb="0" eb="2">
      <t>ジョウジュウ</t>
    </rPh>
    <rPh sb="2" eb="4">
      <t>ジンコウ</t>
    </rPh>
    <phoneticPr fontId="6"/>
  </si>
  <si>
    <t>流出入人口</t>
    <rPh sb="0" eb="3">
      <t>リュウシュツニュウ</t>
    </rPh>
    <rPh sb="3" eb="5">
      <t>ジンコウ</t>
    </rPh>
    <phoneticPr fontId="6"/>
  </si>
  <si>
    <t>昼夜間</t>
    <rPh sb="0" eb="2">
      <t>チュウヤ</t>
    </rPh>
    <rPh sb="2" eb="3">
      <t>カン</t>
    </rPh>
    <phoneticPr fontId="6"/>
  </si>
  <si>
    <t>流入人口</t>
    <rPh sb="2" eb="4">
      <t>ジンコウ</t>
    </rPh>
    <phoneticPr fontId="6"/>
  </si>
  <si>
    <t>流出人口</t>
    <rPh sb="0" eb="2">
      <t>リュウシュツ</t>
    </rPh>
    <rPh sb="2" eb="4">
      <t>ジンコウ</t>
    </rPh>
    <phoneticPr fontId="6"/>
  </si>
  <si>
    <t>人口比率</t>
    <rPh sb="0" eb="2">
      <t>ジンコウ</t>
    </rPh>
    <rPh sb="2" eb="4">
      <t>ヒリツ</t>
    </rPh>
    <phoneticPr fontId="6"/>
  </si>
  <si>
    <t>平成2年（1990）</t>
    <rPh sb="0" eb="2">
      <t>ヘイセイ</t>
    </rPh>
    <rPh sb="3" eb="4">
      <t>ネン</t>
    </rPh>
    <phoneticPr fontId="6"/>
  </si>
  <si>
    <t>＊　昼間人口　＝　常住人口　-　流出人口　+　流入人口</t>
    <rPh sb="2" eb="4">
      <t>チュウカン</t>
    </rPh>
    <rPh sb="4" eb="6">
      <t>ジンコウ</t>
    </rPh>
    <rPh sb="9" eb="11">
      <t>ジョウジュウ</t>
    </rPh>
    <rPh sb="11" eb="13">
      <t>ジンコウ</t>
    </rPh>
    <rPh sb="16" eb="18">
      <t>リュウシュツ</t>
    </rPh>
    <rPh sb="18" eb="20">
      <t>ジンコウ</t>
    </rPh>
    <rPh sb="23" eb="25">
      <t>リュウニュウ</t>
    </rPh>
    <rPh sb="25" eb="27">
      <t>ジンコウ</t>
    </rPh>
    <phoneticPr fontId="6"/>
  </si>
  <si>
    <t>年　　　次</t>
    <rPh sb="0" eb="1">
      <t>トシ</t>
    </rPh>
    <rPh sb="4" eb="5">
      <t>ツギ</t>
    </rPh>
    <phoneticPr fontId="6"/>
  </si>
  <si>
    <t>面　　積</t>
    <rPh sb="0" eb="1">
      <t>メン</t>
    </rPh>
    <rPh sb="3" eb="4">
      <t>セキ</t>
    </rPh>
    <phoneticPr fontId="6"/>
  </si>
  <si>
    <t>総人口に占</t>
    <rPh sb="0" eb="3">
      <t>ソウジンコウ</t>
    </rPh>
    <rPh sb="4" eb="5">
      <t>シ</t>
    </rPh>
    <phoneticPr fontId="6"/>
  </si>
  <si>
    <t>（ｋ㎡）</t>
    <phoneticPr fontId="6"/>
  </si>
  <si>
    <t>（人/ｋ㎡）</t>
    <rPh sb="1" eb="2">
      <t>ニン</t>
    </rPh>
    <phoneticPr fontId="6"/>
  </si>
  <si>
    <t>める割合（%）</t>
    <rPh sb="2" eb="4">
      <t>ワリアイ</t>
    </rPh>
    <phoneticPr fontId="6"/>
  </si>
  <si>
    <t>昭和35年（1960）</t>
    <rPh sb="0" eb="2">
      <t>ショウワ</t>
    </rPh>
    <rPh sb="4" eb="5">
      <t>ネン</t>
    </rPh>
    <phoneticPr fontId="6"/>
  </si>
  <si>
    <t>-</t>
    <phoneticPr fontId="6"/>
  </si>
  <si>
    <t>　　　40年（1965）</t>
    <rPh sb="5" eb="6">
      <t>ネン</t>
    </rPh>
    <phoneticPr fontId="6"/>
  </si>
  <si>
    <t>　　　45年（1970）</t>
    <rPh sb="5" eb="6">
      <t>ネン</t>
    </rPh>
    <phoneticPr fontId="6"/>
  </si>
  <si>
    <t>　　　50年（1975）</t>
    <rPh sb="5" eb="6">
      <t>ネン</t>
    </rPh>
    <phoneticPr fontId="6"/>
  </si>
  <si>
    <t>　　　55年（1980）</t>
    <rPh sb="5" eb="6">
      <t>ネン</t>
    </rPh>
    <phoneticPr fontId="6"/>
  </si>
  <si>
    <t>　　　60年（1985）</t>
    <rPh sb="5" eb="6">
      <t>ネン</t>
    </rPh>
    <phoneticPr fontId="6"/>
  </si>
  <si>
    <t>　　　12年（2000）</t>
    <rPh sb="5" eb="6">
      <t>ネン</t>
    </rPh>
    <phoneticPr fontId="6"/>
  </si>
  <si>
    <t>　　　22年（2010）</t>
    <rPh sb="5" eb="6">
      <t>ネン</t>
    </rPh>
    <phoneticPr fontId="6"/>
  </si>
  <si>
    <t>大字・町名</t>
  </si>
  <si>
    <t>字・丁目名</t>
  </si>
  <si>
    <t>世帯数</t>
  </si>
  <si>
    <t>山の手</t>
  </si>
  <si>
    <t>１丁目</t>
  </si>
  <si>
    <t>２丁目</t>
  </si>
  <si>
    <t>城山</t>
  </si>
  <si>
    <t>元町</t>
  </si>
  <si>
    <t>新富町</t>
  </si>
  <si>
    <t>３丁目</t>
  </si>
  <si>
    <t>中央</t>
  </si>
  <si>
    <t>住吉町</t>
  </si>
  <si>
    <t>紫塚</t>
  </si>
  <si>
    <t>本町</t>
  </si>
  <si>
    <t>末広</t>
  </si>
  <si>
    <t>美原</t>
  </si>
  <si>
    <t>浅香</t>
  </si>
  <si>
    <t>若松町</t>
  </si>
  <si>
    <t>富士見</t>
  </si>
  <si>
    <t>第23表　行政区、男女別人口及び世帯数</t>
    <rPh sb="0" eb="1">
      <t>ダイ</t>
    </rPh>
    <rPh sb="3" eb="4">
      <t>ヒョウ</t>
    </rPh>
    <rPh sb="5" eb="8">
      <t>ギョウセイク</t>
    </rPh>
    <rPh sb="9" eb="11">
      <t>ダンジョ</t>
    </rPh>
    <rPh sb="11" eb="12">
      <t>ベツ</t>
    </rPh>
    <rPh sb="12" eb="14">
      <t>ジンコウ</t>
    </rPh>
    <rPh sb="14" eb="15">
      <t>オヨ</t>
    </rPh>
    <rPh sb="16" eb="19">
      <t>セタイスウ</t>
    </rPh>
    <phoneticPr fontId="1"/>
  </si>
  <si>
    <t>※人口集中地区（DID）とは、市区町村の区域内で人口密度が１ｋ㎡あたり4,000人以上の基本単位区が</t>
    <phoneticPr fontId="1"/>
  </si>
  <si>
    <t>　互いに隣接して、人口が5,000人以上となる地区に設定される。</t>
    <phoneticPr fontId="1"/>
  </si>
  <si>
    <t>行政区</t>
    <rPh sb="0" eb="3">
      <t>ギョウセイク</t>
    </rPh>
    <phoneticPr fontId="1"/>
  </si>
  <si>
    <t>0～4歳</t>
  </si>
  <si>
    <t>5～9歳</t>
  </si>
  <si>
    <t>10～14歳</t>
  </si>
  <si>
    <t>15～19歳</t>
    <rPh sb="5" eb="6">
      <t>サイ</t>
    </rPh>
    <phoneticPr fontId="1"/>
  </si>
  <si>
    <t>20～24歳</t>
    <rPh sb="5" eb="6">
      <t>サイ</t>
    </rPh>
    <phoneticPr fontId="1"/>
  </si>
  <si>
    <t>25歳～29歳</t>
    <rPh sb="2" eb="3">
      <t>サイ</t>
    </rPh>
    <rPh sb="6" eb="7">
      <t>サイ</t>
    </rPh>
    <phoneticPr fontId="1"/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</si>
  <si>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</si>
  <si>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</si>
  <si>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</si>
  <si>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</si>
  <si>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</si>
  <si>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</si>
  <si>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</si>
  <si>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</si>
  <si>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</si>
  <si>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</si>
  <si>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</si>
  <si>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不詳</t>
  </si>
  <si>
    <t>男</t>
    <rPh sb="0" eb="1">
      <t>オトコ</t>
    </rPh>
    <phoneticPr fontId="1"/>
  </si>
  <si>
    <t>女</t>
    <rPh sb="0" eb="1">
      <t>オンナ</t>
    </rPh>
    <phoneticPr fontId="1"/>
  </si>
  <si>
    <t>総数</t>
    <rPh sb="0" eb="2">
      <t>ソウスウ</t>
    </rPh>
    <phoneticPr fontId="1"/>
  </si>
  <si>
    <t>大田原地区</t>
    <rPh sb="0" eb="3">
      <t>オオタワラ</t>
    </rPh>
    <rPh sb="3" eb="5">
      <t>チク</t>
    </rPh>
    <phoneticPr fontId="1"/>
  </si>
  <si>
    <t>-</t>
  </si>
  <si>
    <t>４丁目</t>
  </si>
  <si>
    <t>５丁目</t>
  </si>
  <si>
    <t>若草</t>
  </si>
  <si>
    <t>加治屋</t>
  </si>
  <si>
    <t>狭原</t>
  </si>
  <si>
    <t>小船渡</t>
  </si>
  <si>
    <t>湯津上</t>
  </si>
  <si>
    <t>佐良土</t>
  </si>
  <si>
    <t>蛭畑</t>
  </si>
  <si>
    <t>蛭田</t>
  </si>
  <si>
    <t>新宿</t>
  </si>
  <si>
    <t>片府田</t>
  </si>
  <si>
    <t>黒羽地区</t>
    <rPh sb="0" eb="2">
      <t>クロバネ</t>
    </rPh>
    <rPh sb="2" eb="4">
      <t>チク</t>
    </rPh>
    <phoneticPr fontId="1"/>
  </si>
  <si>
    <t>黒羽田町</t>
  </si>
  <si>
    <t>前田</t>
  </si>
  <si>
    <t>堀之内</t>
  </si>
  <si>
    <t>北野上</t>
  </si>
  <si>
    <t>八塩</t>
  </si>
  <si>
    <t>北滝</t>
  </si>
  <si>
    <t>片田</t>
  </si>
  <si>
    <t>亀久</t>
  </si>
  <si>
    <t>矢倉</t>
  </si>
  <si>
    <t>川西地区</t>
    <rPh sb="0" eb="2">
      <t>カワニシ</t>
    </rPh>
    <rPh sb="2" eb="4">
      <t>チク</t>
    </rPh>
    <phoneticPr fontId="1"/>
  </si>
  <si>
    <t>黒羽向町</t>
  </si>
  <si>
    <t>大豆田</t>
  </si>
  <si>
    <t>余瀬</t>
  </si>
  <si>
    <t>蜂巣</t>
  </si>
  <si>
    <t>桧木沢</t>
  </si>
  <si>
    <t>寒井</t>
  </si>
  <si>
    <t>両郷地区</t>
    <rPh sb="0" eb="1">
      <t>リョウ</t>
    </rPh>
    <rPh sb="1" eb="2">
      <t>ゴウ</t>
    </rPh>
    <rPh sb="2" eb="4">
      <t>チク</t>
    </rPh>
    <phoneticPr fontId="1"/>
  </si>
  <si>
    <t>中野内</t>
  </si>
  <si>
    <t>河原</t>
  </si>
  <si>
    <t>両郷</t>
  </si>
  <si>
    <t>寺宿</t>
  </si>
  <si>
    <t>木佐美</t>
  </si>
  <si>
    <t>大久保</t>
  </si>
  <si>
    <t>久野又</t>
  </si>
  <si>
    <t>大輪</t>
  </si>
  <si>
    <t>川田</t>
  </si>
  <si>
    <t>須賀川地区</t>
    <rPh sb="0" eb="3">
      <t>スカガワ</t>
    </rPh>
    <rPh sb="3" eb="5">
      <t>チク</t>
    </rPh>
    <phoneticPr fontId="1"/>
  </si>
  <si>
    <t>須佐木</t>
  </si>
  <si>
    <t>須賀川</t>
  </si>
  <si>
    <t>雲岩寺</t>
  </si>
  <si>
    <t>川上</t>
  </si>
  <si>
    <t>南方</t>
  </si>
  <si>
    <t>行政区</t>
  </si>
  <si>
    <t>総　　　数</t>
  </si>
  <si>
    <t>一　　　般　　　世　　　帯</t>
  </si>
  <si>
    <t>施設等の世帯</t>
  </si>
  <si>
    <t>世帯人員</t>
  </si>
  <si>
    <t>世　　　帯　　　数</t>
  </si>
  <si>
    <t>1世帯　　　当たり　　人員</t>
  </si>
  <si>
    <t>2人</t>
  </si>
  <si>
    <t>3人</t>
  </si>
  <si>
    <t>4人</t>
  </si>
  <si>
    <t>5人</t>
  </si>
  <si>
    <t>6人</t>
  </si>
  <si>
    <t>大田原地区</t>
  </si>
  <si>
    <t>金田地区</t>
  </si>
  <si>
    <t>中田原</t>
  </si>
  <si>
    <t>町島</t>
  </si>
  <si>
    <t>荒井</t>
  </si>
  <si>
    <t>岡</t>
  </si>
  <si>
    <t>今泉</t>
  </si>
  <si>
    <t>戸野内</t>
  </si>
  <si>
    <t>富池</t>
  </si>
  <si>
    <t>市野沢</t>
  </si>
  <si>
    <t>練貫</t>
  </si>
  <si>
    <t>羽田</t>
  </si>
  <si>
    <t>乙連沢</t>
  </si>
  <si>
    <t>小滝</t>
  </si>
  <si>
    <t>北金丸</t>
  </si>
  <si>
    <t>南金丸</t>
  </si>
  <si>
    <t>上奥沢</t>
  </si>
  <si>
    <t>奥沢</t>
  </si>
  <si>
    <t>鹿畑</t>
  </si>
  <si>
    <t>倉骨</t>
  </si>
  <si>
    <t>赤瀬</t>
  </si>
  <si>
    <t>北大和久</t>
  </si>
  <si>
    <t>親園地区</t>
  </si>
  <si>
    <t>親園</t>
  </si>
  <si>
    <t>実取</t>
  </si>
  <si>
    <t>滝沢</t>
  </si>
  <si>
    <t>滝岡</t>
  </si>
  <si>
    <t>花園</t>
  </si>
  <si>
    <t>宇田川</t>
  </si>
  <si>
    <t>荻野目</t>
  </si>
  <si>
    <t>佐久山地区</t>
    <rPh sb="0" eb="3">
      <t>サクヤマ</t>
    </rPh>
    <rPh sb="3" eb="5">
      <t>チク</t>
    </rPh>
    <phoneticPr fontId="1"/>
  </si>
  <si>
    <t>佐久山</t>
  </si>
  <si>
    <t>藤沢</t>
  </si>
  <si>
    <t>大神</t>
  </si>
  <si>
    <t>福原</t>
  </si>
  <si>
    <t>野崎地区</t>
  </si>
  <si>
    <t>上石上</t>
  </si>
  <si>
    <t>下石上</t>
  </si>
  <si>
    <t>薄葉</t>
  </si>
  <si>
    <t>平沢</t>
  </si>
  <si>
    <t>湯津上地区</t>
  </si>
  <si>
    <t>黒羽地区</t>
  </si>
  <si>
    <t>川西地区</t>
  </si>
  <si>
    <t>両郷地区</t>
  </si>
  <si>
    <t>須賀川地区</t>
  </si>
  <si>
    <t>行政区</t>
    <rPh sb="0" eb="3">
      <t>ギョウセイク</t>
    </rPh>
    <phoneticPr fontId="6"/>
  </si>
  <si>
    <t>再掲</t>
    <rPh sb="0" eb="2">
      <t>サイケイ</t>
    </rPh>
    <phoneticPr fontId="6"/>
  </si>
  <si>
    <t>一般</t>
    <rPh sb="0" eb="2">
      <t>イッパン</t>
    </rPh>
    <phoneticPr fontId="6"/>
  </si>
  <si>
    <t>核家族</t>
    <rPh sb="0" eb="1">
      <t>カク</t>
    </rPh>
    <rPh sb="1" eb="3">
      <t>カゾク</t>
    </rPh>
    <phoneticPr fontId="6"/>
  </si>
  <si>
    <t>単身</t>
    <rPh sb="0" eb="2">
      <t>タンシン</t>
    </rPh>
    <phoneticPr fontId="6"/>
  </si>
  <si>
    <t>３世代</t>
    <rPh sb="1" eb="3">
      <t>セダイ</t>
    </rPh>
    <phoneticPr fontId="6"/>
  </si>
  <si>
    <t>世帯</t>
    <rPh sb="0" eb="2">
      <t>セタイ</t>
    </rPh>
    <phoneticPr fontId="6"/>
  </si>
  <si>
    <t>以外の</t>
    <rPh sb="0" eb="2">
      <t>イガイ</t>
    </rPh>
    <phoneticPr fontId="6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</si>
  <si>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6"/>
  </si>
  <si>
    <t>大田原地区</t>
    <rPh sb="0" eb="3">
      <t>オオタワラ</t>
    </rPh>
    <rPh sb="3" eb="5">
      <t>チク</t>
    </rPh>
    <phoneticPr fontId="6"/>
  </si>
  <si>
    <t>山の手１丁目</t>
    <rPh sb="0" eb="1">
      <t>ヤマ</t>
    </rPh>
    <rPh sb="2" eb="3">
      <t>テ</t>
    </rPh>
    <rPh sb="4" eb="6">
      <t>チョウメ</t>
    </rPh>
    <phoneticPr fontId="6"/>
  </si>
  <si>
    <t>山の手２丁目</t>
    <rPh sb="0" eb="1">
      <t>ヤマ</t>
    </rPh>
    <rPh sb="2" eb="3">
      <t>テ</t>
    </rPh>
    <rPh sb="4" eb="6">
      <t>チョウメ</t>
    </rPh>
    <phoneticPr fontId="6"/>
  </si>
  <si>
    <t>城山1丁目</t>
    <rPh sb="0" eb="2">
      <t>シロヤマ</t>
    </rPh>
    <rPh sb="3" eb="5">
      <t>チョウメ</t>
    </rPh>
    <phoneticPr fontId="6"/>
  </si>
  <si>
    <t>城山２丁目</t>
    <rPh sb="0" eb="2">
      <t>シロヤマ</t>
    </rPh>
    <rPh sb="3" eb="5">
      <t>チョウメ</t>
    </rPh>
    <phoneticPr fontId="6"/>
  </si>
  <si>
    <t>元町１丁目</t>
    <rPh sb="0" eb="2">
      <t>モトマチ</t>
    </rPh>
    <rPh sb="3" eb="5">
      <t>チョウメ</t>
    </rPh>
    <phoneticPr fontId="6"/>
  </si>
  <si>
    <t>元町２丁目</t>
    <rPh sb="0" eb="2">
      <t>モトマチ</t>
    </rPh>
    <rPh sb="3" eb="5">
      <t>チョウメ</t>
    </rPh>
    <phoneticPr fontId="6"/>
  </si>
  <si>
    <t>新富町１丁目</t>
    <rPh sb="0" eb="3">
      <t>シントミチョウ</t>
    </rPh>
    <rPh sb="4" eb="6">
      <t>チョウメ</t>
    </rPh>
    <phoneticPr fontId="6"/>
  </si>
  <si>
    <t>新富町２丁目</t>
    <rPh sb="0" eb="3">
      <t>シントミチョウ</t>
    </rPh>
    <rPh sb="4" eb="6">
      <t>チョウメ</t>
    </rPh>
    <phoneticPr fontId="6"/>
  </si>
  <si>
    <t>新富町３丁目</t>
    <rPh sb="0" eb="3">
      <t>シントミチョウ</t>
    </rPh>
    <rPh sb="4" eb="6">
      <t>チョウメ</t>
    </rPh>
    <phoneticPr fontId="6"/>
  </si>
  <si>
    <t>中央1丁目</t>
    <rPh sb="0" eb="2">
      <t>チュウオウ</t>
    </rPh>
    <rPh sb="3" eb="5">
      <t>チョウメ</t>
    </rPh>
    <phoneticPr fontId="6"/>
  </si>
  <si>
    <t>中央２丁目</t>
    <rPh sb="0" eb="2">
      <t>チュウオウ</t>
    </rPh>
    <rPh sb="3" eb="5">
      <t>チョウメ</t>
    </rPh>
    <phoneticPr fontId="6"/>
  </si>
  <si>
    <t>住吉町１丁目</t>
    <rPh sb="0" eb="3">
      <t>スミヨシチョウ</t>
    </rPh>
    <rPh sb="4" eb="6">
      <t>チョウメ</t>
    </rPh>
    <phoneticPr fontId="6"/>
  </si>
  <si>
    <t>住吉町２丁目</t>
    <rPh sb="0" eb="3">
      <t>スミヨシチョウ</t>
    </rPh>
    <rPh sb="4" eb="6">
      <t>チョウメ</t>
    </rPh>
    <phoneticPr fontId="6"/>
  </si>
  <si>
    <t>紫塚１丁目</t>
    <rPh sb="0" eb="1">
      <t>ムラサキ</t>
    </rPh>
    <rPh sb="1" eb="2">
      <t>ツカ</t>
    </rPh>
    <rPh sb="3" eb="5">
      <t>チョウメ</t>
    </rPh>
    <phoneticPr fontId="6"/>
  </si>
  <si>
    <t>紫塚２丁目</t>
    <rPh sb="0" eb="1">
      <t>ムラサキ</t>
    </rPh>
    <rPh sb="1" eb="2">
      <t>ツカ</t>
    </rPh>
    <rPh sb="3" eb="5">
      <t>チョウメ</t>
    </rPh>
    <phoneticPr fontId="6"/>
  </si>
  <si>
    <t>紫塚３丁目</t>
    <rPh sb="0" eb="1">
      <t>ムラサキ</t>
    </rPh>
    <rPh sb="1" eb="2">
      <t>ツカ</t>
    </rPh>
    <rPh sb="3" eb="5">
      <t>チョウメ</t>
    </rPh>
    <phoneticPr fontId="6"/>
  </si>
  <si>
    <t>紫塚４丁目</t>
    <rPh sb="0" eb="1">
      <t>ムラサキ</t>
    </rPh>
    <rPh sb="1" eb="2">
      <t>ツカ</t>
    </rPh>
    <rPh sb="3" eb="5">
      <t>チョウメ</t>
    </rPh>
    <phoneticPr fontId="6"/>
  </si>
  <si>
    <t>本町１丁目</t>
    <rPh sb="0" eb="2">
      <t>ホンマチ</t>
    </rPh>
    <rPh sb="3" eb="5">
      <t>チョウメ</t>
    </rPh>
    <phoneticPr fontId="6"/>
  </si>
  <si>
    <t>本町２丁目</t>
    <rPh sb="0" eb="2">
      <t>ホンマチ</t>
    </rPh>
    <rPh sb="3" eb="5">
      <t>チョウメ</t>
    </rPh>
    <phoneticPr fontId="6"/>
  </si>
  <si>
    <t>末広１丁目</t>
    <rPh sb="0" eb="2">
      <t>スエヒロ</t>
    </rPh>
    <rPh sb="3" eb="5">
      <t>チョウメ</t>
    </rPh>
    <phoneticPr fontId="6"/>
  </si>
  <si>
    <t>末広２丁目</t>
    <rPh sb="0" eb="2">
      <t>スエヒロ</t>
    </rPh>
    <rPh sb="3" eb="5">
      <t>チョウメ</t>
    </rPh>
    <phoneticPr fontId="6"/>
  </si>
  <si>
    <t>末広３丁目</t>
    <rPh sb="0" eb="2">
      <t>スエヒロ</t>
    </rPh>
    <rPh sb="3" eb="5">
      <t>チョウメ</t>
    </rPh>
    <phoneticPr fontId="6"/>
  </si>
  <si>
    <t>美原１丁目</t>
    <rPh sb="0" eb="2">
      <t>ミハラ</t>
    </rPh>
    <rPh sb="3" eb="5">
      <t>チョウメ</t>
    </rPh>
    <phoneticPr fontId="6"/>
  </si>
  <si>
    <t>美原２丁目</t>
    <rPh sb="0" eb="2">
      <t>ミハラ</t>
    </rPh>
    <rPh sb="3" eb="5">
      <t>チョウメ</t>
    </rPh>
    <phoneticPr fontId="6"/>
  </si>
  <si>
    <t>美原３丁目</t>
    <rPh sb="0" eb="2">
      <t>ミハラ</t>
    </rPh>
    <rPh sb="3" eb="5">
      <t>チョウメ</t>
    </rPh>
    <phoneticPr fontId="6"/>
  </si>
  <si>
    <t>浅香１丁目</t>
    <rPh sb="0" eb="2">
      <t>アサカ</t>
    </rPh>
    <rPh sb="3" eb="5">
      <t>チョウメ</t>
    </rPh>
    <phoneticPr fontId="6"/>
  </si>
  <si>
    <t>浅香２丁目</t>
    <rPh sb="0" eb="2">
      <t>アサカ</t>
    </rPh>
    <rPh sb="3" eb="5">
      <t>チョウメ</t>
    </rPh>
    <phoneticPr fontId="6"/>
  </si>
  <si>
    <t>浅香３丁目</t>
    <rPh sb="0" eb="2">
      <t>アサカ</t>
    </rPh>
    <rPh sb="3" eb="5">
      <t>チョウメ</t>
    </rPh>
    <phoneticPr fontId="6"/>
  </si>
  <si>
    <t>浅香４丁目</t>
    <rPh sb="0" eb="2">
      <t>アサカ</t>
    </rPh>
    <rPh sb="3" eb="5">
      <t>チョウメ</t>
    </rPh>
    <phoneticPr fontId="6"/>
  </si>
  <si>
    <t>浅香５丁目</t>
    <rPh sb="0" eb="2">
      <t>アサカ</t>
    </rPh>
    <rPh sb="3" eb="5">
      <t>チョウメ</t>
    </rPh>
    <phoneticPr fontId="6"/>
  </si>
  <si>
    <t>若松町</t>
    <rPh sb="0" eb="3">
      <t>ワカマツチョウ</t>
    </rPh>
    <phoneticPr fontId="6"/>
  </si>
  <si>
    <t>富士見１丁目</t>
    <rPh sb="0" eb="3">
      <t>フジミ</t>
    </rPh>
    <rPh sb="4" eb="6">
      <t>チョウメ</t>
    </rPh>
    <phoneticPr fontId="6"/>
  </si>
  <si>
    <t>富士見２丁目</t>
    <rPh sb="0" eb="3">
      <t>フジミ</t>
    </rPh>
    <rPh sb="4" eb="6">
      <t>チョウメ</t>
    </rPh>
    <phoneticPr fontId="6"/>
  </si>
  <si>
    <t>若草１丁目</t>
    <rPh sb="0" eb="2">
      <t>ワカクサ</t>
    </rPh>
    <rPh sb="3" eb="5">
      <t>チョウメ</t>
    </rPh>
    <phoneticPr fontId="6"/>
  </si>
  <si>
    <t>若草２丁目</t>
    <rPh sb="0" eb="2">
      <t>ワカクサ</t>
    </rPh>
    <rPh sb="3" eb="5">
      <t>チョウメ</t>
    </rPh>
    <phoneticPr fontId="6"/>
  </si>
  <si>
    <t>加治屋</t>
    <rPh sb="0" eb="3">
      <t>カジヤ</t>
    </rPh>
    <phoneticPr fontId="6"/>
  </si>
  <si>
    <t>金田地区</t>
    <rPh sb="0" eb="2">
      <t>カネダ</t>
    </rPh>
    <rPh sb="2" eb="4">
      <t>チク</t>
    </rPh>
    <phoneticPr fontId="6"/>
  </si>
  <si>
    <t>中田原</t>
    <rPh sb="0" eb="2">
      <t>ナカダ</t>
    </rPh>
    <rPh sb="2" eb="3">
      <t>ハラ</t>
    </rPh>
    <phoneticPr fontId="6"/>
  </si>
  <si>
    <t>町島</t>
    <rPh sb="0" eb="2">
      <t>マチジマ</t>
    </rPh>
    <phoneticPr fontId="6"/>
  </si>
  <si>
    <t>荒井</t>
    <rPh sb="0" eb="2">
      <t>アライ</t>
    </rPh>
    <phoneticPr fontId="6"/>
  </si>
  <si>
    <t>岡</t>
    <rPh sb="0" eb="1">
      <t>オカ</t>
    </rPh>
    <phoneticPr fontId="6"/>
  </si>
  <si>
    <t>今泉</t>
    <rPh sb="0" eb="2">
      <t>イマイズミ</t>
    </rPh>
    <phoneticPr fontId="6"/>
  </si>
  <si>
    <t>戸野内</t>
    <rPh sb="0" eb="1">
      <t>ト</t>
    </rPh>
    <rPh sb="1" eb="2">
      <t>ノ</t>
    </rPh>
    <rPh sb="2" eb="3">
      <t>ナイ</t>
    </rPh>
    <phoneticPr fontId="6"/>
  </si>
  <si>
    <t>富池</t>
    <rPh sb="0" eb="1">
      <t>トミ</t>
    </rPh>
    <rPh sb="1" eb="2">
      <t>イケ</t>
    </rPh>
    <phoneticPr fontId="6"/>
  </si>
  <si>
    <t>市野沢</t>
    <rPh sb="0" eb="2">
      <t>イチノ</t>
    </rPh>
    <rPh sb="2" eb="3">
      <t>サワ</t>
    </rPh>
    <phoneticPr fontId="6"/>
  </si>
  <si>
    <t>練貫</t>
    <rPh sb="0" eb="1">
      <t>ネリ</t>
    </rPh>
    <rPh sb="1" eb="2">
      <t>ヌキ</t>
    </rPh>
    <phoneticPr fontId="6"/>
  </si>
  <si>
    <t>羽田</t>
    <rPh sb="0" eb="2">
      <t>ハネダ</t>
    </rPh>
    <phoneticPr fontId="6"/>
  </si>
  <si>
    <t>乙連沢</t>
    <rPh sb="0" eb="1">
      <t>オツ</t>
    </rPh>
    <rPh sb="1" eb="2">
      <t>レン</t>
    </rPh>
    <rPh sb="2" eb="3">
      <t>サワ</t>
    </rPh>
    <phoneticPr fontId="6"/>
  </si>
  <si>
    <t>小滝</t>
    <rPh sb="0" eb="2">
      <t>コタキ</t>
    </rPh>
    <phoneticPr fontId="6"/>
  </si>
  <si>
    <t>北金丸</t>
    <rPh sb="0" eb="1">
      <t>キタ</t>
    </rPh>
    <rPh sb="1" eb="3">
      <t>カネマル</t>
    </rPh>
    <phoneticPr fontId="6"/>
  </si>
  <si>
    <t>南金丸</t>
    <rPh sb="0" eb="1">
      <t>ミナミ</t>
    </rPh>
    <rPh sb="1" eb="3">
      <t>カネマル</t>
    </rPh>
    <phoneticPr fontId="6"/>
  </si>
  <si>
    <t>上奥沢</t>
    <rPh sb="0" eb="1">
      <t>ウエ</t>
    </rPh>
    <rPh sb="1" eb="3">
      <t>オクサワ</t>
    </rPh>
    <phoneticPr fontId="6"/>
  </si>
  <si>
    <t>奥沢</t>
    <rPh sb="0" eb="2">
      <t>オクサワ</t>
    </rPh>
    <phoneticPr fontId="6"/>
  </si>
  <si>
    <t>鹿畑</t>
    <rPh sb="0" eb="1">
      <t>シカ</t>
    </rPh>
    <rPh sb="1" eb="2">
      <t>ハタ</t>
    </rPh>
    <phoneticPr fontId="6"/>
  </si>
  <si>
    <t>倉骨</t>
    <rPh sb="0" eb="1">
      <t>クラ</t>
    </rPh>
    <rPh sb="1" eb="2">
      <t>ボネ</t>
    </rPh>
    <phoneticPr fontId="6"/>
  </si>
  <si>
    <t>赤瀬</t>
    <rPh sb="0" eb="2">
      <t>アカセ</t>
    </rPh>
    <phoneticPr fontId="6"/>
  </si>
  <si>
    <t>北大和久</t>
    <rPh sb="0" eb="1">
      <t>キタ</t>
    </rPh>
    <rPh sb="1" eb="4">
      <t>オオワク</t>
    </rPh>
    <phoneticPr fontId="6"/>
  </si>
  <si>
    <t>親園地区</t>
    <rPh sb="0" eb="1">
      <t>オヤ</t>
    </rPh>
    <rPh sb="1" eb="2">
      <t>ソノ</t>
    </rPh>
    <rPh sb="2" eb="4">
      <t>チク</t>
    </rPh>
    <phoneticPr fontId="6"/>
  </si>
  <si>
    <t>親園</t>
    <rPh sb="0" eb="1">
      <t>オヤ</t>
    </rPh>
    <rPh sb="1" eb="2">
      <t>エン</t>
    </rPh>
    <phoneticPr fontId="6"/>
  </si>
  <si>
    <t>実取</t>
    <rPh sb="0" eb="1">
      <t>ミ</t>
    </rPh>
    <rPh sb="1" eb="2">
      <t>トリ</t>
    </rPh>
    <phoneticPr fontId="6"/>
  </si>
  <si>
    <t>滝沢</t>
    <rPh sb="0" eb="2">
      <t>タキザワ</t>
    </rPh>
    <phoneticPr fontId="6"/>
  </si>
  <si>
    <t>滝岡</t>
    <rPh sb="0" eb="1">
      <t>タキ</t>
    </rPh>
    <rPh sb="1" eb="2">
      <t>オカ</t>
    </rPh>
    <phoneticPr fontId="6"/>
  </si>
  <si>
    <t>花園</t>
    <rPh sb="0" eb="2">
      <t>ハナゾノ</t>
    </rPh>
    <phoneticPr fontId="6"/>
  </si>
  <si>
    <t>宇田川</t>
    <rPh sb="0" eb="2">
      <t>ウダ</t>
    </rPh>
    <rPh sb="2" eb="3">
      <t>カワ</t>
    </rPh>
    <phoneticPr fontId="6"/>
  </si>
  <si>
    <t>荻野目</t>
    <rPh sb="0" eb="3">
      <t>オギノメ</t>
    </rPh>
    <phoneticPr fontId="6"/>
  </si>
  <si>
    <t>野崎地区</t>
    <rPh sb="0" eb="2">
      <t>ノザキ</t>
    </rPh>
    <rPh sb="2" eb="4">
      <t>チク</t>
    </rPh>
    <phoneticPr fontId="6"/>
  </si>
  <si>
    <t>上石上</t>
    <rPh sb="0" eb="1">
      <t>ウエ</t>
    </rPh>
    <rPh sb="1" eb="3">
      <t>イシガミ</t>
    </rPh>
    <phoneticPr fontId="6"/>
  </si>
  <si>
    <t>下石上</t>
    <rPh sb="0" eb="1">
      <t>シタ</t>
    </rPh>
    <rPh sb="1" eb="3">
      <t>イシガミ</t>
    </rPh>
    <phoneticPr fontId="6"/>
  </si>
  <si>
    <t>薄葉</t>
    <rPh sb="0" eb="2">
      <t>ウスバ</t>
    </rPh>
    <phoneticPr fontId="6"/>
  </si>
  <si>
    <t>平沢</t>
    <rPh sb="0" eb="2">
      <t>ヒラサワ</t>
    </rPh>
    <phoneticPr fontId="6"/>
  </si>
  <si>
    <t>佐久山地区</t>
    <rPh sb="0" eb="2">
      <t>サク</t>
    </rPh>
    <rPh sb="2" eb="3">
      <t>ヤマ</t>
    </rPh>
    <rPh sb="3" eb="5">
      <t>チク</t>
    </rPh>
    <phoneticPr fontId="6"/>
  </si>
  <si>
    <t>佐久山</t>
    <rPh sb="0" eb="2">
      <t>サク</t>
    </rPh>
    <rPh sb="2" eb="3">
      <t>サン</t>
    </rPh>
    <phoneticPr fontId="6"/>
  </si>
  <si>
    <t>藤沢</t>
    <rPh sb="0" eb="2">
      <t>フジサワ</t>
    </rPh>
    <phoneticPr fontId="6"/>
  </si>
  <si>
    <t>大神</t>
    <rPh sb="0" eb="2">
      <t>オオカミ</t>
    </rPh>
    <phoneticPr fontId="6"/>
  </si>
  <si>
    <t>福原</t>
    <rPh sb="0" eb="2">
      <t>フクハラ</t>
    </rPh>
    <phoneticPr fontId="6"/>
  </si>
  <si>
    <t>湯津上地区</t>
    <rPh sb="0" eb="3">
      <t>ユヅカミ</t>
    </rPh>
    <rPh sb="3" eb="5">
      <t>チク</t>
    </rPh>
    <phoneticPr fontId="6"/>
  </si>
  <si>
    <t/>
  </si>
  <si>
    <t>黒羽地区</t>
    <rPh sb="0" eb="2">
      <t>クロバネ</t>
    </rPh>
    <rPh sb="2" eb="4">
      <t>チク</t>
    </rPh>
    <phoneticPr fontId="6"/>
  </si>
  <si>
    <t>黒羽田町</t>
    <rPh sb="0" eb="1">
      <t>クロ</t>
    </rPh>
    <rPh sb="1" eb="4">
      <t>ハダチョウ</t>
    </rPh>
    <phoneticPr fontId="6"/>
  </si>
  <si>
    <t>前田</t>
    <rPh sb="0" eb="2">
      <t>マエダ</t>
    </rPh>
    <phoneticPr fontId="6"/>
  </si>
  <si>
    <t>堀之内</t>
    <rPh sb="0" eb="3">
      <t>ホリノウチ</t>
    </rPh>
    <phoneticPr fontId="6"/>
  </si>
  <si>
    <t>北野上</t>
    <rPh sb="0" eb="2">
      <t>キタノ</t>
    </rPh>
    <rPh sb="2" eb="3">
      <t>ウエ</t>
    </rPh>
    <phoneticPr fontId="6"/>
  </si>
  <si>
    <t>八塩</t>
    <rPh sb="0" eb="1">
      <t>ハチ</t>
    </rPh>
    <rPh sb="1" eb="2">
      <t>シオ</t>
    </rPh>
    <phoneticPr fontId="6"/>
  </si>
  <si>
    <t>北滝</t>
    <rPh sb="0" eb="1">
      <t>キタ</t>
    </rPh>
    <rPh sb="1" eb="2">
      <t>タキ</t>
    </rPh>
    <phoneticPr fontId="6"/>
  </si>
  <si>
    <t>片田</t>
    <rPh sb="0" eb="2">
      <t>カタダ</t>
    </rPh>
    <phoneticPr fontId="6"/>
  </si>
  <si>
    <t>亀久</t>
    <rPh sb="0" eb="1">
      <t>カメ</t>
    </rPh>
    <rPh sb="1" eb="2">
      <t>ヒサ</t>
    </rPh>
    <phoneticPr fontId="6"/>
  </si>
  <si>
    <t>矢倉</t>
    <rPh sb="0" eb="2">
      <t>ヤグラ</t>
    </rPh>
    <phoneticPr fontId="6"/>
  </si>
  <si>
    <t>川西地区</t>
    <rPh sb="0" eb="2">
      <t>カワニシ</t>
    </rPh>
    <rPh sb="2" eb="4">
      <t>チク</t>
    </rPh>
    <phoneticPr fontId="6"/>
  </si>
  <si>
    <t>黒羽向町</t>
    <rPh sb="0" eb="1">
      <t>クロ</t>
    </rPh>
    <rPh sb="1" eb="2">
      <t>ハネ</t>
    </rPh>
    <rPh sb="2" eb="4">
      <t>ムコウチョウ</t>
    </rPh>
    <phoneticPr fontId="6"/>
  </si>
  <si>
    <t>大豆田</t>
    <rPh sb="0" eb="2">
      <t>ダイズ</t>
    </rPh>
    <rPh sb="2" eb="3">
      <t>タ</t>
    </rPh>
    <phoneticPr fontId="6"/>
  </si>
  <si>
    <t>余瀬</t>
    <rPh sb="0" eb="1">
      <t>ヨ</t>
    </rPh>
    <rPh sb="1" eb="2">
      <t>セ</t>
    </rPh>
    <phoneticPr fontId="6"/>
  </si>
  <si>
    <t>蜂巣</t>
    <rPh sb="0" eb="2">
      <t>ハチス</t>
    </rPh>
    <phoneticPr fontId="6"/>
  </si>
  <si>
    <t>桧木沢</t>
    <rPh sb="0" eb="1">
      <t>ヒノキ</t>
    </rPh>
    <rPh sb="1" eb="3">
      <t>キサワ</t>
    </rPh>
    <phoneticPr fontId="6"/>
  </si>
  <si>
    <t>寒井</t>
    <rPh sb="0" eb="1">
      <t>カン</t>
    </rPh>
    <rPh sb="1" eb="2">
      <t>イ</t>
    </rPh>
    <phoneticPr fontId="6"/>
  </si>
  <si>
    <t>両郷地区</t>
    <rPh sb="0" eb="1">
      <t>リョウ</t>
    </rPh>
    <rPh sb="1" eb="2">
      <t>ゴウ</t>
    </rPh>
    <rPh sb="2" eb="4">
      <t>チク</t>
    </rPh>
    <phoneticPr fontId="6"/>
  </si>
  <si>
    <t>中野内</t>
    <rPh sb="0" eb="2">
      <t>ナカノ</t>
    </rPh>
    <rPh sb="2" eb="3">
      <t>ウチ</t>
    </rPh>
    <phoneticPr fontId="6"/>
  </si>
  <si>
    <t>河原</t>
    <rPh sb="0" eb="2">
      <t>カワラ</t>
    </rPh>
    <phoneticPr fontId="6"/>
  </si>
  <si>
    <t>両郷</t>
    <rPh sb="0" eb="1">
      <t>リョウ</t>
    </rPh>
    <rPh sb="1" eb="2">
      <t>ゴウ</t>
    </rPh>
    <phoneticPr fontId="6"/>
  </si>
  <si>
    <t>寺宿</t>
    <rPh sb="0" eb="1">
      <t>テラ</t>
    </rPh>
    <rPh sb="1" eb="2">
      <t>ヤド</t>
    </rPh>
    <phoneticPr fontId="6"/>
  </si>
  <si>
    <t>木佐美</t>
    <rPh sb="0" eb="1">
      <t>キ</t>
    </rPh>
    <rPh sb="1" eb="2">
      <t>サ</t>
    </rPh>
    <rPh sb="2" eb="3">
      <t>ビ</t>
    </rPh>
    <phoneticPr fontId="6"/>
  </si>
  <si>
    <t>大久保</t>
    <rPh sb="0" eb="3">
      <t>オオクボ</t>
    </rPh>
    <phoneticPr fontId="6"/>
  </si>
  <si>
    <t>久野又</t>
    <rPh sb="0" eb="2">
      <t>クノ</t>
    </rPh>
    <rPh sb="2" eb="3">
      <t>マタ</t>
    </rPh>
    <phoneticPr fontId="6"/>
  </si>
  <si>
    <t>大輪</t>
    <rPh sb="0" eb="2">
      <t>オオワ</t>
    </rPh>
    <phoneticPr fontId="6"/>
  </si>
  <si>
    <t>川田</t>
    <rPh sb="0" eb="2">
      <t>カワダ</t>
    </rPh>
    <phoneticPr fontId="6"/>
  </si>
  <si>
    <t>須賀川地区</t>
    <rPh sb="0" eb="3">
      <t>スカガワ</t>
    </rPh>
    <rPh sb="3" eb="5">
      <t>チク</t>
    </rPh>
    <phoneticPr fontId="6"/>
  </si>
  <si>
    <t>須佐木</t>
    <rPh sb="0" eb="2">
      <t>スサ</t>
    </rPh>
    <rPh sb="2" eb="3">
      <t>キ</t>
    </rPh>
    <phoneticPr fontId="6"/>
  </si>
  <si>
    <t>須賀川</t>
    <rPh sb="0" eb="3">
      <t>スカガワ</t>
    </rPh>
    <phoneticPr fontId="6"/>
  </si>
  <si>
    <t>雲岩寺</t>
    <rPh sb="0" eb="1">
      <t>ウン</t>
    </rPh>
    <rPh sb="1" eb="2">
      <t>ガン</t>
    </rPh>
    <rPh sb="2" eb="3">
      <t>テラ</t>
    </rPh>
    <phoneticPr fontId="6"/>
  </si>
  <si>
    <t>川上</t>
    <rPh sb="0" eb="2">
      <t>カワカミ</t>
    </rPh>
    <phoneticPr fontId="6"/>
  </si>
  <si>
    <t>南方</t>
    <rPh sb="0" eb="2">
      <t>ナンポウ</t>
    </rPh>
    <phoneticPr fontId="6"/>
  </si>
  <si>
    <t>就　業　者　数</t>
    <rPh sb="0" eb="1">
      <t>シュウ</t>
    </rPh>
    <rPh sb="2" eb="3">
      <t>ギョウ</t>
    </rPh>
    <rPh sb="4" eb="5">
      <t>モノ</t>
    </rPh>
    <rPh sb="6" eb="7">
      <t>スウ</t>
    </rPh>
    <phoneticPr fontId="1"/>
  </si>
  <si>
    <t>　　常　　　住　　　地　　　に　　よ　　る　　　　　　　　　　　</t>
    <rPh sb="2" eb="3">
      <t>ツネ</t>
    </rPh>
    <rPh sb="6" eb="7">
      <t>ジュウ</t>
    </rPh>
    <rPh sb="10" eb="11">
      <t>チ</t>
    </rPh>
    <phoneticPr fontId="6"/>
  </si>
  <si>
    <t xml:space="preserve">人口 </t>
    <phoneticPr fontId="2"/>
  </si>
  <si>
    <t>１世帯</t>
    <phoneticPr fontId="2"/>
  </si>
  <si>
    <t>面積</t>
    <phoneticPr fontId="2"/>
  </si>
  <si>
    <t>人口</t>
    <phoneticPr fontId="2"/>
  </si>
  <si>
    <t xml:space="preserve">年次 </t>
    <phoneticPr fontId="2"/>
  </si>
  <si>
    <t xml:space="preserve">年次 </t>
    <phoneticPr fontId="2"/>
  </si>
  <si>
    <t>増減数</t>
    <phoneticPr fontId="2"/>
  </si>
  <si>
    <t>増減率</t>
    <phoneticPr fontId="2"/>
  </si>
  <si>
    <t>総数</t>
    <phoneticPr fontId="2"/>
  </si>
  <si>
    <t>あたり</t>
    <phoneticPr fontId="2"/>
  </si>
  <si>
    <t>人　員</t>
    <phoneticPr fontId="2"/>
  </si>
  <si>
    <t>(K㎡)</t>
    <phoneticPr fontId="2"/>
  </si>
  <si>
    <t>密度</t>
    <phoneticPr fontId="2"/>
  </si>
  <si>
    <t>平成 2年(1990)</t>
    <phoneticPr fontId="2"/>
  </si>
  <si>
    <t>栃木県　　　　　　　　　　　　　　　　　　　　　　　　　　　　　　　</t>
    <phoneticPr fontId="2"/>
  </si>
  <si>
    <t>面積</t>
    <phoneticPr fontId="2"/>
  </si>
  <si>
    <t>男</t>
    <phoneticPr fontId="2"/>
  </si>
  <si>
    <t>女</t>
    <phoneticPr fontId="2"/>
  </si>
  <si>
    <t>大正 9年(1920)</t>
    <phoneticPr fontId="2"/>
  </si>
  <si>
    <t>昭和 5年(1930)</t>
    <phoneticPr fontId="2"/>
  </si>
  <si>
    <t>全国　　　　　　　　　　　　　　　　　　　　　　　　　　</t>
    <phoneticPr fontId="2"/>
  </si>
  <si>
    <t>面積</t>
    <phoneticPr fontId="2"/>
  </si>
  <si>
    <t>男</t>
    <phoneticPr fontId="2"/>
  </si>
  <si>
    <t>女</t>
    <phoneticPr fontId="2"/>
  </si>
  <si>
    <t>矢板市　　　　　　　　　　　　　　　　　　　　　　　　　</t>
    <phoneticPr fontId="2"/>
  </si>
  <si>
    <t>第4表  年齢（５歳階級）別人口の推移</t>
    <phoneticPr fontId="2"/>
  </si>
  <si>
    <t xml:space="preserve">年齢 </t>
    <phoneticPr fontId="2"/>
  </si>
  <si>
    <t>平成 17年</t>
    <phoneticPr fontId="2"/>
  </si>
  <si>
    <t>平成 22年</t>
    <phoneticPr fontId="2"/>
  </si>
  <si>
    <t xml:space="preserve">総数 </t>
    <phoneticPr fontId="2"/>
  </si>
  <si>
    <t>100歳以上</t>
    <phoneticPr fontId="2"/>
  </si>
  <si>
    <t>-</t>
    <phoneticPr fontId="2"/>
  </si>
  <si>
    <t>栃木県　　　　　　　　　　　　　　　　　　　　　　　　　　　　　　　　　　　　　　　</t>
    <phoneticPr fontId="2"/>
  </si>
  <si>
    <t xml:space="preserve">産業分類 </t>
    <phoneticPr fontId="2"/>
  </si>
  <si>
    <t>構成比</t>
    <phoneticPr fontId="2"/>
  </si>
  <si>
    <t xml:space="preserve"> 第１次産業</t>
    <phoneticPr fontId="2"/>
  </si>
  <si>
    <t xml:space="preserve"> 第２次産業</t>
    <phoneticPr fontId="2"/>
  </si>
  <si>
    <t xml:space="preserve"> 第３次産業</t>
    <phoneticPr fontId="2"/>
  </si>
  <si>
    <t xml:space="preserve"> 分類不能の産業　 </t>
    <phoneticPr fontId="2"/>
  </si>
  <si>
    <t>総数</t>
    <phoneticPr fontId="2"/>
  </si>
  <si>
    <t>-</t>
    <phoneticPr fontId="2"/>
  </si>
  <si>
    <t>大田原市</t>
    <phoneticPr fontId="2"/>
  </si>
  <si>
    <t xml:space="preserve">労働力人口 </t>
    <phoneticPr fontId="2"/>
  </si>
  <si>
    <t xml:space="preserve">非労働力人口 </t>
    <phoneticPr fontId="2"/>
  </si>
  <si>
    <t xml:space="preserve">就業者 </t>
    <phoneticPr fontId="2"/>
  </si>
  <si>
    <t>15歳</t>
    <phoneticPr fontId="2"/>
  </si>
  <si>
    <t>主に</t>
    <phoneticPr fontId="2"/>
  </si>
  <si>
    <t>家事の</t>
    <phoneticPr fontId="2"/>
  </si>
  <si>
    <t>通学の</t>
    <phoneticPr fontId="2"/>
  </si>
  <si>
    <t>うち</t>
    <phoneticPr fontId="2"/>
  </si>
  <si>
    <t>以上</t>
    <phoneticPr fontId="2"/>
  </si>
  <si>
    <t>ほか</t>
    <phoneticPr fontId="2"/>
  </si>
  <si>
    <t>かたわ</t>
    <phoneticPr fontId="2"/>
  </si>
  <si>
    <t>仕事</t>
    <phoneticPr fontId="2"/>
  </si>
  <si>
    <t>ら仕事</t>
    <phoneticPr fontId="2"/>
  </si>
  <si>
    <t>平成12年(2000)</t>
    <phoneticPr fontId="2"/>
  </si>
  <si>
    <t>平成17年(2005)</t>
    <phoneticPr fontId="2"/>
  </si>
  <si>
    <t>栃木県</t>
    <phoneticPr fontId="2"/>
  </si>
  <si>
    <t>全国</t>
    <phoneticPr fontId="2"/>
  </si>
  <si>
    <t>第10表  配偶関係（４区分）、年齢（５歳階級）、男女別１５歳以上人口の推移</t>
    <phoneticPr fontId="2"/>
  </si>
  <si>
    <t xml:space="preserve">男 </t>
    <phoneticPr fontId="2"/>
  </si>
  <si>
    <t xml:space="preserve">女 </t>
    <phoneticPr fontId="2"/>
  </si>
  <si>
    <t xml:space="preserve">5歳階級　 </t>
    <phoneticPr fontId="2"/>
  </si>
  <si>
    <t>未婚</t>
    <phoneticPr fontId="2"/>
  </si>
  <si>
    <t>有配偶</t>
    <phoneticPr fontId="2"/>
  </si>
  <si>
    <t>死別</t>
    <phoneticPr fontId="2"/>
  </si>
  <si>
    <t>離別</t>
    <phoneticPr fontId="2"/>
  </si>
  <si>
    <t>離別</t>
    <phoneticPr fontId="2"/>
  </si>
  <si>
    <t xml:space="preserve"> 80～84</t>
    <phoneticPr fontId="2"/>
  </si>
  <si>
    <t xml:space="preserve"> 85～89</t>
    <phoneticPr fontId="2"/>
  </si>
  <si>
    <t xml:space="preserve"> 90～94</t>
    <phoneticPr fontId="2"/>
  </si>
  <si>
    <t xml:space="preserve"> 95～99</t>
    <phoneticPr fontId="2"/>
  </si>
  <si>
    <t>-</t>
    <phoneticPr fontId="2"/>
  </si>
  <si>
    <t xml:space="preserve">男　 </t>
    <phoneticPr fontId="2"/>
  </si>
  <si>
    <t xml:space="preserve">男　 </t>
    <phoneticPr fontId="2"/>
  </si>
  <si>
    <t>死別</t>
    <phoneticPr fontId="2"/>
  </si>
  <si>
    <t>離別</t>
    <phoneticPr fontId="2"/>
  </si>
  <si>
    <t>未婚</t>
    <phoneticPr fontId="2"/>
  </si>
  <si>
    <t>有配偶</t>
    <phoneticPr fontId="2"/>
  </si>
  <si>
    <t>平成 2年(1990)</t>
    <phoneticPr fontId="2"/>
  </si>
  <si>
    <t>平成 7年(1995)</t>
    <phoneticPr fontId="2"/>
  </si>
  <si>
    <t>平成12年(2000）</t>
    <rPh sb="0" eb="2">
      <t>ヘイセイ</t>
    </rPh>
    <rPh sb="4" eb="5">
      <t>ネン</t>
    </rPh>
    <phoneticPr fontId="2"/>
  </si>
  <si>
    <t>平成17年(2005）</t>
    <rPh sb="0" eb="2">
      <t>ヘイセイ</t>
    </rPh>
    <rPh sb="4" eb="5">
      <t>ネン</t>
    </rPh>
    <phoneticPr fontId="2"/>
  </si>
  <si>
    <t xml:space="preserve">総数 </t>
    <phoneticPr fontId="2"/>
  </si>
  <si>
    <t xml:space="preserve">女 </t>
    <phoneticPr fontId="2"/>
  </si>
  <si>
    <t>平成 7年(1995)</t>
    <phoneticPr fontId="2"/>
  </si>
  <si>
    <t>第11表　住居の種類・住宅の所有の関係（６区分）別一般世帯数</t>
    <phoneticPr fontId="2"/>
  </si>
  <si>
    <t xml:space="preserve">区分 </t>
    <phoneticPr fontId="2"/>
  </si>
  <si>
    <t>世帯数</t>
    <phoneticPr fontId="2"/>
  </si>
  <si>
    <t>世帯人員</t>
    <phoneticPr fontId="2"/>
  </si>
  <si>
    <t>１世帯当たり</t>
    <phoneticPr fontId="2"/>
  </si>
  <si>
    <t xml:space="preserve">人員 </t>
    <phoneticPr fontId="2"/>
  </si>
  <si>
    <t>一般世帯</t>
    <phoneticPr fontId="2"/>
  </si>
  <si>
    <t xml:space="preserve"> 住宅に住む一般世帯</t>
    <phoneticPr fontId="2"/>
  </si>
  <si>
    <t xml:space="preserve">  主世帯</t>
    <phoneticPr fontId="2"/>
  </si>
  <si>
    <t xml:space="preserve">   持ち家</t>
    <phoneticPr fontId="2"/>
  </si>
  <si>
    <t xml:space="preserve">   民営の借家</t>
    <phoneticPr fontId="2"/>
  </si>
  <si>
    <t xml:space="preserve">   給与住宅</t>
    <phoneticPr fontId="2"/>
  </si>
  <si>
    <t xml:space="preserve">  間借り</t>
    <phoneticPr fontId="2"/>
  </si>
  <si>
    <t xml:space="preserve"> 住宅以外に住む一般世帯　 </t>
    <phoneticPr fontId="2"/>
  </si>
  <si>
    <t xml:space="preserve">住宅以外に住む一般世帯　 </t>
    <phoneticPr fontId="2"/>
  </si>
  <si>
    <t>近隣市町</t>
    <phoneticPr fontId="2"/>
  </si>
  <si>
    <t>3～5</t>
    <phoneticPr fontId="6"/>
  </si>
  <si>
    <t>-</t>
    <phoneticPr fontId="1"/>
  </si>
  <si>
    <t>総　　　数</t>
    <phoneticPr fontId="1"/>
  </si>
  <si>
    <t>総数</t>
    <phoneticPr fontId="1"/>
  </si>
  <si>
    <t>男</t>
    <phoneticPr fontId="1"/>
  </si>
  <si>
    <t>男</t>
    <phoneticPr fontId="1"/>
  </si>
  <si>
    <t>総　　　数</t>
    <phoneticPr fontId="1"/>
  </si>
  <si>
    <t>総数</t>
    <phoneticPr fontId="1"/>
  </si>
  <si>
    <t>金田地区</t>
    <rPh sb="0" eb="2">
      <t>カネダ</t>
    </rPh>
    <rPh sb="2" eb="4">
      <t>チク</t>
    </rPh>
    <phoneticPr fontId="1"/>
  </si>
  <si>
    <t>.</t>
    <phoneticPr fontId="1"/>
  </si>
  <si>
    <t>中田原</t>
    <rPh sb="0" eb="3">
      <t>ナカダワラ</t>
    </rPh>
    <phoneticPr fontId="1"/>
  </si>
  <si>
    <t>町島</t>
    <rPh sb="0" eb="1">
      <t>マチ</t>
    </rPh>
    <rPh sb="1" eb="2">
      <t>シマ</t>
    </rPh>
    <phoneticPr fontId="1"/>
  </si>
  <si>
    <t>荒井</t>
    <rPh sb="0" eb="2">
      <t>アライ</t>
    </rPh>
    <phoneticPr fontId="1"/>
  </si>
  <si>
    <t>岡</t>
    <rPh sb="0" eb="1">
      <t>オカ</t>
    </rPh>
    <phoneticPr fontId="1"/>
  </si>
  <si>
    <t>今泉</t>
    <rPh sb="0" eb="2">
      <t>イマイズミ</t>
    </rPh>
    <phoneticPr fontId="1"/>
  </si>
  <si>
    <t>戸野内</t>
    <rPh sb="0" eb="1">
      <t>ト</t>
    </rPh>
    <rPh sb="1" eb="2">
      <t>ノ</t>
    </rPh>
    <rPh sb="2" eb="3">
      <t>ウチ</t>
    </rPh>
    <phoneticPr fontId="1"/>
  </si>
  <si>
    <t>富池</t>
    <rPh sb="0" eb="1">
      <t>トミ</t>
    </rPh>
    <rPh sb="1" eb="2">
      <t>イケ</t>
    </rPh>
    <phoneticPr fontId="1"/>
  </si>
  <si>
    <t>市野沢</t>
    <rPh sb="0" eb="3">
      <t>イチノサワ</t>
    </rPh>
    <phoneticPr fontId="1"/>
  </si>
  <si>
    <t>練貫</t>
    <rPh sb="0" eb="1">
      <t>ネ</t>
    </rPh>
    <rPh sb="1" eb="2">
      <t>ヌキ</t>
    </rPh>
    <phoneticPr fontId="1"/>
  </si>
  <si>
    <t>羽田</t>
    <rPh sb="0" eb="2">
      <t>ハネダ</t>
    </rPh>
    <phoneticPr fontId="1"/>
  </si>
  <si>
    <t>乙連沢</t>
    <rPh sb="0" eb="1">
      <t>オツ</t>
    </rPh>
    <rPh sb="1" eb="2">
      <t>レン</t>
    </rPh>
    <rPh sb="2" eb="3">
      <t>ザワ</t>
    </rPh>
    <phoneticPr fontId="1"/>
  </si>
  <si>
    <t>小滝</t>
    <rPh sb="0" eb="2">
      <t>コタキ</t>
    </rPh>
    <phoneticPr fontId="1"/>
  </si>
  <si>
    <t>北金丸</t>
    <rPh sb="0" eb="1">
      <t>キタ</t>
    </rPh>
    <rPh sb="1" eb="3">
      <t>カネマル</t>
    </rPh>
    <phoneticPr fontId="1"/>
  </si>
  <si>
    <t>南金丸</t>
    <rPh sb="0" eb="1">
      <t>ミナミ</t>
    </rPh>
    <rPh sb="1" eb="3">
      <t>カネマル</t>
    </rPh>
    <phoneticPr fontId="1"/>
  </si>
  <si>
    <t>上奥沢</t>
    <rPh sb="0" eb="1">
      <t>カミ</t>
    </rPh>
    <rPh sb="1" eb="3">
      <t>オクサワ</t>
    </rPh>
    <phoneticPr fontId="1"/>
  </si>
  <si>
    <t>奥沢</t>
    <rPh sb="0" eb="2">
      <t>オクサワ</t>
    </rPh>
    <phoneticPr fontId="1"/>
  </si>
  <si>
    <t>鹿畑</t>
    <rPh sb="0" eb="1">
      <t>シカ</t>
    </rPh>
    <rPh sb="1" eb="2">
      <t>ハタ</t>
    </rPh>
    <phoneticPr fontId="1"/>
  </si>
  <si>
    <t>倉骨</t>
    <rPh sb="0" eb="2">
      <t>クラホネ</t>
    </rPh>
    <phoneticPr fontId="1"/>
  </si>
  <si>
    <t>赤瀬</t>
    <rPh sb="0" eb="2">
      <t>アカセ</t>
    </rPh>
    <phoneticPr fontId="1"/>
  </si>
  <si>
    <t>北大和久</t>
    <rPh sb="0" eb="1">
      <t>キタ</t>
    </rPh>
    <rPh sb="1" eb="4">
      <t>オオワク</t>
    </rPh>
    <phoneticPr fontId="1"/>
  </si>
  <si>
    <t>親園地区</t>
    <rPh sb="0" eb="2">
      <t>チカソノ</t>
    </rPh>
    <rPh sb="2" eb="4">
      <t>チク</t>
    </rPh>
    <phoneticPr fontId="1"/>
  </si>
  <si>
    <t>親園</t>
    <rPh sb="0" eb="2">
      <t>チカソノ</t>
    </rPh>
    <phoneticPr fontId="1"/>
  </si>
  <si>
    <t>実取</t>
    <rPh sb="0" eb="1">
      <t>ミ</t>
    </rPh>
    <rPh sb="1" eb="2">
      <t>ト</t>
    </rPh>
    <phoneticPr fontId="1"/>
  </si>
  <si>
    <t>滝沢</t>
    <rPh sb="0" eb="2">
      <t>タキサワ</t>
    </rPh>
    <phoneticPr fontId="1"/>
  </si>
  <si>
    <t>滝岡</t>
    <rPh sb="0" eb="1">
      <t>タキ</t>
    </rPh>
    <rPh sb="1" eb="2">
      <t>オカ</t>
    </rPh>
    <phoneticPr fontId="1"/>
  </si>
  <si>
    <t>花園</t>
    <rPh sb="0" eb="2">
      <t>ハナゾノ</t>
    </rPh>
    <phoneticPr fontId="1"/>
  </si>
  <si>
    <t>宇田川</t>
    <rPh sb="0" eb="3">
      <t>ウダカワ</t>
    </rPh>
    <phoneticPr fontId="1"/>
  </si>
  <si>
    <t>荻野目</t>
    <rPh sb="0" eb="3">
      <t>オギノメ</t>
    </rPh>
    <phoneticPr fontId="1"/>
  </si>
  <si>
    <t>野崎地区</t>
    <rPh sb="0" eb="2">
      <t>ノザキ</t>
    </rPh>
    <rPh sb="2" eb="4">
      <t>チク</t>
    </rPh>
    <phoneticPr fontId="1"/>
  </si>
  <si>
    <t>上石上</t>
    <rPh sb="0" eb="1">
      <t>カミ</t>
    </rPh>
    <rPh sb="1" eb="2">
      <t>イシ</t>
    </rPh>
    <rPh sb="2" eb="3">
      <t>ウエ</t>
    </rPh>
    <phoneticPr fontId="1"/>
  </si>
  <si>
    <t>下石上</t>
    <rPh sb="0" eb="1">
      <t>シモ</t>
    </rPh>
    <rPh sb="1" eb="3">
      <t>イシガミ</t>
    </rPh>
    <phoneticPr fontId="1"/>
  </si>
  <si>
    <t>薄葉</t>
    <rPh sb="0" eb="2">
      <t>ウスバ</t>
    </rPh>
    <phoneticPr fontId="1"/>
  </si>
  <si>
    <t>平沢</t>
    <rPh sb="0" eb="2">
      <t>ヒラサワ</t>
    </rPh>
    <phoneticPr fontId="1"/>
  </si>
  <si>
    <t>佐久山地区</t>
    <rPh sb="0" eb="3">
      <t>サクヤマ</t>
    </rPh>
    <rPh sb="3" eb="5">
      <t>チク</t>
    </rPh>
    <phoneticPr fontId="1"/>
  </si>
  <si>
    <t>佐久山</t>
    <rPh sb="0" eb="3">
      <t>サクヤマ</t>
    </rPh>
    <phoneticPr fontId="1"/>
  </si>
  <si>
    <t>藤沢</t>
    <rPh sb="0" eb="2">
      <t>フジサワ</t>
    </rPh>
    <phoneticPr fontId="1"/>
  </si>
  <si>
    <t>大神</t>
    <rPh sb="0" eb="2">
      <t>オオガミ</t>
    </rPh>
    <phoneticPr fontId="1"/>
  </si>
  <si>
    <t>福原</t>
    <rPh sb="0" eb="2">
      <t>フクワラ</t>
    </rPh>
    <phoneticPr fontId="1"/>
  </si>
  <si>
    <t>85歳以上</t>
    <rPh sb="2" eb="3">
      <t>サイ</t>
    </rPh>
    <rPh sb="3" eb="5">
      <t>イジョウ</t>
    </rPh>
    <phoneticPr fontId="1"/>
  </si>
  <si>
    <t xml:space="preserve">85歳以上 </t>
    <rPh sb="2" eb="3">
      <t>サイ</t>
    </rPh>
    <rPh sb="3" eb="5">
      <t>イジョウ</t>
    </rPh>
    <phoneticPr fontId="1"/>
  </si>
  <si>
    <t>世帯人員が1人</t>
    <phoneticPr fontId="1"/>
  </si>
  <si>
    <t>可住地面積の人口密度(人）</t>
    <rPh sb="0" eb="2">
      <t>カジュウ</t>
    </rPh>
    <rPh sb="2" eb="3">
      <t>チ</t>
    </rPh>
    <rPh sb="3" eb="5">
      <t>メンセキ</t>
    </rPh>
    <rPh sb="6" eb="8">
      <t>ジンコウ</t>
    </rPh>
    <rPh sb="8" eb="10">
      <t>ミツド</t>
    </rPh>
    <rPh sb="11" eb="12">
      <t>ニン</t>
    </rPh>
    <phoneticPr fontId="6"/>
  </si>
  <si>
    <t>可住地面積（㎢）</t>
    <rPh sb="0" eb="2">
      <t>カジュウ</t>
    </rPh>
    <rPh sb="2" eb="3">
      <t>チ</t>
    </rPh>
    <rPh sb="3" eb="5">
      <t>メンセキ</t>
    </rPh>
    <phoneticPr fontId="6"/>
  </si>
  <si>
    <t>15歳未満</t>
    <phoneticPr fontId="1"/>
  </si>
  <si>
    <t>15～64歳</t>
    <phoneticPr fontId="1"/>
  </si>
  <si>
    <t>65歳以上</t>
    <phoneticPr fontId="1"/>
  </si>
  <si>
    <t>年次</t>
    <rPh sb="0" eb="2">
      <t>ネンジ</t>
    </rPh>
    <phoneticPr fontId="1"/>
  </si>
  <si>
    <t xml:space="preserve">電気・ガス・熱供給・水道業 </t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</si>
  <si>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</si>
  <si>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運輸業・郵便業</t>
    <rPh sb="0" eb="3">
      <t>ウンユギョウ</t>
    </rPh>
    <rPh sb="4" eb="6">
      <t>ユウビン</t>
    </rPh>
    <rPh sb="6" eb="7">
      <t>ギョウ</t>
    </rPh>
    <phoneticPr fontId="2"/>
  </si>
  <si>
    <t>卸売・小売業</t>
    <rPh sb="0" eb="2">
      <t>オロシウ</t>
    </rPh>
    <rPh sb="3" eb="6">
      <t>コウリギョウ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</si>
  <si>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</si>
  <si>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</si>
  <si>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学術研究、専門・技術サービス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2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</si>
  <si>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</si>
  <si>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</si>
  <si>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</si>
  <si>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医療・福祉</t>
    <rPh sb="0" eb="2">
      <t>イリョウ</t>
    </rPh>
    <rPh sb="3" eb="5">
      <t>フクシ</t>
    </rPh>
    <phoneticPr fontId="2"/>
  </si>
  <si>
    <t>複合サービス業</t>
    <rPh sb="0" eb="2">
      <t>フクゴウ</t>
    </rPh>
    <rPh sb="6" eb="7">
      <t>ギョウ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</si>
  <si>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</si>
  <si>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</si>
  <si>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 xml:space="preserve"> 分類不能の産業　 </t>
    <phoneticPr fontId="1"/>
  </si>
  <si>
    <t xml:space="preserve">農業　 </t>
    <phoneticPr fontId="2"/>
  </si>
  <si>
    <t xml:space="preserve">林業　 </t>
    <phoneticPr fontId="2"/>
  </si>
  <si>
    <t xml:space="preserve">漁業　 </t>
    <phoneticPr fontId="2"/>
  </si>
  <si>
    <t xml:space="preserve">鉱業・採石業・砂利採取業　 </t>
    <rPh sb="3" eb="6">
      <t>サイセキギョウ</t>
    </rPh>
    <rPh sb="7" eb="12">
      <t>ジャリサイシュギョウ</t>
    </rPh>
    <phoneticPr fontId="2"/>
  </si>
  <si>
    <t xml:space="preserve">建設業　 </t>
    <phoneticPr fontId="2"/>
  </si>
  <si>
    <t xml:space="preserve">製造業　 </t>
    <phoneticPr fontId="2"/>
  </si>
  <si>
    <t xml:space="preserve">     以上就業者数及び通学者数</t>
    <rPh sb="5" eb="7">
      <t>イジョウ</t>
    </rPh>
    <rPh sb="7" eb="9">
      <t>シュウギョウ</t>
    </rPh>
    <rPh sb="9" eb="10">
      <t>モノ</t>
    </rPh>
    <rPh sb="10" eb="11">
      <t>カズ</t>
    </rPh>
    <phoneticPr fontId="6"/>
  </si>
  <si>
    <t>第20表  常住地または従業地・通学地による年齢（５歳階級）、男女別人口及び１５歳</t>
    <rPh sb="0" eb="1">
      <t>ダイ</t>
    </rPh>
    <rPh sb="3" eb="4">
      <t>ヒョウ</t>
    </rPh>
    <rPh sb="6" eb="8">
      <t>ジョウジュウ</t>
    </rPh>
    <rPh sb="8" eb="9">
      <t>チ</t>
    </rPh>
    <rPh sb="12" eb="14">
      <t>ジュウギョウ</t>
    </rPh>
    <rPh sb="14" eb="15">
      <t>チ</t>
    </rPh>
    <rPh sb="16" eb="18">
      <t>ツウガク</t>
    </rPh>
    <rPh sb="18" eb="19">
      <t>チ</t>
    </rPh>
    <rPh sb="22" eb="24">
      <t>ネンレイ</t>
    </rPh>
    <rPh sb="26" eb="27">
      <t>サイ</t>
    </rPh>
    <rPh sb="27" eb="29">
      <t>カイキュウ</t>
    </rPh>
    <rPh sb="31" eb="33">
      <t>ダンジョ</t>
    </rPh>
    <rPh sb="33" eb="34">
      <t>ベツ</t>
    </rPh>
    <rPh sb="34" eb="36">
      <t>ジンコウ</t>
    </rPh>
    <rPh sb="36" eb="37">
      <t>オヨ</t>
    </rPh>
    <rPh sb="40" eb="41">
      <t>サイ</t>
    </rPh>
    <phoneticPr fontId="6"/>
  </si>
  <si>
    <t>大田原市（旧市町村別）</t>
    <rPh sb="0" eb="4">
      <t>オオタワラシ</t>
    </rPh>
    <rPh sb="5" eb="6">
      <t>キュウ</t>
    </rPh>
    <rPh sb="6" eb="9">
      <t>シチョウソン</t>
    </rPh>
    <rPh sb="9" eb="10">
      <t>ベツ</t>
    </rPh>
    <phoneticPr fontId="1"/>
  </si>
  <si>
    <t>第12表  住宅の建て方（６区分）、住宅の所有の関係（５区分）別住宅に住む</t>
    <rPh sb="0" eb="1">
      <t>ダイ</t>
    </rPh>
    <rPh sb="3" eb="4">
      <t>ヒョウ</t>
    </rPh>
    <rPh sb="6" eb="8">
      <t>ジュウタク</t>
    </rPh>
    <rPh sb="9" eb="10">
      <t>タ</t>
    </rPh>
    <rPh sb="11" eb="12">
      <t>カタ</t>
    </rPh>
    <rPh sb="14" eb="16">
      <t>クブン</t>
    </rPh>
    <rPh sb="18" eb="20">
      <t>ジュウタク</t>
    </rPh>
    <rPh sb="21" eb="23">
      <t>ショユウ</t>
    </rPh>
    <rPh sb="24" eb="26">
      <t>カンケイ</t>
    </rPh>
    <rPh sb="28" eb="30">
      <t>クブン</t>
    </rPh>
    <rPh sb="31" eb="32">
      <t>ベツ</t>
    </rPh>
    <rPh sb="32" eb="34">
      <t>ジュウタク</t>
    </rPh>
    <rPh sb="35" eb="36">
      <t>ス</t>
    </rPh>
    <phoneticPr fontId="6"/>
  </si>
  <si>
    <t xml:space="preserve">       一般世帯数及び一般世帯人員の推移</t>
    <rPh sb="7" eb="9">
      <t>イッパン</t>
    </rPh>
    <rPh sb="9" eb="12">
      <t>セタイスウ</t>
    </rPh>
    <rPh sb="12" eb="13">
      <t>オヨ</t>
    </rPh>
    <rPh sb="14" eb="16">
      <t>イッパン</t>
    </rPh>
    <rPh sb="16" eb="18">
      <t>セタイ</t>
    </rPh>
    <rPh sb="18" eb="20">
      <t>ジンイン</t>
    </rPh>
    <rPh sb="21" eb="23">
      <t>スイイ</t>
    </rPh>
    <phoneticPr fontId="6"/>
  </si>
  <si>
    <t>人口密度（人/㎢）</t>
    <rPh sb="0" eb="2">
      <t>ジンコウ</t>
    </rPh>
    <rPh sb="2" eb="4">
      <t>ミツド</t>
    </rPh>
    <rPh sb="5" eb="6">
      <t>ヒト</t>
    </rPh>
    <phoneticPr fontId="6"/>
  </si>
  <si>
    <t>　　　　人口密度の推移</t>
    <rPh sb="4" eb="6">
      <t>ジンコウ</t>
    </rPh>
    <rPh sb="6" eb="8">
      <t>ミツド</t>
    </rPh>
    <rPh sb="9" eb="11">
      <t>スイイ</t>
    </rPh>
    <phoneticPr fontId="1"/>
  </si>
  <si>
    <t>（人/㎢）</t>
    <rPh sb="1" eb="2">
      <t>ヒト</t>
    </rPh>
    <phoneticPr fontId="1"/>
  </si>
  <si>
    <t>7人     以上</t>
    <phoneticPr fontId="1"/>
  </si>
  <si>
    <t>7人    以上</t>
    <phoneticPr fontId="1"/>
  </si>
  <si>
    <t>結　果　表</t>
    <rPh sb="0" eb="1">
      <t>ケッ</t>
    </rPh>
    <rPh sb="2" eb="3">
      <t>ハテ</t>
    </rPh>
    <rPh sb="4" eb="5">
      <t>ヒョウ</t>
    </rPh>
    <phoneticPr fontId="1"/>
  </si>
  <si>
    <t>　　　　　　人　　　　　　　　　　　　　　　　　　　　　口</t>
    <phoneticPr fontId="2"/>
  </si>
  <si>
    <t>　　　　　　　　一　　般　　世　　帯　　数</t>
    <rPh sb="8" eb="9">
      <t>イチ</t>
    </rPh>
    <rPh sb="11" eb="12">
      <t>バン</t>
    </rPh>
    <rPh sb="14" eb="15">
      <t>ヨ</t>
    </rPh>
    <rPh sb="17" eb="18">
      <t>オビ</t>
    </rPh>
    <rPh sb="20" eb="21">
      <t>スウ</t>
    </rPh>
    <phoneticPr fontId="6"/>
  </si>
  <si>
    <t>　　　　　　　　　一　　　般　　　世　　　帯　　　数</t>
    <rPh sb="9" eb="10">
      <t>ハジメ</t>
    </rPh>
    <rPh sb="13" eb="14">
      <t>ハン</t>
    </rPh>
    <rPh sb="17" eb="18">
      <t>ヨ</t>
    </rPh>
    <rPh sb="21" eb="22">
      <t>オビ</t>
    </rPh>
    <rPh sb="25" eb="26">
      <t>スウ</t>
    </rPh>
    <phoneticPr fontId="6"/>
  </si>
  <si>
    <t>大田原市　　　　　　　　　　　　　　　　　　　　　　　　　　　　　　　　　　　　　　　　　　　</t>
    <phoneticPr fontId="2"/>
  </si>
  <si>
    <t>…</t>
    <phoneticPr fontId="2"/>
  </si>
  <si>
    <t>昭和 5年(1930)</t>
    <phoneticPr fontId="2"/>
  </si>
  <si>
    <t>平成 2年(1990)</t>
    <phoneticPr fontId="2"/>
  </si>
  <si>
    <t xml:space="preserve">野崎地区 </t>
    <phoneticPr fontId="1"/>
  </si>
  <si>
    <t xml:space="preserve">金田地区 </t>
    <phoneticPr fontId="1"/>
  </si>
  <si>
    <t xml:space="preserve">佐久山地区 </t>
    <phoneticPr fontId="1"/>
  </si>
  <si>
    <t>-</t>
    <phoneticPr fontId="1"/>
  </si>
  <si>
    <t>下野市</t>
    <rPh sb="0" eb="3">
      <t>シモツケシ</t>
    </rPh>
    <phoneticPr fontId="1"/>
  </si>
  <si>
    <t>-</t>
    <phoneticPr fontId="1"/>
  </si>
  <si>
    <t>　　宮城県</t>
    <rPh sb="2" eb="5">
      <t>ミヤギケン</t>
    </rPh>
    <phoneticPr fontId="1"/>
  </si>
  <si>
    <t>うち</t>
    <phoneticPr fontId="6"/>
  </si>
  <si>
    <t>いない</t>
    <phoneticPr fontId="6"/>
  </si>
  <si>
    <t>(夜間人口)</t>
    <rPh sb="1" eb="3">
      <t>ヤカン</t>
    </rPh>
    <rPh sb="3" eb="5">
      <t>ジンコウ</t>
    </rPh>
    <phoneticPr fontId="6"/>
  </si>
  <si>
    <t xml:space="preserve">年齢 </t>
    <phoneticPr fontId="2"/>
  </si>
  <si>
    <t>平成 12年</t>
    <phoneticPr fontId="2"/>
  </si>
  <si>
    <t>総数</t>
    <phoneticPr fontId="2"/>
  </si>
  <si>
    <t>男</t>
    <phoneticPr fontId="2"/>
  </si>
  <si>
    <t>女</t>
    <phoneticPr fontId="2"/>
  </si>
  <si>
    <t xml:space="preserve">総数 </t>
    <phoneticPr fontId="2"/>
  </si>
  <si>
    <t>面積
（㎢）</t>
    <rPh sb="0" eb="2">
      <t>メンセキ</t>
    </rPh>
    <phoneticPr fontId="6"/>
  </si>
  <si>
    <t>面積
(㎢）</t>
    <rPh sb="0" eb="2">
      <t>メンセキ</t>
    </rPh>
    <phoneticPr fontId="6"/>
  </si>
  <si>
    <t>人口密度
（人/㎢）</t>
    <rPh sb="0" eb="2">
      <t>ジンコウ</t>
    </rPh>
    <rPh sb="2" eb="4">
      <t>ミツド</t>
    </rPh>
    <phoneticPr fontId="6"/>
  </si>
  <si>
    <t>世帯の種類「不詳」、年齢「不詳」を含む。　</t>
    <rPh sb="0" eb="2">
      <t>セタイ</t>
    </rPh>
    <rPh sb="3" eb="5">
      <t>シュルイ</t>
    </rPh>
    <rPh sb="6" eb="8">
      <t>フショウ</t>
    </rPh>
    <rPh sb="10" eb="12">
      <t>ネンレイ</t>
    </rPh>
    <rPh sb="13" eb="15">
      <t>フショウ</t>
    </rPh>
    <rPh sb="17" eb="18">
      <t>フク</t>
    </rPh>
    <phoneticPr fontId="2"/>
  </si>
  <si>
    <t>世帯の種類「不詳」、年齢「不詳」を含む。</t>
    <rPh sb="0" eb="2">
      <t>セタイ</t>
    </rPh>
    <rPh sb="3" eb="5">
      <t>シュルイ</t>
    </rPh>
    <rPh sb="6" eb="8">
      <t>フショウ</t>
    </rPh>
    <rPh sb="10" eb="12">
      <t>ネンレイ</t>
    </rPh>
    <rPh sb="13" eb="15">
      <t>フショウ</t>
    </rPh>
    <rPh sb="17" eb="18">
      <t>フク</t>
    </rPh>
    <phoneticPr fontId="2"/>
  </si>
  <si>
    <t>総数は年齢｢不詳」を含む。</t>
    <rPh sb="0" eb="2">
      <t>ソウスウ</t>
    </rPh>
    <rPh sb="3" eb="5">
      <t>ネンレイ</t>
    </rPh>
    <rPh sb="6" eb="8">
      <t>フショウ</t>
    </rPh>
    <rPh sb="10" eb="11">
      <t>フク</t>
    </rPh>
    <phoneticPr fontId="2"/>
  </si>
  <si>
    <t>労働力状態「不詳」を含む。</t>
    <phoneticPr fontId="2"/>
  </si>
  <si>
    <t>労働力状態「不詳」を含む。　　　　　　　　　　　　　　　　　　　　　　　　　　　　　　　　　　　</t>
    <phoneticPr fontId="2"/>
  </si>
  <si>
    <t>配偶関係「不詳」を含む。</t>
    <phoneticPr fontId="2"/>
  </si>
  <si>
    <t>労働力状態「不詳」を含む。</t>
    <rPh sb="0" eb="3">
      <t>ロウドウリョク</t>
    </rPh>
    <rPh sb="3" eb="5">
      <t>ジョウタイ</t>
    </rPh>
    <rPh sb="6" eb="8">
      <t>フショウ</t>
    </rPh>
    <rPh sb="10" eb="11">
      <t>フク</t>
    </rPh>
    <phoneticPr fontId="6"/>
  </si>
  <si>
    <t>3～5</t>
    <phoneticPr fontId="6"/>
  </si>
  <si>
    <t>-</t>
    <phoneticPr fontId="6"/>
  </si>
  <si>
    <t>両郷地区</t>
    <rPh sb="0" eb="1">
      <t>リョウ</t>
    </rPh>
    <rPh sb="1" eb="2">
      <t>ゴウ</t>
    </rPh>
    <rPh sb="3" eb="4">
      <t>ク</t>
    </rPh>
    <phoneticPr fontId="2"/>
  </si>
  <si>
    <t xml:space="preserve">須賀川地区 </t>
    <rPh sb="0" eb="3">
      <t>スカガワ</t>
    </rPh>
    <phoneticPr fontId="2"/>
  </si>
  <si>
    <t xml:space="preserve">川西地区 </t>
    <rPh sb="0" eb="2">
      <t>カワニシ</t>
    </rPh>
    <phoneticPr fontId="2"/>
  </si>
  <si>
    <t>平成 2年(1990)</t>
    <phoneticPr fontId="2"/>
  </si>
  <si>
    <t>12年(2000)</t>
    <rPh sb="2" eb="3">
      <t>ネン</t>
    </rPh>
    <phoneticPr fontId="2"/>
  </si>
  <si>
    <t>17年(2005)</t>
    <rPh sb="2" eb="3">
      <t>ネン</t>
    </rPh>
    <phoneticPr fontId="2"/>
  </si>
  <si>
    <t>22年(2010)</t>
    <rPh sb="2" eb="3">
      <t>ネン</t>
    </rPh>
    <phoneticPr fontId="2"/>
  </si>
  <si>
    <t>大正 9年(1920)</t>
    <phoneticPr fontId="2"/>
  </si>
  <si>
    <t xml:space="preserve">    14年(1925)</t>
    <phoneticPr fontId="2"/>
  </si>
  <si>
    <t xml:space="preserve">    10年(1935)</t>
    <phoneticPr fontId="2"/>
  </si>
  <si>
    <t xml:space="preserve">    15年(1940)</t>
    <phoneticPr fontId="2"/>
  </si>
  <si>
    <t xml:space="preserve">    22年(1947)</t>
    <phoneticPr fontId="2"/>
  </si>
  <si>
    <t xml:space="preserve">    25年(1950)</t>
    <phoneticPr fontId="2"/>
  </si>
  <si>
    <t xml:space="preserve">    30年(1955)</t>
    <phoneticPr fontId="2"/>
  </si>
  <si>
    <t xml:space="preserve">    40年(1965)</t>
    <phoneticPr fontId="2"/>
  </si>
  <si>
    <t xml:space="preserve">    35年(1960)</t>
    <phoneticPr fontId="2"/>
  </si>
  <si>
    <t xml:space="preserve">    45年(1970)</t>
    <phoneticPr fontId="2"/>
  </si>
  <si>
    <t xml:space="preserve">    50年(1975)</t>
    <phoneticPr fontId="2"/>
  </si>
  <si>
    <t xml:space="preserve">    55年(1980)</t>
    <phoneticPr fontId="2"/>
  </si>
  <si>
    <t xml:space="preserve">    60年(1985)</t>
    <phoneticPr fontId="2"/>
  </si>
  <si>
    <t xml:space="preserve">     7年(1995)</t>
    <phoneticPr fontId="2"/>
  </si>
  <si>
    <t xml:space="preserve">    12年(2000)</t>
    <phoneticPr fontId="2"/>
  </si>
  <si>
    <t xml:space="preserve">    17年(2005)</t>
    <phoneticPr fontId="2"/>
  </si>
  <si>
    <t>60年(1985)</t>
    <phoneticPr fontId="1"/>
  </si>
  <si>
    <t>14年(1925)</t>
    <phoneticPr fontId="1"/>
  </si>
  <si>
    <t>10年(1935)</t>
    <phoneticPr fontId="1"/>
  </si>
  <si>
    <t>15年(1940)</t>
    <phoneticPr fontId="1"/>
  </si>
  <si>
    <t>22年(1947)</t>
    <phoneticPr fontId="1"/>
  </si>
  <si>
    <t>25年(1950)</t>
    <phoneticPr fontId="1"/>
  </si>
  <si>
    <t>30年(1955)</t>
    <phoneticPr fontId="1"/>
  </si>
  <si>
    <t>35年(1960)</t>
    <phoneticPr fontId="1"/>
  </si>
  <si>
    <t>40年(1965)</t>
    <phoneticPr fontId="1"/>
  </si>
  <si>
    <t>45年(1970)</t>
    <phoneticPr fontId="1"/>
  </si>
  <si>
    <t>50年(1975)</t>
    <phoneticPr fontId="1"/>
  </si>
  <si>
    <t>55年(1980)</t>
    <phoneticPr fontId="1"/>
  </si>
  <si>
    <t>7年(1995)</t>
    <phoneticPr fontId="1"/>
  </si>
  <si>
    <t>人口
密度
(人/㎢)</t>
    <rPh sb="0" eb="2">
      <t>ジンコウ</t>
    </rPh>
    <rPh sb="3" eb="5">
      <t>ミツド</t>
    </rPh>
    <rPh sb="7" eb="8">
      <t>ヒト</t>
    </rPh>
    <phoneticPr fontId="6"/>
  </si>
  <si>
    <t>(K㎡)</t>
    <phoneticPr fontId="2"/>
  </si>
  <si>
    <t>…</t>
    <phoneticPr fontId="1"/>
  </si>
  <si>
    <t>…</t>
    <phoneticPr fontId="1"/>
  </si>
  <si>
    <t>…</t>
    <phoneticPr fontId="1"/>
  </si>
  <si>
    <t>…</t>
    <phoneticPr fontId="2"/>
  </si>
  <si>
    <t xml:space="preserve">  7年(1995)</t>
    <phoneticPr fontId="1"/>
  </si>
  <si>
    <t xml:space="preserve"> 14年(1925)</t>
    <phoneticPr fontId="1"/>
  </si>
  <si>
    <t xml:space="preserve"> 10年(1935)</t>
    <phoneticPr fontId="1"/>
  </si>
  <si>
    <t xml:space="preserve"> 15年(1940)</t>
    <phoneticPr fontId="1"/>
  </si>
  <si>
    <t xml:space="preserve"> 22年(1947)</t>
    <phoneticPr fontId="1"/>
  </si>
  <si>
    <t xml:space="preserve"> 25年(1950)</t>
    <phoneticPr fontId="1"/>
  </si>
  <si>
    <t xml:space="preserve"> 30年(1955)</t>
    <phoneticPr fontId="1"/>
  </si>
  <si>
    <t xml:space="preserve"> 35年(1960)</t>
    <phoneticPr fontId="1"/>
  </si>
  <si>
    <t xml:space="preserve"> 40年(1965)</t>
    <phoneticPr fontId="1"/>
  </si>
  <si>
    <t xml:space="preserve"> 45年(1970)</t>
    <phoneticPr fontId="1"/>
  </si>
  <si>
    <t xml:space="preserve"> 50年(1975)</t>
    <phoneticPr fontId="1"/>
  </si>
  <si>
    <t>大正 9年(1920)</t>
    <phoneticPr fontId="2"/>
  </si>
  <si>
    <t xml:space="preserve"> 55年(1980)</t>
    <phoneticPr fontId="1"/>
  </si>
  <si>
    <t xml:space="preserve"> 60年(1985)</t>
    <phoneticPr fontId="1"/>
  </si>
  <si>
    <t>12年(2000)</t>
    <phoneticPr fontId="2"/>
  </si>
  <si>
    <t>17年(2005)</t>
    <phoneticPr fontId="2"/>
  </si>
  <si>
    <t>昭和25年(1950)</t>
    <rPh sb="0" eb="2">
      <t>ショウワ</t>
    </rPh>
    <phoneticPr fontId="2"/>
  </si>
  <si>
    <t>平成 2年(1990)</t>
    <phoneticPr fontId="2"/>
  </si>
  <si>
    <t xml:space="preserve"> 　　…</t>
    <phoneticPr fontId="1"/>
  </si>
  <si>
    <t>注）平成19年より、第３次産業に「学術研究，専門・技術サービス業」と「生活関連サービス業，娯楽業」が追加された。</t>
    <rPh sb="0" eb="1">
      <t>チュウ</t>
    </rPh>
    <rPh sb="2" eb="4">
      <t>ヘイセイ</t>
    </rPh>
    <rPh sb="6" eb="7">
      <t>ネン</t>
    </rPh>
    <rPh sb="10" eb="11">
      <t>ダイ</t>
    </rPh>
    <rPh sb="12" eb="13">
      <t>ジ</t>
    </rPh>
    <rPh sb="13" eb="15">
      <t>サンギョウ</t>
    </rPh>
    <phoneticPr fontId="2"/>
  </si>
  <si>
    <t>一般世帯・一般世帯人員の総数には不詳を含むため、各項目の合計と必ずしも一致しない場合がある。</t>
    <rPh sb="0" eb="2">
      <t>イッパン</t>
    </rPh>
    <rPh sb="2" eb="4">
      <t>セタイ</t>
    </rPh>
    <rPh sb="5" eb="7">
      <t>イッパン</t>
    </rPh>
    <rPh sb="7" eb="9">
      <t>セタイ</t>
    </rPh>
    <rPh sb="9" eb="11">
      <t>ジンイン</t>
    </rPh>
    <rPh sb="12" eb="14">
      <t>ソウスウ</t>
    </rPh>
    <rPh sb="16" eb="18">
      <t>フショウ</t>
    </rPh>
    <rPh sb="19" eb="20">
      <t>フク</t>
    </rPh>
    <rPh sb="24" eb="25">
      <t>カク</t>
    </rPh>
    <rPh sb="25" eb="27">
      <t>コウモク</t>
    </rPh>
    <rPh sb="28" eb="30">
      <t>ゴウケイ</t>
    </rPh>
    <rPh sb="31" eb="32">
      <t>カナラ</t>
    </rPh>
    <rPh sb="35" eb="37">
      <t>イッチ</t>
    </rPh>
    <rPh sb="40" eb="42">
      <t>バアイ</t>
    </rPh>
    <phoneticPr fontId="1"/>
  </si>
  <si>
    <t>無国籍及び国名「不詳」を含む。</t>
    <rPh sb="0" eb="3">
      <t>ムコクセキ</t>
    </rPh>
    <rPh sb="3" eb="4">
      <t>オヨ</t>
    </rPh>
    <rPh sb="5" eb="7">
      <t>コクメイ</t>
    </rPh>
    <rPh sb="8" eb="10">
      <t>フショウ</t>
    </rPh>
    <rPh sb="12" eb="13">
      <t>フク</t>
    </rPh>
    <phoneticPr fontId="6"/>
  </si>
  <si>
    <t xml:space="preserve">   公営・都市再生機構・公社の借家 </t>
    <rPh sb="6" eb="8">
      <t>トシ</t>
    </rPh>
    <rPh sb="8" eb="10">
      <t>サイセイ</t>
    </rPh>
    <rPh sb="10" eb="12">
      <t>キコウ</t>
    </rPh>
    <phoneticPr fontId="2"/>
  </si>
  <si>
    <t xml:space="preserve"> 　　　一般世帯人員の推移</t>
    <rPh sb="6" eb="8">
      <t>セタイ</t>
    </rPh>
    <rPh sb="8" eb="10">
      <t>ジンイン</t>
    </rPh>
    <rPh sb="11" eb="13">
      <t>スイイ</t>
    </rPh>
    <phoneticPr fontId="6"/>
  </si>
  <si>
    <t>　　のいる一般世帯</t>
    <rPh sb="5" eb="7">
      <t>イッパン</t>
    </rPh>
    <rPh sb="7" eb="9">
      <t>セタイ</t>
    </rPh>
    <phoneticPr fontId="1"/>
  </si>
  <si>
    <t>第15表　世帯人員（１０区分）別一般世帯数及び一般世帯人員の推移</t>
    <rPh sb="0" eb="1">
      <t>ダイ</t>
    </rPh>
    <rPh sb="3" eb="4">
      <t>ヒョウ</t>
    </rPh>
    <rPh sb="5" eb="7">
      <t>セタイ</t>
    </rPh>
    <rPh sb="7" eb="9">
      <t>ジンイン</t>
    </rPh>
    <rPh sb="12" eb="14">
      <t>クブン</t>
    </rPh>
    <rPh sb="15" eb="16">
      <t>ベツ</t>
    </rPh>
    <rPh sb="16" eb="18">
      <t>イッパン</t>
    </rPh>
    <rPh sb="18" eb="20">
      <t>セタイ</t>
    </rPh>
    <rPh sb="20" eb="21">
      <t>スウ</t>
    </rPh>
    <rPh sb="21" eb="22">
      <t>オヨ</t>
    </rPh>
    <rPh sb="23" eb="25">
      <t>イッパン</t>
    </rPh>
    <rPh sb="25" eb="27">
      <t>セタイ</t>
    </rPh>
    <rPh sb="27" eb="29">
      <t>ジンイン</t>
    </rPh>
    <rPh sb="30" eb="32">
      <t>スイイ</t>
    </rPh>
    <phoneticPr fontId="6"/>
  </si>
  <si>
    <t>世帯人員</t>
    <rPh sb="0" eb="2">
      <t>セタイ</t>
    </rPh>
    <rPh sb="2" eb="3">
      <t>ヒト</t>
    </rPh>
    <phoneticPr fontId="6"/>
  </si>
  <si>
    <t>第22表  人口、面積、人口密度及び総人口に占める割合の推移</t>
    <rPh sb="0" eb="1">
      <t>ダイ</t>
    </rPh>
    <rPh sb="3" eb="4">
      <t>ヒョウ</t>
    </rPh>
    <rPh sb="6" eb="8">
      <t>ジンコウ</t>
    </rPh>
    <rPh sb="9" eb="11">
      <t>メンセキ</t>
    </rPh>
    <rPh sb="12" eb="14">
      <t>ジンコウ</t>
    </rPh>
    <rPh sb="14" eb="16">
      <t>ミツド</t>
    </rPh>
    <rPh sb="16" eb="17">
      <t>オヨ</t>
    </rPh>
    <rPh sb="18" eb="19">
      <t>ソウ</t>
    </rPh>
    <rPh sb="19" eb="21">
      <t>ジンコウ</t>
    </rPh>
    <rPh sb="22" eb="23">
      <t>シ</t>
    </rPh>
    <rPh sb="25" eb="27">
      <t>ワリアイ</t>
    </rPh>
    <rPh sb="28" eb="30">
      <t>スイイ</t>
    </rPh>
    <phoneticPr fontId="6"/>
  </si>
  <si>
    <t>第26表 世帯の家族類型（３区分）別一般世帯数及び一般世帯人員</t>
    <rPh sb="0" eb="1">
      <t>ダイ</t>
    </rPh>
    <rPh sb="3" eb="4">
      <t>ヒョウ</t>
    </rPh>
    <rPh sb="5" eb="7">
      <t>セタイ</t>
    </rPh>
    <rPh sb="8" eb="10">
      <t>カゾク</t>
    </rPh>
    <rPh sb="10" eb="12">
      <t>ルイケイ</t>
    </rPh>
    <rPh sb="14" eb="16">
      <t>クブン</t>
    </rPh>
    <rPh sb="17" eb="18">
      <t>ベツ</t>
    </rPh>
    <rPh sb="18" eb="20">
      <t>イッパン</t>
    </rPh>
    <rPh sb="20" eb="23">
      <t>セタイスウ</t>
    </rPh>
    <rPh sb="23" eb="24">
      <t>オヨ</t>
    </rPh>
    <rPh sb="25" eb="27">
      <t>イッパン</t>
    </rPh>
    <rPh sb="27" eb="29">
      <t>セタイ</t>
    </rPh>
    <rPh sb="29" eb="31">
      <t>ジンイン</t>
    </rPh>
    <phoneticPr fontId="6"/>
  </si>
  <si>
    <t>町丁字別結果表</t>
    <rPh sb="0" eb="1">
      <t>マチ</t>
    </rPh>
    <rPh sb="1" eb="2">
      <t>チョウ</t>
    </rPh>
    <rPh sb="2" eb="3">
      <t>アザ</t>
    </rPh>
    <rPh sb="3" eb="4">
      <t>ベツ</t>
    </rPh>
    <rPh sb="4" eb="6">
      <t>ケッカ</t>
    </rPh>
    <rPh sb="6" eb="7">
      <t>ヒョウ</t>
    </rPh>
    <phoneticPr fontId="1"/>
  </si>
  <si>
    <t xml:space="preserve"> 15歳未満</t>
    <phoneticPr fontId="1"/>
  </si>
  <si>
    <t xml:space="preserve"> 15～64歳</t>
    <phoneticPr fontId="1"/>
  </si>
  <si>
    <t xml:space="preserve"> 65歳以上</t>
    <phoneticPr fontId="1"/>
  </si>
  <si>
    <t xml:space="preserve"> 15歳未満</t>
    <phoneticPr fontId="1"/>
  </si>
  <si>
    <t xml:space="preserve"> 年齢別割合(%)</t>
    <phoneticPr fontId="1"/>
  </si>
  <si>
    <t xml:space="preserve"> 65歳以上</t>
    <rPh sb="3" eb="4">
      <t>サイ</t>
    </rPh>
    <rPh sb="4" eb="6">
      <t>イジョウ</t>
    </rPh>
    <phoneticPr fontId="2"/>
  </si>
  <si>
    <t xml:space="preserve">  75歳以上</t>
    <rPh sb="4" eb="5">
      <t>サイ</t>
    </rPh>
    <rPh sb="5" eb="7">
      <t>イジョウ</t>
    </rPh>
    <phoneticPr fontId="2"/>
  </si>
  <si>
    <t xml:space="preserve"> 住宅に住む一般世帯</t>
    <phoneticPr fontId="2"/>
  </si>
  <si>
    <t xml:space="preserve"> 住宅に住む一般世帯</t>
    <rPh sb="1" eb="3">
      <t>ジュウタク</t>
    </rPh>
    <rPh sb="4" eb="5">
      <t>ス</t>
    </rPh>
    <rPh sb="6" eb="8">
      <t>イッパン</t>
    </rPh>
    <rPh sb="8" eb="10">
      <t>セタイ</t>
    </rPh>
    <phoneticPr fontId="6"/>
  </si>
  <si>
    <t xml:space="preserve">  主世帯</t>
    <rPh sb="2" eb="3">
      <t>シュ</t>
    </rPh>
    <rPh sb="3" eb="5">
      <t>セタイ</t>
    </rPh>
    <phoneticPr fontId="6"/>
  </si>
  <si>
    <t>　 持ち家</t>
    <rPh sb="2" eb="3">
      <t>モ</t>
    </rPh>
    <rPh sb="4" eb="5">
      <t>イエ</t>
    </rPh>
    <phoneticPr fontId="6"/>
  </si>
  <si>
    <t>　 民営の借家</t>
    <rPh sb="2" eb="4">
      <t>ミンエイ</t>
    </rPh>
    <rPh sb="5" eb="7">
      <t>シャクヤ</t>
    </rPh>
    <phoneticPr fontId="6"/>
  </si>
  <si>
    <t>　 給与住宅</t>
    <rPh sb="2" eb="4">
      <t>キュウヨ</t>
    </rPh>
    <rPh sb="4" eb="6">
      <t>ジュウタク</t>
    </rPh>
    <phoneticPr fontId="6"/>
  </si>
  <si>
    <t xml:space="preserve">  間借り</t>
    <rPh sb="2" eb="4">
      <t>マガ</t>
    </rPh>
    <phoneticPr fontId="6"/>
  </si>
  <si>
    <t>　 公営・都市再生機構・公社の借家</t>
    <rPh sb="2" eb="4">
      <t>コウエイ</t>
    </rPh>
    <rPh sb="5" eb="7">
      <t>トシ</t>
    </rPh>
    <rPh sb="7" eb="9">
      <t>サイセイ</t>
    </rPh>
    <rPh sb="9" eb="11">
      <t>キコウ</t>
    </rPh>
    <rPh sb="12" eb="14">
      <t>コウシャ</t>
    </rPh>
    <rPh sb="15" eb="17">
      <t>シャクヤ</t>
    </rPh>
    <phoneticPr fontId="6"/>
  </si>
  <si>
    <t>　　その他の都道府県</t>
    <rPh sb="4" eb="5">
      <t>タ</t>
    </rPh>
    <rPh sb="6" eb="10">
      <t>トドウフケン</t>
    </rPh>
    <phoneticPr fontId="6"/>
  </si>
  <si>
    <t>第8表  産業（大分類）、男女別１５歳以上就業者数の推移</t>
    <rPh sb="13" eb="15">
      <t>ダンジョ</t>
    </rPh>
    <rPh sb="15" eb="16">
      <t>ベツ</t>
    </rPh>
    <rPh sb="18" eb="19">
      <t>サイ</t>
    </rPh>
    <rPh sb="19" eb="21">
      <t>イジョウ</t>
    </rPh>
    <phoneticPr fontId="2"/>
  </si>
  <si>
    <t>第9表  労働力状態（８区分）、年齢（５歳階級）別１５歳以上人口の推移</t>
    <phoneticPr fontId="2"/>
  </si>
  <si>
    <t>第14表　世帯人員（７区分）、住宅の所有の関係（５区分）別６５歳以上世帯員</t>
    <rPh sb="0" eb="1">
      <t>ダイ</t>
    </rPh>
    <rPh sb="3" eb="4">
      <t>ヒョウ</t>
    </rPh>
    <rPh sb="5" eb="7">
      <t>セタイ</t>
    </rPh>
    <rPh sb="7" eb="9">
      <t>ジンイン</t>
    </rPh>
    <rPh sb="11" eb="13">
      <t>クブン</t>
    </rPh>
    <rPh sb="15" eb="17">
      <t>ジュウタク</t>
    </rPh>
    <rPh sb="18" eb="20">
      <t>ショユウ</t>
    </rPh>
    <rPh sb="21" eb="23">
      <t>カンケイ</t>
    </rPh>
    <rPh sb="25" eb="27">
      <t>クブン</t>
    </rPh>
    <rPh sb="28" eb="29">
      <t>ベツ</t>
    </rPh>
    <rPh sb="31" eb="32">
      <t>サイ</t>
    </rPh>
    <rPh sb="32" eb="34">
      <t>イジョウ</t>
    </rPh>
    <rPh sb="34" eb="37">
      <t>セタイイン</t>
    </rPh>
    <phoneticPr fontId="1"/>
  </si>
  <si>
    <t>第24表　年齢（５歳階級）別人口</t>
    <rPh sb="0" eb="1">
      <t>ダイ</t>
    </rPh>
    <rPh sb="3" eb="4">
      <t>ヒョウ</t>
    </rPh>
    <rPh sb="5" eb="7">
      <t>ネンレイ</t>
    </rPh>
    <rPh sb="9" eb="10">
      <t>サイ</t>
    </rPh>
    <rPh sb="10" eb="12">
      <t>カイキュウ</t>
    </rPh>
    <rPh sb="13" eb="14">
      <t>ベツ</t>
    </rPh>
    <rPh sb="14" eb="16">
      <t>ジンコウ</t>
    </rPh>
    <phoneticPr fontId="1"/>
  </si>
  <si>
    <t>第25表　世帯の種類（２区分）別一般世帯数及び一般世帯人員</t>
    <rPh sb="0" eb="1">
      <t>ダイ</t>
    </rPh>
    <rPh sb="3" eb="4">
      <t>ヒョウ</t>
    </rPh>
    <rPh sb="5" eb="7">
      <t>セタイ</t>
    </rPh>
    <rPh sb="8" eb="10">
      <t>シュルイ</t>
    </rPh>
    <rPh sb="12" eb="14">
      <t>クブン</t>
    </rPh>
    <rPh sb="15" eb="16">
      <t>ベツ</t>
    </rPh>
    <rPh sb="16" eb="18">
      <t>イッパン</t>
    </rPh>
    <rPh sb="18" eb="21">
      <t>セタイスウ</t>
    </rPh>
    <rPh sb="21" eb="22">
      <t>オヨ</t>
    </rPh>
    <rPh sb="23" eb="25">
      <t>イッパン</t>
    </rPh>
    <rPh sb="25" eb="27">
      <t>セタイ</t>
    </rPh>
    <rPh sb="27" eb="29">
      <t>ジンイン</t>
    </rPh>
    <phoneticPr fontId="1"/>
  </si>
  <si>
    <t>労働力状態「不詳」を含む。平成12年以前は、旧大田原市（合併前）の数値を示す。</t>
    <rPh sb="0" eb="3">
      <t>ロウドウリョク</t>
    </rPh>
    <rPh sb="3" eb="5">
      <t>ジョウタイ</t>
    </rPh>
    <rPh sb="6" eb="8">
      <t>フショウ</t>
    </rPh>
    <rPh sb="10" eb="11">
      <t>フク</t>
    </rPh>
    <rPh sb="13" eb="15">
      <t>ヘイセイ</t>
    </rPh>
    <rPh sb="17" eb="18">
      <t>ネン</t>
    </rPh>
    <rPh sb="18" eb="20">
      <t>イゼン</t>
    </rPh>
    <rPh sb="22" eb="23">
      <t>キュウ</t>
    </rPh>
    <rPh sb="23" eb="27">
      <t>オオタワラシ</t>
    </rPh>
    <rPh sb="28" eb="30">
      <t>ガッペイ</t>
    </rPh>
    <rPh sb="30" eb="31">
      <t>マエ</t>
    </rPh>
    <rPh sb="33" eb="35">
      <t>スウチ</t>
    </rPh>
    <rPh sb="36" eb="37">
      <t>シメ</t>
    </rPh>
    <phoneticPr fontId="6"/>
  </si>
  <si>
    <t xml:space="preserve">農業　 </t>
    <phoneticPr fontId="2"/>
  </si>
  <si>
    <t xml:space="preserve">林業　 </t>
    <phoneticPr fontId="2"/>
  </si>
  <si>
    <t xml:space="preserve">漁業　 </t>
    <phoneticPr fontId="2"/>
  </si>
  <si>
    <t xml:space="preserve">建設業　 </t>
    <phoneticPr fontId="2"/>
  </si>
  <si>
    <t xml:space="preserve">製造業　 </t>
    <phoneticPr fontId="2"/>
  </si>
  <si>
    <t>電気・ガス・熱供給・水道業</t>
    <phoneticPr fontId="2"/>
  </si>
  <si>
    <t>情報通信業</t>
    <rPh sb="0" eb="2">
      <t>ジョウホウ</t>
    </rPh>
    <rPh sb="2" eb="5">
      <t>ツウシンギョウ</t>
    </rPh>
    <phoneticPr fontId="2"/>
  </si>
  <si>
    <t xml:space="preserve">金融・保険業　 </t>
    <phoneticPr fontId="2"/>
  </si>
  <si>
    <t>学術研究，専門・技術サービス業</t>
    <phoneticPr fontId="2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</si>
  <si>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</si>
  <si>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生活関連サービス業，娯楽業</t>
    <phoneticPr fontId="2"/>
  </si>
  <si>
    <t>複合サービス事業</t>
    <rPh sb="0" eb="2">
      <t>フクゴウ</t>
    </rPh>
    <rPh sb="6" eb="8">
      <t>ジギョウ</t>
    </rPh>
    <phoneticPr fontId="2"/>
  </si>
  <si>
    <t xml:space="preserve">公務（他に分類されないもの） </t>
    <phoneticPr fontId="2"/>
  </si>
  <si>
    <t>平成27年</t>
    <rPh sb="0" eb="2">
      <t>ヘイセイ</t>
    </rPh>
    <rPh sb="4" eb="5">
      <t>ネン</t>
    </rPh>
    <phoneticPr fontId="6"/>
  </si>
  <si>
    <t xml:space="preserve">    22年(2010)</t>
  </si>
  <si>
    <t xml:space="preserve">    27年(2015)</t>
    <phoneticPr fontId="2"/>
  </si>
  <si>
    <t>27年(2015)</t>
    <rPh sb="2" eb="3">
      <t>ネン</t>
    </rPh>
    <phoneticPr fontId="2"/>
  </si>
  <si>
    <t>平成 12年</t>
  </si>
  <si>
    <t>平成 17年</t>
  </si>
  <si>
    <t>平成 22年</t>
  </si>
  <si>
    <t>平成 27年</t>
    <phoneticPr fontId="2"/>
  </si>
  <si>
    <t xml:space="preserve">  75歳以上</t>
  </si>
  <si>
    <t xml:space="preserve">  75歳以上</t>
    <phoneticPr fontId="1"/>
  </si>
  <si>
    <t xml:space="preserve">   85歳以上　 </t>
  </si>
  <si>
    <t xml:space="preserve">   85歳以上　 </t>
    <phoneticPr fontId="1"/>
  </si>
  <si>
    <t>平成27年(2015)</t>
  </si>
  <si>
    <t>平成27年(2015)</t>
    <phoneticPr fontId="2"/>
  </si>
  <si>
    <t>平成27年(2015)</t>
    <phoneticPr fontId="2"/>
  </si>
  <si>
    <t>平成27年(2015)</t>
    <rPh sb="0" eb="2">
      <t>ヘイセイ</t>
    </rPh>
    <rPh sb="4" eb="5">
      <t>ネン</t>
    </rPh>
    <phoneticPr fontId="2"/>
  </si>
  <si>
    <t>平成17年</t>
  </si>
  <si>
    <t>平成22年</t>
  </si>
  <si>
    <t>構成比</t>
  </si>
  <si>
    <t>平成27年</t>
    <rPh sb="0" eb="2">
      <t>ヘイセイ</t>
    </rPh>
    <rPh sb="4" eb="5">
      <t>ネン</t>
    </rPh>
    <phoneticPr fontId="2"/>
  </si>
  <si>
    <t xml:space="preserve">   85歳以上</t>
    <phoneticPr fontId="2"/>
  </si>
  <si>
    <t>-</t>
    <phoneticPr fontId="1"/>
  </si>
  <si>
    <t>-</t>
    <phoneticPr fontId="2"/>
  </si>
  <si>
    <t>平成27年（2015）</t>
    <rPh sb="0" eb="2">
      <t>ヘイセイ</t>
    </rPh>
    <rPh sb="4" eb="5">
      <t>ネン</t>
    </rPh>
    <phoneticPr fontId="6"/>
  </si>
  <si>
    <t>平成27年(2015)</t>
    <rPh sb="0" eb="2">
      <t>ヘイセイ</t>
    </rPh>
    <rPh sb="4" eb="5">
      <t>ネン</t>
    </rPh>
    <phoneticPr fontId="6"/>
  </si>
  <si>
    <t>野崎</t>
    <rPh sb="0" eb="2">
      <t>ノザキ</t>
    </rPh>
    <phoneticPr fontId="1"/>
  </si>
  <si>
    <t>1丁目</t>
    <rPh sb="1" eb="3">
      <t>チョウメ</t>
    </rPh>
    <phoneticPr fontId="1"/>
  </si>
  <si>
    <t>2丁目</t>
    <rPh sb="1" eb="3">
      <t>チョウメ</t>
    </rPh>
    <phoneticPr fontId="1"/>
  </si>
  <si>
    <t>野崎</t>
  </si>
  <si>
    <t>野崎1丁目</t>
    <rPh sb="3" eb="5">
      <t>チョウメ</t>
    </rPh>
    <phoneticPr fontId="1"/>
  </si>
  <si>
    <t>野崎2丁目</t>
    <rPh sb="3" eb="5">
      <t>チョウメ</t>
    </rPh>
    <phoneticPr fontId="1"/>
  </si>
  <si>
    <t>-</t>
    <phoneticPr fontId="1"/>
  </si>
  <si>
    <t>-</t>
    <phoneticPr fontId="1"/>
  </si>
  <si>
    <t>-</t>
    <phoneticPr fontId="6"/>
  </si>
  <si>
    <t xml:space="preserve"> 平成27年</t>
    <phoneticPr fontId="2"/>
  </si>
  <si>
    <t>平成22年(2009)</t>
    <rPh sb="0" eb="2">
      <t>ヘイセイ</t>
    </rPh>
    <rPh sb="4" eb="5">
      <t>ネン</t>
    </rPh>
    <phoneticPr fontId="2"/>
  </si>
  <si>
    <t>平成22年(2009）</t>
    <rPh sb="0" eb="2">
      <t>ヘイセイ</t>
    </rPh>
    <rPh sb="4" eb="5">
      <t>ネン</t>
    </rPh>
    <phoneticPr fontId="2"/>
  </si>
  <si>
    <t>平成27年(2015）</t>
    <rPh sb="4" eb="5">
      <t>ネン</t>
    </rPh>
    <phoneticPr fontId="2"/>
  </si>
  <si>
    <t>那須町</t>
    <rPh sb="0" eb="3">
      <t>ナスマチ</t>
    </rPh>
    <phoneticPr fontId="1"/>
  </si>
  <si>
    <t>平成27年(2015）</t>
    <rPh sb="0" eb="2">
      <t>ヘイセイ</t>
    </rPh>
    <rPh sb="4" eb="5">
      <t>ネン</t>
    </rPh>
    <phoneticPr fontId="2"/>
  </si>
  <si>
    <t>-</t>
    <phoneticPr fontId="1"/>
  </si>
  <si>
    <t>-</t>
    <phoneticPr fontId="1"/>
  </si>
  <si>
    <t>6階建以上</t>
    <rPh sb="1" eb="3">
      <t>カイダ</t>
    </rPh>
    <rPh sb="3" eb="5">
      <t>イジョウ</t>
    </rPh>
    <phoneticPr fontId="6"/>
  </si>
  <si>
    <t>-</t>
    <phoneticPr fontId="1"/>
  </si>
  <si>
    <t>-</t>
    <phoneticPr fontId="6"/>
  </si>
  <si>
    <t>平成27年（2015）</t>
    <rPh sb="0" eb="2">
      <t>ヘイセイ</t>
    </rPh>
    <rPh sb="4" eb="5">
      <t>ネン</t>
    </rPh>
    <phoneticPr fontId="1"/>
  </si>
  <si>
    <t>-</t>
    <phoneticPr fontId="1"/>
  </si>
  <si>
    <t>-</t>
    <phoneticPr fontId="1"/>
  </si>
  <si>
    <t>-</t>
    <phoneticPr fontId="6"/>
  </si>
  <si>
    <t>-</t>
    <phoneticPr fontId="1"/>
  </si>
  <si>
    <t>-</t>
    <phoneticPr fontId="1"/>
  </si>
  <si>
    <t>-</t>
    <phoneticPr fontId="1"/>
  </si>
  <si>
    <t>-</t>
    <phoneticPr fontId="6"/>
  </si>
  <si>
    <t>-</t>
    <phoneticPr fontId="1"/>
  </si>
  <si>
    <t>足利市</t>
    <rPh sb="0" eb="2">
      <t>アシカガ</t>
    </rPh>
    <rPh sb="2" eb="3">
      <t>シ</t>
    </rPh>
    <phoneticPr fontId="1"/>
  </si>
  <si>
    <t>-</t>
    <phoneticPr fontId="1"/>
  </si>
  <si>
    <t>-</t>
    <phoneticPr fontId="6"/>
  </si>
  <si>
    <t>平成 2年（1990）</t>
    <rPh sb="0" eb="2">
      <t>ヘイセイ</t>
    </rPh>
    <rPh sb="4" eb="5">
      <t>ネン</t>
    </rPh>
    <phoneticPr fontId="6"/>
  </si>
  <si>
    <t>　 　　7年（1995）</t>
    <rPh sb="5" eb="6">
      <t>ネン</t>
    </rPh>
    <phoneticPr fontId="6"/>
  </si>
  <si>
    <t>　　　17年（2005）</t>
    <rPh sb="5" eb="6">
      <t>ネン</t>
    </rPh>
    <phoneticPr fontId="6"/>
  </si>
  <si>
    <t>　　　27年（2015）</t>
    <rPh sb="5" eb="6">
      <t>ネン</t>
    </rPh>
    <phoneticPr fontId="6"/>
  </si>
  <si>
    <t>３丁目</t>
    <phoneticPr fontId="1"/>
  </si>
  <si>
    <t>４丁目</t>
    <phoneticPr fontId="1"/>
  </si>
  <si>
    <t>加治屋</t>
    <rPh sb="0" eb="3">
      <t>カジヤ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</si>
  <si>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</si>
  <si>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</si>
  <si>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</si>
  <si>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</si>
  <si>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</si>
  <si>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</si>
  <si>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</si>
  <si>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</si>
  <si>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 xml:space="preserve">昭和30年(1955) </t>
    <rPh sb="0" eb="2">
      <t>ショウワ</t>
    </rPh>
    <phoneticPr fontId="2"/>
  </si>
  <si>
    <t>12年(2000)</t>
  </si>
  <si>
    <t>17年(2005)</t>
  </si>
  <si>
    <t>22年(2010)</t>
  </si>
  <si>
    <t>27年(2015)</t>
  </si>
  <si>
    <t>昭和60年(1985)</t>
    <rPh sb="0" eb="2">
      <t>ショウワ</t>
    </rPh>
    <phoneticPr fontId="2"/>
  </si>
  <si>
    <t xml:space="preserve"> 30年(1955)</t>
    <phoneticPr fontId="1"/>
  </si>
  <si>
    <t xml:space="preserve"> 10年(1935)</t>
    <phoneticPr fontId="1"/>
  </si>
  <si>
    <t xml:space="preserve"> 15年(1940)</t>
    <phoneticPr fontId="1"/>
  </si>
  <si>
    <t xml:space="preserve"> 22年(1947)</t>
    <phoneticPr fontId="1"/>
  </si>
  <si>
    <t xml:space="preserve"> 25年(1950)</t>
    <phoneticPr fontId="1"/>
  </si>
  <si>
    <t xml:space="preserve"> 30年(1955)</t>
    <phoneticPr fontId="1"/>
  </si>
  <si>
    <t xml:space="preserve"> 35年(1960)</t>
    <phoneticPr fontId="1"/>
  </si>
  <si>
    <t xml:space="preserve"> 40年(1965)</t>
    <phoneticPr fontId="1"/>
  </si>
  <si>
    <t xml:space="preserve"> 45年(1970)</t>
    <phoneticPr fontId="1"/>
  </si>
  <si>
    <t xml:space="preserve"> 50年(1975)</t>
    <phoneticPr fontId="1"/>
  </si>
  <si>
    <t xml:space="preserve"> 55年(1980)</t>
    <phoneticPr fontId="1"/>
  </si>
  <si>
    <t xml:space="preserve"> 60年(1985)</t>
    <phoneticPr fontId="1"/>
  </si>
  <si>
    <t xml:space="preserve">  7年(1995)</t>
    <phoneticPr fontId="1"/>
  </si>
  <si>
    <t>7年(1995)</t>
  </si>
  <si>
    <t>大正9年(1920)</t>
  </si>
  <si>
    <t>　　14年(1925)</t>
  </si>
  <si>
    <t>昭和5年(1930)</t>
  </si>
  <si>
    <t>10年(1935)</t>
  </si>
  <si>
    <t>15年(1940)</t>
  </si>
  <si>
    <t>22年(1947)</t>
  </si>
  <si>
    <t>25年(1950)</t>
  </si>
  <si>
    <t>30年(1955)</t>
  </si>
  <si>
    <t>35年(1960)</t>
  </si>
  <si>
    <t>40年(1965)</t>
  </si>
  <si>
    <t>45年(1970)</t>
  </si>
  <si>
    <t>50年(1975)</t>
  </si>
  <si>
    <t>55年(1980)</t>
  </si>
  <si>
    <t>60年(1985)</t>
  </si>
  <si>
    <t>平成2年(1990)</t>
  </si>
  <si>
    <t xml:space="preserve">総  数 </t>
    <phoneticPr fontId="2"/>
  </si>
  <si>
    <t xml:space="preserve">年  齢 </t>
    <phoneticPr fontId="2"/>
  </si>
  <si>
    <t xml:space="preserve"> 5 ～  9</t>
    <phoneticPr fontId="2"/>
  </si>
  <si>
    <t>10 ～ 14</t>
    <phoneticPr fontId="2"/>
  </si>
  <si>
    <t>15 ～ 19</t>
    <phoneticPr fontId="2"/>
  </si>
  <si>
    <t>20 ～ 24</t>
    <phoneticPr fontId="2"/>
  </si>
  <si>
    <t xml:space="preserve">   0 ～ 4歳</t>
    <phoneticPr fontId="2"/>
  </si>
  <si>
    <t>25 ～ 29</t>
    <phoneticPr fontId="2"/>
  </si>
  <si>
    <t>30 ～ 34</t>
    <phoneticPr fontId="2"/>
  </si>
  <si>
    <t>35 ～ 39</t>
    <phoneticPr fontId="2"/>
  </si>
  <si>
    <t>45 ～ 49</t>
    <phoneticPr fontId="2"/>
  </si>
  <si>
    <t>40 ～ 44</t>
    <phoneticPr fontId="2"/>
  </si>
  <si>
    <t>50 ～ 54</t>
    <phoneticPr fontId="2"/>
  </si>
  <si>
    <t>55 ～ 59</t>
    <phoneticPr fontId="2"/>
  </si>
  <si>
    <t>60 ～ 64</t>
    <phoneticPr fontId="2"/>
  </si>
  <si>
    <t>65 ～ 69</t>
    <phoneticPr fontId="2"/>
  </si>
  <si>
    <t>70 ～ 74</t>
    <phoneticPr fontId="2"/>
  </si>
  <si>
    <t>75 ～ 79</t>
    <phoneticPr fontId="2"/>
  </si>
  <si>
    <t>80 ～ 84</t>
    <phoneticPr fontId="2"/>
  </si>
  <si>
    <t>85 ～ 89</t>
    <phoneticPr fontId="2"/>
  </si>
  <si>
    <t>90 ～ 94</t>
    <phoneticPr fontId="2"/>
  </si>
  <si>
    <t>95 ～ 99</t>
    <phoneticPr fontId="2"/>
  </si>
  <si>
    <t>不 詳</t>
    <phoneticPr fontId="2"/>
  </si>
  <si>
    <t xml:space="preserve">  0 ～ 4歳</t>
    <phoneticPr fontId="2"/>
  </si>
  <si>
    <t>平成 2年</t>
  </si>
  <si>
    <t>平成 7年</t>
  </si>
  <si>
    <t>平成12年</t>
  </si>
  <si>
    <t>平成22年</t>
    <rPh sb="4" eb="5">
      <t>ネン</t>
    </rPh>
    <phoneticPr fontId="2"/>
  </si>
  <si>
    <t>平成27年</t>
    <rPh sb="4" eb="5">
      <t>ネン</t>
    </rPh>
    <phoneticPr fontId="2"/>
  </si>
  <si>
    <t>平成 7年(1995)</t>
    <phoneticPr fontId="2"/>
  </si>
  <si>
    <t>平成12年(2000)</t>
    <rPh sb="0" eb="2">
      <t>ヘイセイ</t>
    </rPh>
    <rPh sb="4" eb="5">
      <t>ネン</t>
    </rPh>
    <phoneticPr fontId="2"/>
  </si>
  <si>
    <t>平成17年(2005)</t>
    <rPh sb="0" eb="2">
      <t>ヘイセイ</t>
    </rPh>
    <rPh sb="4" eb="5">
      <t>ネン</t>
    </rPh>
    <phoneticPr fontId="2"/>
  </si>
  <si>
    <t>第13表  世帯の家族類型(３区分)、母子世帯、父子世帯別一般世帯数及び</t>
    <rPh sb="0" eb="1">
      <t>ダイ</t>
    </rPh>
    <rPh sb="3" eb="4">
      <t>ヒョウ</t>
    </rPh>
    <rPh sb="6" eb="8">
      <t>セタイ</t>
    </rPh>
    <rPh sb="9" eb="11">
      <t>カゾク</t>
    </rPh>
    <rPh sb="11" eb="13">
      <t>ルイケイ</t>
    </rPh>
    <rPh sb="15" eb="17">
      <t>クブン</t>
    </rPh>
    <rPh sb="19" eb="21">
      <t>ボシ</t>
    </rPh>
    <rPh sb="21" eb="23">
      <t>セタイ</t>
    </rPh>
    <rPh sb="24" eb="26">
      <t>フシ</t>
    </rPh>
    <rPh sb="26" eb="28">
      <t>セタイ</t>
    </rPh>
    <rPh sb="28" eb="29">
      <t>ベツ</t>
    </rPh>
    <rPh sb="29" eb="31">
      <t>イッパン</t>
    </rPh>
    <rPh sb="31" eb="34">
      <t>セタイスウ</t>
    </rPh>
    <rPh sb="34" eb="35">
      <t>オヨ</t>
    </rPh>
    <phoneticPr fontId="6"/>
  </si>
  <si>
    <t>(再掲)</t>
    <rPh sb="1" eb="3">
      <t>サイケイ</t>
    </rPh>
    <phoneticPr fontId="6"/>
  </si>
  <si>
    <t>平成 7年(1995)</t>
    <rPh sb="0" eb="2">
      <t>ヘイセイ</t>
    </rPh>
    <rPh sb="4" eb="5">
      <t>ネン</t>
    </rPh>
    <phoneticPr fontId="6"/>
  </si>
  <si>
    <t>平成12年(2000)</t>
    <rPh sb="0" eb="2">
      <t>ヘイセイ</t>
    </rPh>
    <rPh sb="4" eb="5">
      <t>ネン</t>
    </rPh>
    <phoneticPr fontId="6"/>
  </si>
  <si>
    <t>平成17年(2005)</t>
    <rPh sb="0" eb="2">
      <t>ヘイセイ</t>
    </rPh>
    <rPh sb="4" eb="5">
      <t>ネン</t>
    </rPh>
    <phoneticPr fontId="6"/>
  </si>
  <si>
    <t>(再掲)</t>
    <rPh sb="1" eb="2">
      <t>サイ</t>
    </rPh>
    <rPh sb="2" eb="3">
      <t>ケイ</t>
    </rPh>
    <phoneticPr fontId="6"/>
  </si>
  <si>
    <t>平成22年(2005)</t>
    <rPh sb="0" eb="2">
      <t>ヘイセイ</t>
    </rPh>
    <rPh sb="4" eb="5">
      <t>ネン</t>
    </rPh>
    <phoneticPr fontId="6"/>
  </si>
  <si>
    <t>常住地による従業地・通学地（常住人口・流出者）</t>
    <rPh sb="0" eb="1">
      <t>ツネ</t>
    </rPh>
    <rPh sb="1" eb="2">
      <t>ジュウ</t>
    </rPh>
    <rPh sb="2" eb="3">
      <t>チ</t>
    </rPh>
    <rPh sb="6" eb="7">
      <t>ジュウ</t>
    </rPh>
    <rPh sb="7" eb="8">
      <t>ギョウ</t>
    </rPh>
    <rPh sb="8" eb="9">
      <t>チ</t>
    </rPh>
    <rPh sb="10" eb="11">
      <t>ツウ</t>
    </rPh>
    <rPh sb="11" eb="12">
      <t>ガク</t>
    </rPh>
    <rPh sb="12" eb="13">
      <t>チ</t>
    </rPh>
    <rPh sb="14" eb="15">
      <t>ツネ</t>
    </rPh>
    <rPh sb="15" eb="16">
      <t>ジュウ</t>
    </rPh>
    <rPh sb="16" eb="17">
      <t>ヒト</t>
    </rPh>
    <rPh sb="17" eb="18">
      <t>クチ</t>
    </rPh>
    <rPh sb="19" eb="20">
      <t>ナガレ</t>
    </rPh>
    <rPh sb="20" eb="21">
      <t>デ</t>
    </rPh>
    <rPh sb="21" eb="22">
      <t>モノ</t>
    </rPh>
    <phoneticPr fontId="6"/>
  </si>
  <si>
    <t>就　業　者　数</t>
    <rPh sb="0" eb="1">
      <t>ジュ</t>
    </rPh>
    <rPh sb="2" eb="3">
      <t>ギョウ</t>
    </rPh>
    <rPh sb="4" eb="5">
      <t>シャ</t>
    </rPh>
    <rPh sb="6" eb="7">
      <t>カズ</t>
    </rPh>
    <phoneticPr fontId="6"/>
  </si>
  <si>
    <t>通　学　者　数</t>
    <rPh sb="0" eb="1">
      <t>ツウ</t>
    </rPh>
    <rPh sb="2" eb="3">
      <t>ガク</t>
    </rPh>
    <rPh sb="4" eb="5">
      <t>モノ</t>
    </rPh>
    <rPh sb="6" eb="7">
      <t>スウ</t>
    </rPh>
    <phoneticPr fontId="6"/>
  </si>
  <si>
    <t>第17表  常住地による従業地・通学地別</t>
    <rPh sb="0" eb="1">
      <t>ダイ</t>
    </rPh>
    <rPh sb="3" eb="4">
      <t>ヒョウ</t>
    </rPh>
    <rPh sb="6" eb="8">
      <t>ジョウジュウ</t>
    </rPh>
    <rPh sb="8" eb="9">
      <t>チ</t>
    </rPh>
    <rPh sb="12" eb="14">
      <t>ジュウギョウ</t>
    </rPh>
    <rPh sb="14" eb="15">
      <t>チ</t>
    </rPh>
    <rPh sb="16" eb="18">
      <t>ツウガク</t>
    </rPh>
    <rPh sb="18" eb="19">
      <t>チ</t>
    </rPh>
    <rPh sb="19" eb="20">
      <t>ベツ</t>
    </rPh>
    <phoneticPr fontId="6"/>
  </si>
  <si>
    <t xml:space="preserve">        １５歳以上就業者数及び通学者数</t>
    <phoneticPr fontId="1"/>
  </si>
  <si>
    <t>従業地・通学地による常住市区町村（昼間人口・流入者）</t>
    <rPh sb="12" eb="13">
      <t>シ</t>
    </rPh>
    <rPh sb="13" eb="14">
      <t>ク</t>
    </rPh>
    <rPh sb="14" eb="15">
      <t>マチ</t>
    </rPh>
    <rPh sb="15" eb="16">
      <t>ムラ</t>
    </rPh>
    <rPh sb="17" eb="18">
      <t>ヒル</t>
    </rPh>
    <rPh sb="18" eb="19">
      <t>アイダ</t>
    </rPh>
    <rPh sb="19" eb="20">
      <t>ヒト</t>
    </rPh>
    <rPh sb="20" eb="21">
      <t>クチ</t>
    </rPh>
    <rPh sb="22" eb="23">
      <t>ナガレ</t>
    </rPh>
    <rPh sb="23" eb="24">
      <t>ニュウ</t>
    </rPh>
    <rPh sb="24" eb="25">
      <t>モノ</t>
    </rPh>
    <phoneticPr fontId="6"/>
  </si>
  <si>
    <t>第18表  従業地・通学地による常住市区町村別</t>
    <rPh sb="0" eb="1">
      <t>ダイ</t>
    </rPh>
    <rPh sb="3" eb="4">
      <t>ヒョウ</t>
    </rPh>
    <rPh sb="16" eb="18">
      <t>ジョウジュウ</t>
    </rPh>
    <rPh sb="18" eb="20">
      <t>シク</t>
    </rPh>
    <rPh sb="20" eb="22">
      <t>チョウソン</t>
    </rPh>
    <rPh sb="22" eb="23">
      <t>ベツ</t>
    </rPh>
    <phoneticPr fontId="6"/>
  </si>
  <si>
    <t xml:space="preserve">          １５歳以上就業者数及び通学者数</t>
    <phoneticPr fontId="1"/>
  </si>
  <si>
    <t>※平成１２以前の「総人口に占める割合」は、旧大田原市の人口に占める割合を示す。</t>
    <rPh sb="1" eb="3">
      <t>ヘイセイ</t>
    </rPh>
    <rPh sb="5" eb="7">
      <t>イゼン</t>
    </rPh>
    <rPh sb="9" eb="12">
      <t>ソウジンコウ</t>
    </rPh>
    <rPh sb="13" eb="14">
      <t>シ</t>
    </rPh>
    <rPh sb="16" eb="18">
      <t>ワリアイ</t>
    </rPh>
    <rPh sb="21" eb="22">
      <t>キュウ</t>
    </rPh>
    <rPh sb="22" eb="26">
      <t>オオタワラシ</t>
    </rPh>
    <rPh sb="27" eb="29">
      <t>ジンコウ</t>
    </rPh>
    <rPh sb="30" eb="31">
      <t>シ</t>
    </rPh>
    <rPh sb="33" eb="35">
      <t>ワリアイ</t>
    </rPh>
    <rPh sb="36" eb="37">
      <t>シメ</t>
    </rPh>
    <phoneticPr fontId="1"/>
  </si>
  <si>
    <t>無国籍及び国名「不詳」を含む。　</t>
    <rPh sb="0" eb="3">
      <t>ムコクセキ</t>
    </rPh>
    <rPh sb="3" eb="4">
      <t>オヨ</t>
    </rPh>
    <rPh sb="5" eb="7">
      <t>コクメイ</t>
    </rPh>
    <rPh sb="8" eb="10">
      <t>フショウ</t>
    </rPh>
    <rPh sb="12" eb="13">
      <t>フク</t>
    </rPh>
    <phoneticPr fontId="6"/>
  </si>
  <si>
    <t>平成22年　　　（組替）</t>
    <rPh sb="0" eb="2">
      <t>ヘイセイ</t>
    </rPh>
    <rPh sb="4" eb="5">
      <t>ネン</t>
    </rPh>
    <rPh sb="9" eb="11">
      <t>クミカ</t>
    </rPh>
    <phoneticPr fontId="6"/>
  </si>
  <si>
    <t xml:space="preserve">   35年(1960) </t>
    <phoneticPr fontId="1"/>
  </si>
  <si>
    <t xml:space="preserve">   40年(1965) </t>
    <phoneticPr fontId="1"/>
  </si>
  <si>
    <t xml:space="preserve">   45年(1970) </t>
    <phoneticPr fontId="2"/>
  </si>
  <si>
    <t xml:space="preserve">   7年(1995) </t>
    <phoneticPr fontId="1"/>
  </si>
  <si>
    <t>３世代世帯</t>
    <rPh sb="1" eb="3">
      <t>セダイ</t>
    </rPh>
    <rPh sb="3" eb="5">
      <t>セタイ</t>
    </rPh>
    <phoneticPr fontId="6"/>
  </si>
  <si>
    <t>単独世帯</t>
    <rPh sb="0" eb="1">
      <t>タン</t>
    </rPh>
    <rPh sb="1" eb="2">
      <t>ドク</t>
    </rPh>
    <rPh sb="2" eb="4">
      <t>セタイ</t>
    </rPh>
    <phoneticPr fontId="6"/>
  </si>
  <si>
    <t>平成12年</t>
    <rPh sb="0" eb="2">
      <t>ヘイセイ</t>
    </rPh>
    <rPh sb="4" eb="5">
      <t>ネン</t>
    </rPh>
    <phoneticPr fontId="6"/>
  </si>
  <si>
    <t>（2000）</t>
    <phoneticPr fontId="1"/>
  </si>
  <si>
    <t>平成17年</t>
    <rPh sb="0" eb="2">
      <t>ヘイセイ</t>
    </rPh>
    <rPh sb="4" eb="5">
      <t>ネン</t>
    </rPh>
    <phoneticPr fontId="6"/>
  </si>
  <si>
    <t>（2005）</t>
    <phoneticPr fontId="1"/>
  </si>
  <si>
    <t>（2010）</t>
    <phoneticPr fontId="1"/>
  </si>
  <si>
    <t>（2015）</t>
    <phoneticPr fontId="1"/>
  </si>
  <si>
    <t>インド</t>
    <phoneticPr fontId="1"/>
  </si>
  <si>
    <t>※平成27年より国籍区分に「インド」を追加</t>
    <rPh sb="1" eb="3">
      <t>ヘイセイ</t>
    </rPh>
    <rPh sb="5" eb="6">
      <t>ネン</t>
    </rPh>
    <rPh sb="8" eb="10">
      <t>コクセキ</t>
    </rPh>
    <rPh sb="10" eb="12">
      <t>クブン</t>
    </rPh>
    <rPh sb="19" eb="21">
      <t>ツイカ</t>
    </rPh>
    <phoneticPr fontId="1"/>
  </si>
  <si>
    <t>（2000）</t>
    <phoneticPr fontId="1"/>
  </si>
  <si>
    <t>-</t>
    <phoneticPr fontId="1"/>
  </si>
  <si>
    <t>（単位：人）</t>
    <rPh sb="1" eb="3">
      <t>タンイ</t>
    </rPh>
    <rPh sb="4" eb="5">
      <t>ニン</t>
    </rPh>
    <phoneticPr fontId="1"/>
  </si>
  <si>
    <t>-</t>
    <phoneticPr fontId="1"/>
  </si>
  <si>
    <t>近隣市町の状況(平成27年）</t>
    <rPh sb="0" eb="2">
      <t>キンリン</t>
    </rPh>
    <rPh sb="2" eb="4">
      <t>シチョウ</t>
    </rPh>
    <rPh sb="5" eb="7">
      <t>ジョウキョウ</t>
    </rPh>
    <rPh sb="8" eb="10">
      <t>ヘイセイ</t>
    </rPh>
    <rPh sb="12" eb="13">
      <t>ネン</t>
    </rPh>
    <phoneticPr fontId="2"/>
  </si>
  <si>
    <t>-</t>
    <phoneticPr fontId="1"/>
  </si>
  <si>
    <t>（単位：人）</t>
    <rPh sb="1" eb="3">
      <t>タンイ</t>
    </rPh>
    <rPh sb="4" eb="5">
      <t>ニン</t>
    </rPh>
    <phoneticPr fontId="1"/>
  </si>
  <si>
    <t>-</t>
    <phoneticPr fontId="1"/>
  </si>
  <si>
    <t>-</t>
    <phoneticPr fontId="2"/>
  </si>
  <si>
    <t>（単位：世帯、人）</t>
    <rPh sb="1" eb="3">
      <t>タンイ</t>
    </rPh>
    <rPh sb="4" eb="6">
      <t>セタイ</t>
    </rPh>
    <rPh sb="7" eb="8">
      <t>ニン</t>
    </rPh>
    <phoneticPr fontId="1"/>
  </si>
  <si>
    <r>
      <t xml:space="preserve">   </t>
    </r>
    <r>
      <rPr>
        <sz val="8"/>
        <color theme="1"/>
        <rFont val="ＭＳ ゴシック"/>
        <family val="3"/>
        <charset val="128"/>
      </rPr>
      <t>公営・都市再生機構・公社の借家</t>
    </r>
    <rPh sb="6" eb="8">
      <t>トシ</t>
    </rPh>
    <rPh sb="8" eb="10">
      <t>サイセイ</t>
    </rPh>
    <rPh sb="10" eb="12">
      <t>キコウ</t>
    </rPh>
    <phoneticPr fontId="2"/>
  </si>
  <si>
    <r>
      <t xml:space="preserve">　 </t>
    </r>
    <r>
      <rPr>
        <sz val="8"/>
        <color theme="1"/>
        <rFont val="ＭＳ ゴシック"/>
        <family val="3"/>
        <charset val="128"/>
      </rPr>
      <t>公営・都市再生機構・公社の借家</t>
    </r>
    <rPh sb="2" eb="4">
      <t>コウエイ</t>
    </rPh>
    <rPh sb="5" eb="7">
      <t>トシ</t>
    </rPh>
    <rPh sb="7" eb="9">
      <t>サイセイ</t>
    </rPh>
    <rPh sb="9" eb="11">
      <t>キコウ</t>
    </rPh>
    <rPh sb="12" eb="14">
      <t>コウシャ</t>
    </rPh>
    <rPh sb="15" eb="17">
      <t>シャクヤ</t>
    </rPh>
    <phoneticPr fontId="6"/>
  </si>
  <si>
    <t>（単位：世帯、人）</t>
    <rPh sb="1" eb="3">
      <t>タンイ</t>
    </rPh>
    <rPh sb="4" eb="6">
      <t>セタイ</t>
    </rPh>
    <rPh sb="7" eb="8">
      <t>ニン</t>
    </rPh>
    <phoneticPr fontId="1"/>
  </si>
  <si>
    <t>（単位：世帯、人）</t>
    <rPh sb="1" eb="3">
      <t>タンイ</t>
    </rPh>
    <rPh sb="4" eb="6">
      <t>セタイ</t>
    </rPh>
    <rPh sb="7" eb="8">
      <t>ニン</t>
    </rPh>
    <phoneticPr fontId="1"/>
  </si>
  <si>
    <t>-</t>
    <phoneticPr fontId="1"/>
  </si>
  <si>
    <r>
      <t>　　</t>
    </r>
    <r>
      <rPr>
        <sz val="8"/>
        <color theme="1"/>
        <rFont val="ＭＳ Ｐゴシック"/>
        <family val="3"/>
        <charset val="128"/>
      </rPr>
      <t>公営・都市再生機構・公社の借家</t>
    </r>
    <rPh sb="2" eb="4">
      <t>コウエイ</t>
    </rPh>
    <rPh sb="5" eb="7">
      <t>トシ</t>
    </rPh>
    <rPh sb="7" eb="9">
      <t>サイセイ</t>
    </rPh>
    <rPh sb="9" eb="11">
      <t>キコウ</t>
    </rPh>
    <rPh sb="12" eb="14">
      <t>コウシャ</t>
    </rPh>
    <rPh sb="15" eb="17">
      <t>シャクヤ</t>
    </rPh>
    <phoneticPr fontId="6"/>
  </si>
  <si>
    <t>-</t>
    <phoneticPr fontId="1"/>
  </si>
  <si>
    <t>（単位：人）</t>
    <rPh sb="1" eb="3">
      <t>タンイ</t>
    </rPh>
    <rPh sb="4" eb="5">
      <t>ニン</t>
    </rPh>
    <phoneticPr fontId="1"/>
  </si>
  <si>
    <t>-</t>
    <phoneticPr fontId="1"/>
  </si>
  <si>
    <t>-</t>
    <phoneticPr fontId="1"/>
  </si>
  <si>
    <t>人口集中地区結果表</t>
    <rPh sb="0" eb="2">
      <t>ジンコウ</t>
    </rPh>
    <rPh sb="2" eb="4">
      <t>シュウチュウ</t>
    </rPh>
    <rPh sb="4" eb="6">
      <t>チク</t>
    </rPh>
    <rPh sb="6" eb="8">
      <t>ケッカ</t>
    </rPh>
    <rPh sb="8" eb="9">
      <t>ヒョウ</t>
    </rPh>
    <phoneticPr fontId="1"/>
  </si>
  <si>
    <t>総数</t>
    <phoneticPr fontId="1"/>
  </si>
  <si>
    <t>（単位：人、世帯）</t>
    <rPh sb="1" eb="3">
      <t>タンイ</t>
    </rPh>
    <rPh sb="4" eb="5">
      <t>ニン</t>
    </rPh>
    <rPh sb="6" eb="8">
      <t>セタイ</t>
    </rPh>
    <phoneticPr fontId="1"/>
  </si>
  <si>
    <t>人　口　（人）</t>
    <rPh sb="0" eb="1">
      <t>ヒト</t>
    </rPh>
    <rPh sb="2" eb="3">
      <t>クチ</t>
    </rPh>
    <rPh sb="5" eb="6">
      <t>ニン</t>
    </rPh>
    <phoneticPr fontId="6"/>
  </si>
  <si>
    <t>7人   　　以上</t>
    <phoneticPr fontId="1"/>
  </si>
  <si>
    <t>世帯人員が1人</t>
    <phoneticPr fontId="1"/>
  </si>
  <si>
    <t>（単位：人）</t>
    <phoneticPr fontId="2"/>
  </si>
  <si>
    <t>女100人</t>
    <rPh sb="4" eb="5">
      <t>ニン</t>
    </rPh>
    <phoneticPr fontId="1"/>
  </si>
  <si>
    <t>につき</t>
    <phoneticPr fontId="1"/>
  </si>
  <si>
    <t>（％）</t>
    <phoneticPr fontId="1"/>
  </si>
  <si>
    <t>増減数</t>
    <phoneticPr fontId="2"/>
  </si>
  <si>
    <t>（人）</t>
  </si>
  <si>
    <t>総　数</t>
    <phoneticPr fontId="2"/>
  </si>
  <si>
    <t>世帯数 （世帯）</t>
    <rPh sb="5" eb="7">
      <t>セタイ</t>
    </rPh>
    <phoneticPr fontId="2"/>
  </si>
  <si>
    <t>（単位：世帯）</t>
    <rPh sb="1" eb="3">
      <t>タンイ</t>
    </rPh>
    <rPh sb="4" eb="6">
      <t>セタイ</t>
    </rPh>
    <phoneticPr fontId="1"/>
  </si>
  <si>
    <t>-</t>
    <phoneticPr fontId="1"/>
  </si>
  <si>
    <t>-</t>
    <phoneticPr fontId="2"/>
  </si>
  <si>
    <t>-</t>
    <phoneticPr fontId="1"/>
  </si>
  <si>
    <t>世帯数
（世帯）</t>
    <rPh sb="0" eb="3">
      <t>セタイスウ</t>
    </rPh>
    <rPh sb="5" eb="7">
      <t>セタイ</t>
    </rPh>
    <phoneticPr fontId="6"/>
  </si>
  <si>
    <t>世　　　帯　（世帯）</t>
    <rPh sb="0" eb="1">
      <t>セ</t>
    </rPh>
    <rPh sb="4" eb="5">
      <t>オビ</t>
    </rPh>
    <rPh sb="7" eb="9">
      <t>セタイ</t>
    </rPh>
    <phoneticPr fontId="6"/>
  </si>
  <si>
    <t>人　　　口　（人）</t>
    <rPh sb="0" eb="1">
      <t>ヒト</t>
    </rPh>
    <rPh sb="4" eb="5">
      <t>クチ</t>
    </rPh>
    <rPh sb="7" eb="8">
      <t>ニン</t>
    </rPh>
    <phoneticPr fontId="6"/>
  </si>
  <si>
    <t>世　　　　帯　（世帯）</t>
    <rPh sb="0" eb="1">
      <t>セ</t>
    </rPh>
    <rPh sb="5" eb="6">
      <t>オビ</t>
    </rPh>
    <rPh sb="8" eb="10">
      <t>セタイ</t>
    </rPh>
    <phoneticPr fontId="6"/>
  </si>
  <si>
    <t>増減率(%)</t>
    <rPh sb="0" eb="2">
      <t>ゾウゲン</t>
    </rPh>
    <rPh sb="2" eb="3">
      <t>リツ</t>
    </rPh>
    <phoneticPr fontId="6"/>
  </si>
  <si>
    <t>人　　口　（人）</t>
    <rPh sb="0" eb="1">
      <t>ヒト</t>
    </rPh>
    <rPh sb="3" eb="4">
      <t>グチ</t>
    </rPh>
    <rPh sb="6" eb="7">
      <t>ニン</t>
    </rPh>
    <phoneticPr fontId="6"/>
  </si>
  <si>
    <t>平　均　年　齢　（歳）</t>
    <rPh sb="0" eb="1">
      <t>ヒラ</t>
    </rPh>
    <rPh sb="2" eb="3">
      <t>キン</t>
    </rPh>
    <rPh sb="4" eb="5">
      <t>ネン</t>
    </rPh>
    <rPh sb="6" eb="7">
      <t>ヨワイ</t>
    </rPh>
    <rPh sb="9" eb="10">
      <t>サイ</t>
    </rPh>
    <phoneticPr fontId="6"/>
  </si>
  <si>
    <t>第3表  世帯数、人口、１世帯あたり人員、女100人につき男、面積及び</t>
    <rPh sb="33" eb="34">
      <t>オヨ</t>
    </rPh>
    <phoneticPr fontId="2"/>
  </si>
  <si>
    <t>総数</t>
    <rPh sb="0" eb="2">
      <t>ソウスウ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</si>
</sst>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176" formatCode="#,##0_ "/>
    <numFmt numFmtId="177" formatCode="#,##0.0;[Red]\-#,##0.0"/>
    <numFmt numFmtId="178" formatCode="#,##0.0_ "/>
    <numFmt numFmtId="179" formatCode="0.0_ "/>
    <numFmt numFmtId="180" formatCode="0.00_ "/>
    <numFmt numFmtId="181" formatCode="0.0_);[Red]\(0.0\)"/>
    <numFmt numFmtId="182" formatCode="0.00_);[Red]\(0.00\)"/>
    <numFmt numFmtId="183" formatCode="#,##0.00_ "/>
    <numFmt numFmtId="184" formatCode="0_ "/>
    <numFmt numFmtId="185" formatCode="0.E+00"/>
    <numFmt numFmtId="186" formatCode="0_);[Red]\(0\)"/>
    <numFmt numFmtId="187" formatCode="#,##0.0_);[Red]\(#,##0.0\)"/>
    <numFmt numFmtId="188" formatCode="#,##0_);[Red]\(#,##0\)"/>
    <numFmt numFmtId="189" formatCode="#,##0;[Red]#,##0"/>
    <numFmt numFmtId="190" formatCode="\(0000\)"/>
    <numFmt numFmtId="191" formatCode="#,##0.00_);[Red]\(#,##0.00\)"/>
    <numFmt numFmtId="192" formatCode="0.0"/>
    <numFmt numFmtId="193" formatCode="0;[Red]0"/>
    <numFmt numFmtId="194" formatCode="0.00;[Red]0.00"/>
    <numFmt numFmtId="195" formatCode="0_);\(0\)"/>
    <numFmt numFmtId="196" formatCode="#,##0.0"/>
    <numFmt numFmtId="197" formatCode="0_ ;[Red]0"/>
    <numFmt numFmtId="198" formatCode="#,##0.00;[Red]#,##0.00"/>
    <numFmt numFmtId="199" formatCode="0.0;[Red]0.0"/>
  </numFmts>
  <fonts count="5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72"/>
      <color theme="1"/>
      <name val="ＭＳ Ｐゴシック"/>
      <family val="2"/>
      <charset val="128"/>
      <scheme val="minor"/>
    </font>
    <font>
      <sz val="60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7"/>
      <color theme="1"/>
      <name val="ＭＳ ゴシック"/>
      <family val="3"/>
      <charset val="128"/>
    </font>
    <font>
      <sz val="7.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7.4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sz val="6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48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243">
    <xf numFmtId="0" fontId="0" fillId="0" borderId="0" xfId="0">
      <alignment vertical="center"/>
    </xf>
    <xf numFmtId="0" fontId="4" fillId="0" borderId="0" xfId="0" applyNumberFormat="1" applyFont="1" applyAlignment="1"/>
    <xf numFmtId="0" fontId="8" fillId="0" borderId="0" xfId="0" applyNumberFormat="1" applyFont="1" applyAlignment="1"/>
    <xf numFmtId="0" fontId="4" fillId="0" borderId="0" xfId="0" applyFont="1" applyAlignment="1"/>
    <xf numFmtId="0" fontId="7" fillId="0" borderId="0" xfId="0" applyFont="1" applyAlignment="1"/>
    <xf numFmtId="0" fontId="0" fillId="0" borderId="0" xfId="0" applyAlignment="1"/>
    <xf numFmtId="0" fontId="7" fillId="0" borderId="0" xfId="0" applyNumberFormat="1" applyFont="1" applyAlignment="1"/>
    <xf numFmtId="0" fontId="8" fillId="0" borderId="30" xfId="0" applyNumberFormat="1" applyFont="1" applyBorder="1" applyAlignment="1">
      <alignment horizontal="distributed" vertical="center" justifyLastLine="1"/>
    </xf>
    <xf numFmtId="176" fontId="8" fillId="0" borderId="34" xfId="0" applyNumberFormat="1" applyFont="1" applyBorder="1" applyAlignment="1">
      <alignment vertical="center"/>
    </xf>
    <xf numFmtId="176" fontId="8" fillId="0" borderId="31" xfId="0" applyNumberFormat="1" applyFont="1" applyBorder="1" applyAlignment="1">
      <alignment vertical="center"/>
    </xf>
    <xf numFmtId="176" fontId="8" fillId="0" borderId="31" xfId="0" applyNumberFormat="1" applyFont="1" applyBorder="1" applyAlignment="1">
      <alignment horizontal="right" vertical="center"/>
    </xf>
    <xf numFmtId="176" fontId="8" fillId="0" borderId="38" xfId="0" applyNumberFormat="1" applyFont="1" applyBorder="1" applyAlignment="1">
      <alignment vertical="center"/>
    </xf>
    <xf numFmtId="0" fontId="5" fillId="0" borderId="0" xfId="0" applyFont="1" applyAlignment="1"/>
    <xf numFmtId="184" fontId="8" fillId="0" borderId="31" xfId="0" applyNumberFormat="1" applyFont="1" applyBorder="1" applyAlignment="1">
      <alignment vertical="center"/>
    </xf>
    <xf numFmtId="0" fontId="8" fillId="0" borderId="43" xfId="0" applyNumberFormat="1" applyFont="1" applyBorder="1" applyAlignment="1">
      <alignment horizontal="distributed" vertical="center" justifyLastLine="1"/>
    </xf>
    <xf numFmtId="0" fontId="8" fillId="0" borderId="44" xfId="0" applyNumberFormat="1" applyFont="1" applyBorder="1" applyAlignment="1">
      <alignment horizontal="distributed" vertical="center" justifyLastLine="1"/>
    </xf>
    <xf numFmtId="0" fontId="8" fillId="0" borderId="45" xfId="0" applyNumberFormat="1" applyFont="1" applyBorder="1" applyAlignment="1">
      <alignment horizontal="distributed" vertical="center" justifyLastLine="1"/>
    </xf>
    <xf numFmtId="0" fontId="8" fillId="0" borderId="33" xfId="0" applyNumberFormat="1" applyFont="1" applyBorder="1" applyAlignment="1">
      <alignment horizontal="distributed" vertical="center" justifyLastLine="1"/>
    </xf>
    <xf numFmtId="0" fontId="7" fillId="0" borderId="0" xfId="0" applyFont="1" applyAlignment="1">
      <alignment horizontal="right"/>
    </xf>
    <xf numFmtId="176" fontId="8" fillId="0" borderId="35" xfId="0" applyNumberFormat="1" applyFont="1" applyBorder="1" applyAlignment="1">
      <alignment vertical="center"/>
    </xf>
    <xf numFmtId="176" fontId="8" fillId="0" borderId="33" xfId="0" applyNumberFormat="1" applyFont="1" applyBorder="1" applyAlignment="1">
      <alignment vertical="center"/>
    </xf>
    <xf numFmtId="176" fontId="8" fillId="0" borderId="32" xfId="0" applyNumberFormat="1" applyFont="1" applyBorder="1" applyAlignment="1">
      <alignment vertical="center"/>
    </xf>
    <xf numFmtId="176" fontId="8" fillId="0" borderId="30" xfId="0" applyNumberFormat="1" applyFont="1" applyBorder="1" applyAlignment="1">
      <alignment vertical="center"/>
    </xf>
    <xf numFmtId="176" fontId="8" fillId="0" borderId="38" xfId="0" applyNumberFormat="1" applyFont="1" applyBorder="1" applyAlignment="1">
      <alignment horizontal="right" vertical="center"/>
    </xf>
    <xf numFmtId="176" fontId="8" fillId="0" borderId="36" xfId="0" applyNumberFormat="1" applyFont="1" applyBorder="1" applyAlignment="1">
      <alignment vertical="center"/>
    </xf>
    <xf numFmtId="176" fontId="8" fillId="0" borderId="37" xfId="0" applyNumberFormat="1" applyFont="1" applyBorder="1" applyAlignment="1">
      <alignment vertical="center"/>
    </xf>
    <xf numFmtId="0" fontId="13" fillId="0" borderId="0" xfId="0" applyFont="1" applyAlignment="1"/>
    <xf numFmtId="0" fontId="11" fillId="0" borderId="0" xfId="0" applyFont="1">
      <alignment vertical="center"/>
    </xf>
    <xf numFmtId="0" fontId="3" fillId="0" borderId="0" xfId="0" applyNumberFormat="1" applyFont="1" applyAlignment="1">
      <alignment vertical="center"/>
    </xf>
    <xf numFmtId="0" fontId="16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2" xfId="0" applyFont="1" applyBorder="1">
      <alignment vertical="center"/>
    </xf>
    <xf numFmtId="0" fontId="15" fillId="0" borderId="30" xfId="0" applyFont="1" applyBorder="1">
      <alignment vertical="center"/>
    </xf>
    <xf numFmtId="0" fontId="15" fillId="0" borderId="39" xfId="0" applyFont="1" applyBorder="1">
      <alignment vertical="center"/>
    </xf>
    <xf numFmtId="0" fontId="15" fillId="0" borderId="30" xfId="0" applyFont="1" applyFill="1" applyBorder="1">
      <alignment vertical="center"/>
    </xf>
    <xf numFmtId="0" fontId="15" fillId="0" borderId="39" xfId="0" applyFont="1" applyFill="1" applyBorder="1">
      <alignment vertical="center"/>
    </xf>
    <xf numFmtId="0" fontId="15" fillId="0" borderId="12" xfId="0" applyFont="1" applyFill="1" applyBorder="1">
      <alignment vertical="center"/>
    </xf>
    <xf numFmtId="0" fontId="15" fillId="0" borderId="0" xfId="0" applyFont="1">
      <alignment vertical="center"/>
    </xf>
    <xf numFmtId="0" fontId="15" fillId="0" borderId="12" xfId="0" applyFont="1" applyBorder="1" applyAlignment="1">
      <alignment horizontal="right" vertical="center"/>
    </xf>
    <xf numFmtId="0" fontId="15" fillId="0" borderId="12" xfId="0" applyFont="1" applyFill="1" applyBorder="1" applyAlignment="1">
      <alignment horizontal="right" vertical="center"/>
    </xf>
    <xf numFmtId="0" fontId="18" fillId="0" borderId="0" xfId="0" applyFo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39" xfId="0" applyFont="1" applyBorder="1" applyAlignment="1">
      <alignment horizontal="right" vertical="center"/>
    </xf>
    <xf numFmtId="38" fontId="14" fillId="0" borderId="12" xfId="3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5" fillId="0" borderId="54" xfId="0" applyFont="1" applyBorder="1">
      <alignment vertical="center"/>
    </xf>
    <xf numFmtId="0" fontId="15" fillId="0" borderId="13" xfId="0" applyFont="1" applyBorder="1">
      <alignment vertical="center"/>
    </xf>
    <xf numFmtId="0" fontId="15" fillId="0" borderId="54" xfId="0" applyFont="1" applyFill="1" applyBorder="1">
      <alignment vertical="center"/>
    </xf>
    <xf numFmtId="0" fontId="15" fillId="0" borderId="59" xfId="0" applyFont="1" applyFill="1" applyBorder="1">
      <alignment vertical="center"/>
    </xf>
    <xf numFmtId="0" fontId="15" fillId="0" borderId="71" xfId="0" applyFont="1" applyFill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9" xfId="0" applyFont="1" applyBorder="1" applyAlignment="1">
      <alignment horizontal="right" vertical="center"/>
    </xf>
    <xf numFmtId="0" fontId="15" fillId="0" borderId="9" xfId="0" applyFont="1" applyFill="1" applyBorder="1" applyAlignment="1">
      <alignment horizontal="right" vertical="center"/>
    </xf>
    <xf numFmtId="0" fontId="15" fillId="0" borderId="23" xfId="0" applyFont="1" applyFill="1" applyBorder="1">
      <alignment vertical="center"/>
    </xf>
    <xf numFmtId="0" fontId="15" fillId="0" borderId="72" xfId="0" applyFont="1" applyFill="1" applyBorder="1">
      <alignment vertical="center"/>
    </xf>
    <xf numFmtId="0" fontId="15" fillId="0" borderId="24" xfId="0" applyFont="1" applyFill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15" fillId="0" borderId="13" xfId="0" applyFont="1" applyFill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15" fillId="0" borderId="9" xfId="0" applyFont="1" applyFill="1" applyBorder="1">
      <alignment vertical="center"/>
    </xf>
    <xf numFmtId="0" fontId="15" fillId="0" borderId="59" xfId="0" applyFont="1" applyBorder="1">
      <alignment vertical="center"/>
    </xf>
    <xf numFmtId="0" fontId="15" fillId="0" borderId="71" xfId="0" applyFont="1" applyBorder="1">
      <alignment vertical="center"/>
    </xf>
    <xf numFmtId="0" fontId="15" fillId="0" borderId="72" xfId="0" applyFont="1" applyBorder="1">
      <alignment vertical="center"/>
    </xf>
    <xf numFmtId="0" fontId="15" fillId="0" borderId="24" xfId="0" applyFont="1" applyBorder="1">
      <alignment vertical="center"/>
    </xf>
    <xf numFmtId="0" fontId="0" fillId="0" borderId="54" xfId="0" applyBorder="1">
      <alignment vertical="center"/>
    </xf>
    <xf numFmtId="38" fontId="14" fillId="0" borderId="13" xfId="3" applyFont="1" applyBorder="1">
      <alignment vertical="center"/>
    </xf>
    <xf numFmtId="0" fontId="22" fillId="0" borderId="19" xfId="0" applyFont="1" applyBorder="1" applyAlignment="1">
      <alignment horizontal="distributed" vertical="center" justifyLastLine="1"/>
    </xf>
    <xf numFmtId="0" fontId="20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shrinkToFit="1"/>
    </xf>
    <xf numFmtId="0" fontId="20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19" fillId="0" borderId="64" xfId="0" applyFont="1" applyBorder="1" applyAlignment="1">
      <alignment vertical="center" justifyLastLine="1"/>
    </xf>
    <xf numFmtId="0" fontId="19" fillId="0" borderId="3" xfId="0" applyFont="1" applyBorder="1" applyAlignment="1">
      <alignment vertical="center" justifyLastLine="1"/>
    </xf>
    <xf numFmtId="0" fontId="0" fillId="0" borderId="0" xfId="0">
      <alignment vertical="center"/>
    </xf>
    <xf numFmtId="3" fontId="15" fillId="0" borderId="12" xfId="0" applyNumberFormat="1" applyFont="1" applyBorder="1">
      <alignment vertical="center"/>
    </xf>
    <xf numFmtId="3" fontId="15" fillId="0" borderId="13" xfId="0" applyNumberFormat="1" applyFont="1" applyBorder="1">
      <alignment vertical="center"/>
    </xf>
    <xf numFmtId="3" fontId="15" fillId="0" borderId="12" xfId="0" applyNumberFormat="1" applyFont="1" applyBorder="1" applyAlignment="1">
      <alignment horizontal="right" vertical="center"/>
    </xf>
    <xf numFmtId="3" fontId="15" fillId="0" borderId="13" xfId="0" applyNumberFormat="1" applyFont="1" applyBorder="1" applyAlignment="1">
      <alignment horizontal="right" vertical="center"/>
    </xf>
    <xf numFmtId="3" fontId="15" fillId="0" borderId="12" xfId="0" applyNumberFormat="1" applyFont="1" applyFill="1" applyBorder="1">
      <alignment vertical="center"/>
    </xf>
    <xf numFmtId="3" fontId="15" fillId="0" borderId="12" xfId="0" applyNumberFormat="1" applyFont="1" applyFill="1" applyBorder="1" applyAlignment="1">
      <alignment horizontal="right" vertical="center"/>
    </xf>
    <xf numFmtId="3" fontId="15" fillId="0" borderId="13" xfId="0" applyNumberFormat="1" applyFont="1" applyFill="1" applyBorder="1" applyAlignment="1">
      <alignment horizontal="right" vertical="center"/>
    </xf>
    <xf numFmtId="3" fontId="15" fillId="0" borderId="9" xfId="0" applyNumberFormat="1" applyFont="1" applyBorder="1">
      <alignment vertical="center"/>
    </xf>
    <xf numFmtId="3" fontId="15" fillId="0" borderId="9" xfId="0" applyNumberFormat="1" applyFont="1" applyBorder="1" applyAlignment="1">
      <alignment horizontal="right" vertical="center"/>
    </xf>
    <xf numFmtId="3" fontId="15" fillId="0" borderId="9" xfId="0" applyNumberFormat="1" applyFont="1" applyFill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/>
    <xf numFmtId="0" fontId="22" fillId="0" borderId="13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8" fillId="0" borderId="0" xfId="0" applyFont="1">
      <alignment vertical="center"/>
    </xf>
    <xf numFmtId="40" fontId="14" fillId="0" borderId="12" xfId="3" applyNumberFormat="1" applyFont="1" applyBorder="1">
      <alignment vertical="center"/>
    </xf>
    <xf numFmtId="0" fontId="27" fillId="0" borderId="0" xfId="0" applyFont="1" applyBorder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2" fillId="0" borderId="0" xfId="0" applyFont="1">
      <alignment vertical="center"/>
    </xf>
    <xf numFmtId="0" fontId="12" fillId="0" borderId="0" xfId="0" applyNumberFormat="1" applyFont="1" applyBorder="1" applyAlignment="1"/>
    <xf numFmtId="0" fontId="0" fillId="0" borderId="0" xfId="0" applyBorder="1">
      <alignment vertical="center"/>
    </xf>
    <xf numFmtId="0" fontId="18" fillId="0" borderId="0" xfId="0" applyFont="1" applyFill="1">
      <alignment vertical="center"/>
    </xf>
    <xf numFmtId="0" fontId="0" fillId="0" borderId="0" xfId="0" applyFill="1">
      <alignment vertical="center"/>
    </xf>
    <xf numFmtId="0" fontId="9" fillId="0" borderId="6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189" fontId="7" fillId="0" borderId="0" xfId="0" applyNumberFormat="1" applyFont="1" applyFill="1" applyBorder="1" applyAlignment="1"/>
    <xf numFmtId="0" fontId="28" fillId="0" borderId="54" xfId="0" applyFont="1" applyBorder="1">
      <alignment vertical="center"/>
    </xf>
    <xf numFmtId="0" fontId="28" fillId="0" borderId="0" xfId="0" applyFont="1" applyBorder="1">
      <alignment vertical="center"/>
    </xf>
    <xf numFmtId="38" fontId="29" fillId="0" borderId="12" xfId="2" applyFont="1" applyBorder="1">
      <alignment vertical="center"/>
    </xf>
    <xf numFmtId="38" fontId="29" fillId="0" borderId="10" xfId="2" applyFont="1" applyBorder="1">
      <alignment vertical="center"/>
    </xf>
    <xf numFmtId="0" fontId="8" fillId="0" borderId="30" xfId="0" applyNumberFormat="1" applyFont="1" applyBorder="1" applyAlignment="1">
      <alignment horizontal="center" vertical="center"/>
    </xf>
    <xf numFmtId="0" fontId="8" fillId="0" borderId="37" xfId="0" applyNumberFormat="1" applyFont="1" applyBorder="1" applyAlignment="1">
      <alignment horizontal="center" vertical="center" justifyLastLine="1"/>
    </xf>
    <xf numFmtId="176" fontId="8" fillId="0" borderId="26" xfId="0" applyNumberFormat="1" applyFont="1" applyFill="1" applyBorder="1" applyAlignment="1">
      <alignment vertical="center"/>
    </xf>
    <xf numFmtId="0" fontId="0" fillId="0" borderId="0" xfId="0" applyAlignment="1">
      <alignment vertical="center" textRotation="180" shrinkToFit="1"/>
    </xf>
    <xf numFmtId="0" fontId="16" fillId="0" borderId="0" xfId="0" applyNumberFormat="1" applyFont="1" applyAlignment="1">
      <alignment vertical="center"/>
    </xf>
    <xf numFmtId="0" fontId="23" fillId="0" borderId="0" xfId="0" applyNumberFormat="1" applyFont="1" applyAlignment="1"/>
    <xf numFmtId="0" fontId="30" fillId="0" borderId="0" xfId="0" applyNumberFormat="1" applyFont="1" applyAlignment="1"/>
    <xf numFmtId="0" fontId="31" fillId="0" borderId="0" xfId="0" applyNumberFormat="1" applyFont="1" applyAlignment="1"/>
    <xf numFmtId="0" fontId="29" fillId="0" borderId="1" xfId="0" applyFont="1" applyBorder="1" applyAlignment="1">
      <alignment horizontal="center" vertical="center"/>
    </xf>
    <xf numFmtId="176" fontId="29" fillId="0" borderId="60" xfId="0" applyNumberFormat="1" applyFont="1" applyBorder="1" applyAlignment="1">
      <alignment vertical="center"/>
    </xf>
    <xf numFmtId="176" fontId="29" fillId="0" borderId="61" xfId="0" applyNumberFormat="1" applyFont="1" applyBorder="1" applyAlignment="1">
      <alignment vertical="center"/>
    </xf>
    <xf numFmtId="0" fontId="29" fillId="0" borderId="61" xfId="0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0" fontId="29" fillId="0" borderId="0" xfId="0" applyNumberFormat="1" applyFont="1" applyBorder="1" applyAlignment="1"/>
    <xf numFmtId="0" fontId="29" fillId="0" borderId="0" xfId="0" applyNumberFormat="1" applyFont="1" applyBorder="1" applyAlignment="1">
      <alignment vertical="top"/>
    </xf>
    <xf numFmtId="0" fontId="32" fillId="0" borderId="0" xfId="0" applyNumberFormat="1" applyFont="1" applyAlignment="1"/>
    <xf numFmtId="0" fontId="23" fillId="0" borderId="0" xfId="0" applyNumberFormat="1" applyFont="1" applyAlignment="1">
      <alignment vertical="center"/>
    </xf>
    <xf numFmtId="0" fontId="30" fillId="0" borderId="0" xfId="0" applyFont="1" applyAlignment="1"/>
    <xf numFmtId="0" fontId="29" fillId="0" borderId="7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 wrapText="1"/>
    </xf>
    <xf numFmtId="0" fontId="29" fillId="0" borderId="1" xfId="1" applyFont="1" applyBorder="1" applyAlignment="1">
      <alignment horizontal="center" vertical="center"/>
    </xf>
    <xf numFmtId="0" fontId="29" fillId="0" borderId="9" xfId="1" applyFont="1" applyBorder="1">
      <alignment vertical="center"/>
    </xf>
    <xf numFmtId="3" fontId="29" fillId="0" borderId="10" xfId="2" applyNumberFormat="1" applyFont="1" applyBorder="1">
      <alignment vertical="center"/>
    </xf>
    <xf numFmtId="0" fontId="29" fillId="0" borderId="10" xfId="1" applyFont="1" applyBorder="1" applyAlignment="1">
      <alignment horizontal="right" vertical="center"/>
    </xf>
    <xf numFmtId="0" fontId="29" fillId="0" borderId="10" xfId="1" applyFont="1" applyBorder="1">
      <alignment vertical="center"/>
    </xf>
    <xf numFmtId="0" fontId="29" fillId="0" borderId="11" xfId="1" applyFont="1" applyBorder="1">
      <alignment vertical="center"/>
    </xf>
    <xf numFmtId="3" fontId="29" fillId="0" borderId="12" xfId="2" applyNumberFormat="1" applyFont="1" applyBorder="1">
      <alignment vertical="center"/>
    </xf>
    <xf numFmtId="0" fontId="29" fillId="0" borderId="12" xfId="1" applyFont="1" applyBorder="1" applyAlignment="1">
      <alignment horizontal="right" vertical="center"/>
    </xf>
    <xf numFmtId="192" fontId="29" fillId="0" borderId="12" xfId="1" applyNumberFormat="1" applyFont="1" applyBorder="1">
      <alignment vertical="center"/>
    </xf>
    <xf numFmtId="0" fontId="29" fillId="0" borderId="12" xfId="1" applyFont="1" applyBorder="1">
      <alignment vertical="center"/>
    </xf>
    <xf numFmtId="0" fontId="29" fillId="0" borderId="13" xfId="1" applyFont="1" applyBorder="1">
      <alignment vertical="center"/>
    </xf>
    <xf numFmtId="192" fontId="29" fillId="0" borderId="12" xfId="1" applyNumberFormat="1" applyFont="1" applyBorder="1" applyAlignment="1">
      <alignment horizontal="right" vertical="center"/>
    </xf>
    <xf numFmtId="0" fontId="29" fillId="0" borderId="14" xfId="1" applyFont="1" applyBorder="1">
      <alignment vertical="center"/>
    </xf>
    <xf numFmtId="38" fontId="29" fillId="0" borderId="15" xfId="2" applyFont="1" applyBorder="1">
      <alignment vertical="center"/>
    </xf>
    <xf numFmtId="3" fontId="29" fillId="0" borderId="15" xfId="2" applyNumberFormat="1" applyFont="1" applyBorder="1">
      <alignment vertical="center"/>
    </xf>
    <xf numFmtId="179" fontId="29" fillId="0" borderId="15" xfId="1" applyNumberFormat="1" applyFont="1" applyBorder="1" applyAlignment="1">
      <alignment horizontal="right" vertical="center"/>
    </xf>
    <xf numFmtId="0" fontId="29" fillId="0" borderId="15" xfId="1" applyFont="1" applyBorder="1">
      <alignment vertical="center"/>
    </xf>
    <xf numFmtId="199" fontId="29" fillId="0" borderId="16" xfId="1" applyNumberFormat="1" applyFont="1" applyBorder="1">
      <alignment vertical="center"/>
    </xf>
    <xf numFmtId="0" fontId="29" fillId="0" borderId="9" xfId="0" applyFont="1" applyBorder="1" applyAlignment="1">
      <alignment vertical="center"/>
    </xf>
    <xf numFmtId="196" fontId="29" fillId="0" borderId="12" xfId="2" applyNumberFormat="1" applyFont="1" applyBorder="1">
      <alignment vertical="center"/>
    </xf>
    <xf numFmtId="177" fontId="29" fillId="0" borderId="12" xfId="2" applyNumberFormat="1" applyFont="1" applyBorder="1">
      <alignment vertical="center"/>
    </xf>
    <xf numFmtId="40" fontId="29" fillId="0" borderId="12" xfId="2" applyNumberFormat="1" applyFont="1" applyBorder="1">
      <alignment vertical="center"/>
    </xf>
    <xf numFmtId="177" fontId="29" fillId="0" borderId="13" xfId="2" applyNumberFormat="1" applyFont="1" applyBorder="1">
      <alignment vertical="center"/>
    </xf>
    <xf numFmtId="40" fontId="29" fillId="0" borderId="12" xfId="2" applyNumberFormat="1" applyFont="1" applyFill="1" applyBorder="1">
      <alignment vertical="center"/>
    </xf>
    <xf numFmtId="0" fontId="29" fillId="0" borderId="14" xfId="0" applyFont="1" applyBorder="1" applyAlignment="1">
      <alignment vertical="center"/>
    </xf>
    <xf numFmtId="196" fontId="29" fillId="0" borderId="15" xfId="2" applyNumberFormat="1" applyFont="1" applyBorder="1">
      <alignment vertical="center"/>
    </xf>
    <xf numFmtId="40" fontId="29" fillId="0" borderId="15" xfId="2" applyNumberFormat="1" applyFont="1" applyFill="1" applyBorder="1">
      <alignment vertical="center"/>
    </xf>
    <xf numFmtId="177" fontId="29" fillId="0" borderId="16" xfId="2" applyNumberFormat="1" applyFont="1" applyBorder="1">
      <alignment vertical="center"/>
    </xf>
    <xf numFmtId="0" fontId="29" fillId="0" borderId="0" xfId="0" applyFont="1" applyAlignment="1"/>
    <xf numFmtId="0" fontId="21" fillId="0" borderId="0" xfId="0" applyFont="1" applyAlignment="1"/>
    <xf numFmtId="0" fontId="29" fillId="0" borderId="21" xfId="0" applyFont="1" applyBorder="1" applyAlignment="1">
      <alignment vertical="center"/>
    </xf>
    <xf numFmtId="177" fontId="29" fillId="0" borderId="10" xfId="2" applyNumberFormat="1" applyFont="1" applyBorder="1">
      <alignment vertical="center"/>
    </xf>
    <xf numFmtId="177" fontId="29" fillId="0" borderId="10" xfId="2" applyNumberFormat="1" applyFont="1" applyFill="1" applyBorder="1" applyAlignment="1">
      <alignment vertical="center"/>
    </xf>
    <xf numFmtId="177" fontId="29" fillId="0" borderId="22" xfId="2" applyNumberFormat="1" applyFont="1" applyBorder="1" applyAlignment="1">
      <alignment vertical="center"/>
    </xf>
    <xf numFmtId="177" fontId="29" fillId="0" borderId="12" xfId="2" applyNumberFormat="1" applyFont="1" applyFill="1" applyBorder="1" applyAlignment="1">
      <alignment vertical="center"/>
    </xf>
    <xf numFmtId="177" fontId="29" fillId="0" borderId="23" xfId="2" applyNumberFormat="1" applyFont="1" applyBorder="1" applyAlignment="1">
      <alignment vertical="center"/>
    </xf>
    <xf numFmtId="177" fontId="29" fillId="0" borderId="15" xfId="2" applyNumberFormat="1" applyFont="1" applyFill="1" applyBorder="1" applyAlignment="1">
      <alignment vertical="center"/>
    </xf>
    <xf numFmtId="177" fontId="29" fillId="0" borderId="24" xfId="2" applyNumberFormat="1" applyFont="1" applyBorder="1" applyAlignment="1">
      <alignment vertical="center"/>
    </xf>
    <xf numFmtId="196" fontId="29" fillId="0" borderId="10" xfId="2" applyNumberFormat="1" applyFont="1" applyBorder="1">
      <alignment vertical="center"/>
    </xf>
    <xf numFmtId="0" fontId="23" fillId="0" borderId="0" xfId="0" applyFont="1" applyAlignment="1"/>
    <xf numFmtId="0" fontId="29" fillId="0" borderId="0" xfId="0" applyNumberFormat="1" applyFont="1" applyAlignment="1"/>
    <xf numFmtId="0" fontId="29" fillId="0" borderId="0" xfId="0" applyNumberFormat="1" applyFont="1" applyAlignment="1">
      <alignment horizontal="right"/>
    </xf>
    <xf numFmtId="0" fontId="32" fillId="0" borderId="55" xfId="0" applyNumberFormat="1" applyFont="1" applyBorder="1" applyAlignment="1">
      <alignment vertical="center"/>
    </xf>
    <xf numFmtId="0" fontId="32" fillId="0" borderId="17" xfId="0" applyNumberFormat="1" applyFont="1" applyBorder="1" applyAlignment="1">
      <alignment horizontal="center" vertical="center"/>
    </xf>
    <xf numFmtId="0" fontId="32" fillId="0" borderId="50" xfId="0" applyNumberFormat="1" applyFont="1" applyBorder="1" applyAlignment="1">
      <alignment horizontal="distributed" vertical="center" justifyLastLine="1"/>
    </xf>
    <xf numFmtId="0" fontId="32" fillId="0" borderId="9" xfId="0" applyNumberFormat="1" applyFont="1" applyBorder="1" applyAlignment="1">
      <alignment horizontal="distributed" vertical="center" justifyLastLine="1"/>
    </xf>
    <xf numFmtId="0" fontId="32" fillId="0" borderId="12" xfId="0" applyNumberFormat="1" applyFont="1" applyBorder="1" applyAlignment="1">
      <alignment vertical="center"/>
    </xf>
    <xf numFmtId="0" fontId="32" fillId="0" borderId="12" xfId="0" applyNumberFormat="1" applyFont="1" applyBorder="1" applyAlignment="1">
      <alignment horizontal="center" vertical="center"/>
    </xf>
    <xf numFmtId="0" fontId="32" fillId="0" borderId="56" xfId="0" applyNumberFormat="1" applyFont="1" applyBorder="1" applyAlignment="1">
      <alignment vertical="center"/>
    </xf>
    <xf numFmtId="0" fontId="32" fillId="0" borderId="19" xfId="0" applyNumberFormat="1" applyFont="1" applyBorder="1" applyAlignment="1">
      <alignment vertical="center"/>
    </xf>
    <xf numFmtId="0" fontId="32" fillId="0" borderId="19" xfId="0" applyNumberFormat="1" applyFont="1" applyBorder="1" applyAlignment="1">
      <alignment horizontal="center" vertical="center"/>
    </xf>
    <xf numFmtId="0" fontId="32" fillId="0" borderId="51" xfId="0" applyNumberFormat="1" applyFont="1" applyBorder="1" applyAlignment="1">
      <alignment horizontal="distributed" vertical="center" justifyLastLine="1"/>
    </xf>
    <xf numFmtId="0" fontId="32" fillId="0" borderId="9" xfId="0" applyNumberFormat="1" applyFont="1" applyBorder="1" applyAlignment="1">
      <alignment horizontal="right" vertical="center"/>
    </xf>
    <xf numFmtId="176" fontId="32" fillId="0" borderId="12" xfId="0" applyNumberFormat="1" applyFont="1" applyBorder="1" applyAlignment="1">
      <alignment vertical="center"/>
    </xf>
    <xf numFmtId="176" fontId="32" fillId="0" borderId="12" xfId="0" applyNumberFormat="1" applyFont="1" applyBorder="1" applyAlignment="1">
      <alignment horizontal="right" vertical="center"/>
    </xf>
    <xf numFmtId="178" fontId="32" fillId="0" borderId="12" xfId="0" applyNumberFormat="1" applyFont="1" applyBorder="1" applyAlignment="1">
      <alignment horizontal="right" vertical="center"/>
    </xf>
    <xf numFmtId="179" fontId="32" fillId="0" borderId="12" xfId="0" applyNumberFormat="1" applyFont="1" applyBorder="1" applyAlignment="1">
      <alignment vertical="center"/>
    </xf>
    <xf numFmtId="179" fontId="32" fillId="0" borderId="12" xfId="0" applyNumberFormat="1" applyFont="1" applyBorder="1" applyAlignment="1">
      <alignment horizontal="right" vertical="center"/>
    </xf>
    <xf numFmtId="0" fontId="32" fillId="0" borderId="12" xfId="0" applyNumberFormat="1" applyFont="1" applyBorder="1" applyAlignment="1">
      <alignment horizontal="right" vertical="center"/>
    </xf>
    <xf numFmtId="179" fontId="32" fillId="0" borderId="13" xfId="0" applyNumberFormat="1" applyFont="1" applyBorder="1" applyAlignment="1">
      <alignment horizontal="right" vertical="center"/>
    </xf>
    <xf numFmtId="0" fontId="32" fillId="0" borderId="13" xfId="0" applyNumberFormat="1" applyFont="1" applyBorder="1" applyAlignment="1">
      <alignment horizontal="right" vertical="center"/>
    </xf>
    <xf numFmtId="179" fontId="32" fillId="0" borderId="13" xfId="0" applyNumberFormat="1" applyFont="1" applyBorder="1" applyAlignment="1">
      <alignment vertical="center"/>
    </xf>
    <xf numFmtId="178" fontId="32" fillId="0" borderId="12" xfId="0" applyNumberFormat="1" applyFont="1" applyBorder="1" applyAlignment="1">
      <alignment vertical="center"/>
    </xf>
    <xf numFmtId="180" fontId="32" fillId="0" borderId="12" xfId="0" applyNumberFormat="1" applyFont="1" applyBorder="1" applyAlignment="1">
      <alignment vertical="center"/>
    </xf>
    <xf numFmtId="0" fontId="32" fillId="0" borderId="14" xfId="0" applyNumberFormat="1" applyFont="1" applyBorder="1" applyAlignment="1">
      <alignment horizontal="right"/>
    </xf>
    <xf numFmtId="176" fontId="32" fillId="0" borderId="15" xfId="0" applyNumberFormat="1" applyFont="1" applyBorder="1" applyAlignment="1"/>
    <xf numFmtId="178" fontId="32" fillId="0" borderId="15" xfId="0" applyNumberFormat="1" applyFont="1" applyBorder="1" applyAlignment="1"/>
    <xf numFmtId="179" fontId="32" fillId="0" borderId="15" xfId="0" applyNumberFormat="1" applyFont="1" applyBorder="1" applyAlignment="1">
      <alignment vertical="center"/>
    </xf>
    <xf numFmtId="181" fontId="32" fillId="0" borderId="15" xfId="0" applyNumberFormat="1" applyFont="1" applyBorder="1" applyAlignment="1">
      <alignment vertical="center"/>
    </xf>
    <xf numFmtId="182" fontId="32" fillId="0" borderId="15" xfId="0" applyNumberFormat="1" applyFont="1" applyBorder="1" applyAlignment="1">
      <alignment vertical="center"/>
    </xf>
    <xf numFmtId="181" fontId="32" fillId="0" borderId="16" xfId="0" applyNumberFormat="1" applyFont="1" applyBorder="1" applyAlignment="1">
      <alignment vertical="center"/>
    </xf>
    <xf numFmtId="0" fontId="0" fillId="0" borderId="0" xfId="0" applyFont="1">
      <alignment vertical="center"/>
    </xf>
    <xf numFmtId="0" fontId="32" fillId="0" borderId="13" xfId="0" applyNumberFormat="1" applyFont="1" applyBorder="1" applyAlignment="1">
      <alignment horizontal="distributed" vertical="center" justifyLastLine="1"/>
    </xf>
    <xf numFmtId="0" fontId="33" fillId="0" borderId="51" xfId="0" applyNumberFormat="1" applyFont="1" applyBorder="1" applyAlignment="1">
      <alignment horizontal="distributed" vertical="center" justifyLastLine="1"/>
    </xf>
    <xf numFmtId="0" fontId="32" fillId="0" borderId="9" xfId="0" applyNumberFormat="1" applyFont="1" applyBorder="1" applyAlignment="1">
      <alignment horizontal="left" vertical="center"/>
    </xf>
    <xf numFmtId="0" fontId="32" fillId="0" borderId="9" xfId="0" applyNumberFormat="1" applyFont="1" applyBorder="1" applyAlignment="1">
      <alignment horizontal="center" vertical="center"/>
    </xf>
    <xf numFmtId="0" fontId="32" fillId="0" borderId="9" xfId="0" applyNumberFormat="1" applyFont="1" applyBorder="1" applyAlignment="1">
      <alignment vertical="center"/>
    </xf>
    <xf numFmtId="180" fontId="32" fillId="0" borderId="12" xfId="0" applyNumberFormat="1" applyFont="1" applyFill="1" applyBorder="1" applyAlignment="1">
      <alignment vertical="center"/>
    </xf>
    <xf numFmtId="0" fontId="32" fillId="0" borderId="14" xfId="0" applyNumberFormat="1" applyFont="1" applyBorder="1" applyAlignment="1">
      <alignment horizontal="left" vertical="center"/>
    </xf>
    <xf numFmtId="176" fontId="32" fillId="0" borderId="15" xfId="0" applyNumberFormat="1" applyFont="1" applyBorder="1" applyAlignment="1">
      <alignment vertical="center"/>
    </xf>
    <xf numFmtId="178" fontId="32" fillId="0" borderId="15" xfId="0" applyNumberFormat="1" applyFont="1" applyBorder="1" applyAlignment="1">
      <alignment horizontal="right" vertical="center"/>
    </xf>
    <xf numFmtId="178" fontId="32" fillId="0" borderId="15" xfId="0" applyNumberFormat="1" applyFont="1" applyBorder="1" applyAlignment="1">
      <alignment vertical="center"/>
    </xf>
    <xf numFmtId="179" fontId="32" fillId="0" borderId="15" xfId="0" applyNumberFormat="1" applyFont="1" applyBorder="1" applyAlignment="1">
      <alignment horizontal="right" vertical="center"/>
    </xf>
    <xf numFmtId="180" fontId="32" fillId="0" borderId="15" xfId="0" applyNumberFormat="1" applyFont="1" applyFill="1" applyBorder="1" applyAlignment="1">
      <alignment vertical="center"/>
    </xf>
    <xf numFmtId="179" fontId="32" fillId="0" borderId="16" xfId="0" applyNumberFormat="1" applyFont="1" applyBorder="1" applyAlignment="1">
      <alignment vertical="center"/>
    </xf>
    <xf numFmtId="0" fontId="34" fillId="0" borderId="0" xfId="0" applyFont="1" applyAlignment="1"/>
    <xf numFmtId="0" fontId="34" fillId="0" borderId="0" xfId="0" applyNumberFormat="1" applyFont="1" applyAlignment="1"/>
    <xf numFmtId="0" fontId="0" fillId="0" borderId="0" xfId="0" applyFont="1" applyAlignment="1"/>
    <xf numFmtId="0" fontId="0" fillId="0" borderId="0" xfId="0" applyNumberFormat="1" applyFont="1" applyAlignment="1"/>
    <xf numFmtId="0" fontId="35" fillId="0" borderId="0" xfId="0" applyNumberFormat="1" applyFont="1" applyAlignment="1">
      <alignment vertical="center"/>
    </xf>
    <xf numFmtId="0" fontId="32" fillId="0" borderId="9" xfId="0" applyNumberFormat="1" applyFont="1" applyBorder="1" applyAlignment="1">
      <alignment horizontal="right" vertical="center" shrinkToFit="1"/>
    </xf>
    <xf numFmtId="183" fontId="32" fillId="0" borderId="12" xfId="0" applyNumberFormat="1" applyFont="1" applyBorder="1" applyAlignment="1">
      <alignment vertical="center"/>
    </xf>
    <xf numFmtId="184" fontId="32" fillId="0" borderId="12" xfId="0" applyNumberFormat="1" applyFont="1" applyBorder="1" applyAlignment="1">
      <alignment horizontal="right" vertical="center"/>
    </xf>
    <xf numFmtId="176" fontId="37" fillId="0" borderId="12" xfId="0" applyNumberFormat="1" applyFont="1" applyBorder="1" applyAlignment="1">
      <alignment vertical="center"/>
    </xf>
    <xf numFmtId="178" fontId="32" fillId="0" borderId="13" xfId="0" applyNumberFormat="1" applyFont="1" applyBorder="1" applyAlignment="1">
      <alignment vertical="center"/>
    </xf>
    <xf numFmtId="0" fontId="32" fillId="0" borderId="14" xfId="0" applyNumberFormat="1" applyFont="1" applyBorder="1" applyAlignment="1">
      <alignment horizontal="right" vertical="center" shrinkToFit="1"/>
    </xf>
    <xf numFmtId="176" fontId="37" fillId="0" borderId="15" xfId="0" applyNumberFormat="1" applyFont="1" applyBorder="1" applyAlignment="1">
      <alignment vertical="center"/>
    </xf>
    <xf numFmtId="176" fontId="32" fillId="0" borderId="15" xfId="0" applyNumberFormat="1" applyFont="1" applyBorder="1" applyAlignment="1">
      <alignment horizontal="right" vertical="center"/>
    </xf>
    <xf numFmtId="178" fontId="32" fillId="0" borderId="15" xfId="0" applyNumberFormat="1" applyFont="1" applyFill="1" applyBorder="1" applyAlignment="1">
      <alignment vertical="center"/>
    </xf>
    <xf numFmtId="183" fontId="32" fillId="0" borderId="15" xfId="0" applyNumberFormat="1" applyFont="1" applyBorder="1" applyAlignment="1">
      <alignment vertical="center"/>
    </xf>
    <xf numFmtId="178" fontId="32" fillId="0" borderId="16" xfId="0" applyNumberFormat="1" applyFont="1" applyBorder="1" applyAlignment="1">
      <alignment vertical="center"/>
    </xf>
    <xf numFmtId="0" fontId="32" fillId="0" borderId="0" xfId="0" applyNumberFormat="1" applyFont="1" applyBorder="1" applyAlignment="1"/>
    <xf numFmtId="0" fontId="31" fillId="0" borderId="0" xfId="0" applyFont="1" applyAlignment="1"/>
    <xf numFmtId="0" fontId="32" fillId="0" borderId="25" xfId="0" applyNumberFormat="1" applyFont="1" applyBorder="1" applyAlignment="1">
      <alignment horizontal="center"/>
    </xf>
    <xf numFmtId="0" fontId="32" fillId="0" borderId="21" xfId="0" applyNumberFormat="1" applyFont="1" applyBorder="1" applyAlignment="1">
      <alignment horizontal="right" vertical="center" shrinkToFit="1"/>
    </xf>
    <xf numFmtId="0" fontId="32" fillId="0" borderId="10" xfId="0" applyNumberFormat="1" applyFont="1" applyBorder="1" applyAlignment="1">
      <alignment horizontal="right" vertical="center"/>
    </xf>
    <xf numFmtId="176" fontId="32" fillId="0" borderId="10" xfId="0" applyNumberFormat="1" applyFont="1" applyBorder="1" applyAlignment="1">
      <alignment vertical="center"/>
    </xf>
    <xf numFmtId="179" fontId="32" fillId="0" borderId="10" xfId="0" applyNumberFormat="1" applyFont="1" applyBorder="1" applyAlignment="1">
      <alignment horizontal="right" vertical="center"/>
    </xf>
    <xf numFmtId="179" fontId="32" fillId="0" borderId="10" xfId="0" applyNumberFormat="1" applyFont="1" applyBorder="1" applyAlignment="1">
      <alignment vertical="center"/>
    </xf>
    <xf numFmtId="183" fontId="36" fillId="0" borderId="10" xfId="0" applyNumberFormat="1" applyFont="1" applyBorder="1" applyAlignment="1">
      <alignment vertical="center"/>
    </xf>
    <xf numFmtId="179" fontId="32" fillId="0" borderId="11" xfId="0" applyNumberFormat="1" applyFont="1" applyBorder="1" applyAlignment="1">
      <alignment vertical="center"/>
    </xf>
    <xf numFmtId="183" fontId="36" fillId="0" borderId="12" xfId="0" applyNumberFormat="1" applyFont="1" applyBorder="1" applyAlignment="1">
      <alignment vertical="center"/>
    </xf>
    <xf numFmtId="183" fontId="36" fillId="0" borderId="15" xfId="0" applyNumberFormat="1" applyFont="1" applyBorder="1" applyAlignment="1">
      <alignment vertical="center"/>
    </xf>
    <xf numFmtId="179" fontId="32" fillId="2" borderId="16" xfId="0" applyNumberFormat="1" applyFont="1" applyFill="1" applyBorder="1" applyAlignment="1">
      <alignment vertical="center"/>
    </xf>
    <xf numFmtId="0" fontId="32" fillId="0" borderId="0" xfId="0" applyFont="1" applyAlignment="1"/>
    <xf numFmtId="0" fontId="16" fillId="0" borderId="0" xfId="0" applyNumberFormat="1" applyFont="1" applyAlignment="1"/>
    <xf numFmtId="0" fontId="38" fillId="0" borderId="0" xfId="0" applyFont="1" applyAlignment="1"/>
    <xf numFmtId="0" fontId="38" fillId="0" borderId="0" xfId="0" applyNumberFormat="1" applyFont="1" applyAlignment="1"/>
    <xf numFmtId="0" fontId="23" fillId="0" borderId="0" xfId="0" applyNumberFormat="1" applyFont="1" applyAlignment="1">
      <alignment horizontal="left" vertical="center"/>
    </xf>
    <xf numFmtId="0" fontId="32" fillId="0" borderId="13" xfId="0" applyNumberFormat="1" applyFont="1" applyBorder="1" applyAlignment="1">
      <alignment vertical="center"/>
    </xf>
    <xf numFmtId="184" fontId="32" fillId="0" borderId="12" xfId="0" applyNumberFormat="1" applyFont="1" applyBorder="1" applyAlignment="1">
      <alignment vertical="center"/>
    </xf>
    <xf numFmtId="181" fontId="32" fillId="0" borderId="12" xfId="0" applyNumberFormat="1" applyFont="1" applyBorder="1" applyAlignment="1">
      <alignment vertical="center"/>
    </xf>
    <xf numFmtId="181" fontId="32" fillId="0" borderId="12" xfId="0" applyNumberFormat="1" applyFont="1" applyBorder="1" applyAlignment="1">
      <alignment horizontal="right" vertical="center"/>
    </xf>
    <xf numFmtId="186" fontId="32" fillId="0" borderId="12" xfId="0" applyNumberFormat="1" applyFont="1" applyBorder="1" applyAlignment="1">
      <alignment vertical="center"/>
    </xf>
    <xf numFmtId="0" fontId="32" fillId="0" borderId="14" xfId="0" applyNumberFormat="1" applyFont="1" applyBorder="1" applyAlignment="1">
      <alignment horizontal="right" vertical="center"/>
    </xf>
    <xf numFmtId="181" fontId="32" fillId="0" borderId="15" xfId="0" applyNumberFormat="1" applyFont="1" applyBorder="1" applyAlignment="1">
      <alignment horizontal="right" vertical="center"/>
    </xf>
    <xf numFmtId="180" fontId="32" fillId="0" borderId="15" xfId="0" applyNumberFormat="1" applyFont="1" applyBorder="1" applyAlignment="1">
      <alignment vertical="center"/>
    </xf>
    <xf numFmtId="0" fontId="29" fillId="0" borderId="0" xfId="0" applyNumberFormat="1" applyFont="1" applyAlignment="1">
      <alignment vertical="center"/>
    </xf>
    <xf numFmtId="183" fontId="32" fillId="0" borderId="12" xfId="0" applyNumberFormat="1" applyFont="1" applyBorder="1" applyAlignment="1">
      <alignment horizontal="right" vertical="center"/>
    </xf>
    <xf numFmtId="187" fontId="32" fillId="0" borderId="12" xfId="0" applyNumberFormat="1" applyFont="1" applyBorder="1" applyAlignment="1">
      <alignment vertical="center"/>
    </xf>
    <xf numFmtId="0" fontId="16" fillId="0" borderId="0" xfId="0" applyNumberFormat="1" applyFont="1" applyAlignment="1">
      <alignment horizontal="left" vertical="center"/>
    </xf>
    <xf numFmtId="0" fontId="23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right"/>
    </xf>
    <xf numFmtId="0" fontId="32" fillId="0" borderId="1" xfId="0" applyNumberFormat="1" applyFont="1" applyBorder="1" applyAlignment="1">
      <alignment horizontal="distributed" vertical="center" justifyLastLine="1"/>
    </xf>
    <xf numFmtId="0" fontId="32" fillId="0" borderId="8" xfId="0" applyNumberFormat="1" applyFont="1" applyBorder="1" applyAlignment="1">
      <alignment horizontal="distributed" vertical="center" justifyLastLine="1"/>
    </xf>
    <xf numFmtId="0" fontId="32" fillId="0" borderId="54" xfId="0" applyNumberFormat="1" applyFont="1" applyBorder="1" applyAlignment="1">
      <alignment horizontal="center" vertical="center" justifyLastLine="1"/>
    </xf>
    <xf numFmtId="188" fontId="32" fillId="0" borderId="12" xfId="0" applyNumberFormat="1" applyFont="1" applyBorder="1" applyAlignment="1">
      <alignment horizontal="right" vertical="center"/>
    </xf>
    <xf numFmtId="188" fontId="32" fillId="0" borderId="12" xfId="0" applyNumberFormat="1" applyFont="1" applyBorder="1" applyAlignment="1">
      <alignment vertical="center"/>
    </xf>
    <xf numFmtId="188" fontId="32" fillId="0" borderId="13" xfId="0" applyNumberFormat="1" applyFont="1" applyBorder="1" applyAlignment="1">
      <alignment vertical="center"/>
    </xf>
    <xf numFmtId="0" fontId="32" fillId="0" borderId="54" xfId="0" applyNumberFormat="1" applyFont="1" applyBorder="1" applyAlignment="1">
      <alignment horizontal="center" vertical="center"/>
    </xf>
    <xf numFmtId="0" fontId="32" fillId="0" borderId="59" xfId="0" applyNumberFormat="1" applyFont="1" applyBorder="1" applyAlignment="1">
      <alignment horizontal="center" vertical="center" justifyLastLine="1"/>
    </xf>
    <xf numFmtId="188" fontId="32" fillId="0" borderId="15" xfId="0" applyNumberFormat="1" applyFont="1" applyBorder="1" applyAlignment="1">
      <alignment vertical="center"/>
    </xf>
    <xf numFmtId="188" fontId="32" fillId="0" borderId="16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2" fillId="0" borderId="7" xfId="0" applyNumberFormat="1" applyFont="1" applyBorder="1" applyAlignment="1">
      <alignment horizontal="distributed" vertical="center" justifyLastLine="1"/>
    </xf>
    <xf numFmtId="189" fontId="32" fillId="0" borderId="12" xfId="0" applyNumberFormat="1" applyFont="1" applyBorder="1" applyAlignment="1">
      <alignment vertical="center"/>
    </xf>
    <xf numFmtId="189" fontId="32" fillId="0" borderId="39" xfId="0" applyNumberFormat="1" applyFont="1" applyBorder="1" applyAlignment="1">
      <alignment vertical="center"/>
    </xf>
    <xf numFmtId="189" fontId="32" fillId="0" borderId="13" xfId="0" applyNumberFormat="1" applyFont="1" applyBorder="1" applyAlignment="1">
      <alignment vertical="center"/>
    </xf>
    <xf numFmtId="189" fontId="32" fillId="0" borderId="15" xfId="0" applyNumberFormat="1" applyFont="1" applyBorder="1" applyAlignment="1">
      <alignment vertical="center"/>
    </xf>
    <xf numFmtId="189" fontId="32" fillId="0" borderId="16" xfId="0" applyNumberFormat="1" applyFont="1" applyBorder="1" applyAlignment="1">
      <alignment vertical="center"/>
    </xf>
    <xf numFmtId="0" fontId="0" fillId="0" borderId="0" xfId="0" applyFont="1" applyBorder="1">
      <alignment vertical="center"/>
    </xf>
    <xf numFmtId="0" fontId="29" fillId="0" borderId="55" xfId="0" applyNumberFormat="1" applyFont="1" applyBorder="1" applyAlignment="1">
      <alignment vertical="center"/>
    </xf>
    <xf numFmtId="0" fontId="29" fillId="0" borderId="17" xfId="0" applyNumberFormat="1" applyFont="1" applyBorder="1" applyAlignment="1">
      <alignment vertical="center"/>
    </xf>
    <xf numFmtId="0" fontId="29" fillId="0" borderId="17" xfId="0" applyNumberFormat="1" applyFont="1" applyBorder="1" applyAlignment="1">
      <alignment horizontal="distributed" vertical="center" justifyLastLine="1"/>
    </xf>
    <xf numFmtId="0" fontId="29" fillId="0" borderId="50" xfId="0" applyNumberFormat="1" applyFont="1" applyBorder="1" applyAlignment="1">
      <alignment horizontal="distributed" vertical="center" justifyLastLine="1"/>
    </xf>
    <xf numFmtId="0" fontId="29" fillId="0" borderId="9" xfId="0" applyNumberFormat="1" applyFont="1" applyBorder="1" applyAlignment="1">
      <alignment horizontal="distributed" vertical="center" justifyLastLine="1"/>
    </xf>
    <xf numFmtId="0" fontId="29" fillId="0" borderId="12" xfId="0" applyNumberFormat="1" applyFont="1" applyBorder="1" applyAlignment="1">
      <alignment horizontal="distributed" vertical="center" justifyLastLine="1"/>
    </xf>
    <xf numFmtId="0" fontId="29" fillId="0" borderId="13" xfId="0" applyNumberFormat="1" applyFont="1" applyBorder="1" applyAlignment="1">
      <alignment horizontal="distributed" vertical="center" justifyLastLine="1"/>
    </xf>
    <xf numFmtId="0" fontId="29" fillId="0" borderId="9" xfId="0" applyNumberFormat="1" applyFont="1" applyBorder="1" applyAlignment="1">
      <alignment vertical="center"/>
    </xf>
    <xf numFmtId="0" fontId="29" fillId="0" borderId="12" xfId="0" applyNumberFormat="1" applyFont="1" applyBorder="1" applyAlignment="1">
      <alignment vertical="center"/>
    </xf>
    <xf numFmtId="0" fontId="29" fillId="0" borderId="21" xfId="0" applyNumberFormat="1" applyFont="1" applyBorder="1" applyAlignment="1">
      <alignment vertical="center"/>
    </xf>
    <xf numFmtId="0" fontId="29" fillId="0" borderId="10" xfId="0" applyNumberFormat="1" applyFont="1" applyBorder="1" applyAlignment="1">
      <alignment vertical="center"/>
    </xf>
    <xf numFmtId="176" fontId="29" fillId="0" borderId="10" xfId="0" applyNumberFormat="1" applyFont="1" applyBorder="1" applyAlignment="1">
      <alignment vertical="center"/>
    </xf>
    <xf numFmtId="179" fontId="29" fillId="0" borderId="10" xfId="0" applyNumberFormat="1" applyFont="1" applyBorder="1" applyAlignment="1">
      <alignment vertical="center"/>
    </xf>
    <xf numFmtId="179" fontId="29" fillId="0" borderId="11" xfId="0" applyNumberFormat="1" applyFont="1" applyBorder="1" applyAlignment="1">
      <alignment vertical="center"/>
    </xf>
    <xf numFmtId="190" fontId="29" fillId="0" borderId="9" xfId="0" applyNumberFormat="1" applyFont="1" applyBorder="1" applyAlignment="1">
      <alignment vertical="center"/>
    </xf>
    <xf numFmtId="176" fontId="29" fillId="0" borderId="12" xfId="0" applyNumberFormat="1" applyFont="1" applyBorder="1" applyAlignment="1">
      <alignment vertical="center"/>
    </xf>
    <xf numFmtId="179" fontId="29" fillId="0" borderId="12" xfId="0" applyNumberFormat="1" applyFont="1" applyBorder="1" applyAlignment="1">
      <alignment vertical="center"/>
    </xf>
    <xf numFmtId="179" fontId="29" fillId="0" borderId="13" xfId="0" applyNumberFormat="1" applyFont="1" applyBorder="1" applyAlignment="1">
      <alignment vertical="center"/>
    </xf>
    <xf numFmtId="0" fontId="29" fillId="0" borderId="56" xfId="0" applyNumberFormat="1" applyFont="1" applyBorder="1" applyAlignment="1">
      <alignment vertical="center"/>
    </xf>
    <xf numFmtId="0" fontId="29" fillId="0" borderId="19" xfId="0" applyNumberFormat="1" applyFont="1" applyBorder="1" applyAlignment="1">
      <alignment vertical="center"/>
    </xf>
    <xf numFmtId="184" fontId="29" fillId="0" borderId="19" xfId="0" applyNumberFormat="1" applyFont="1" applyBorder="1" applyAlignment="1">
      <alignment vertical="center"/>
    </xf>
    <xf numFmtId="176" fontId="29" fillId="0" borderId="19" xfId="0" applyNumberFormat="1" applyFont="1" applyBorder="1" applyAlignment="1">
      <alignment vertical="center"/>
    </xf>
    <xf numFmtId="179" fontId="29" fillId="0" borderId="19" xfId="0" applyNumberFormat="1" applyFont="1" applyBorder="1" applyAlignment="1">
      <alignment vertical="center"/>
    </xf>
    <xf numFmtId="179" fontId="29" fillId="0" borderId="51" xfId="0" applyNumberFormat="1" applyFont="1" applyBorder="1" applyAlignment="1">
      <alignment vertical="center"/>
    </xf>
    <xf numFmtId="0" fontId="29" fillId="0" borderId="14" xfId="0" applyNumberFormat="1" applyFont="1" applyBorder="1" applyAlignment="1">
      <alignment vertical="center"/>
    </xf>
    <xf numFmtId="0" fontId="29" fillId="0" borderId="15" xfId="0" applyNumberFormat="1" applyFont="1" applyBorder="1" applyAlignment="1">
      <alignment vertical="center"/>
    </xf>
    <xf numFmtId="176" fontId="29" fillId="0" borderId="15" xfId="0" applyNumberFormat="1" applyFont="1" applyBorder="1" applyAlignment="1">
      <alignment vertical="center"/>
    </xf>
    <xf numFmtId="179" fontId="29" fillId="0" borderId="15" xfId="0" applyNumberFormat="1" applyFont="1" applyBorder="1" applyAlignment="1">
      <alignment vertical="center"/>
    </xf>
    <xf numFmtId="179" fontId="29" fillId="0" borderId="16" xfId="0" applyNumberFormat="1" applyFont="1" applyBorder="1" applyAlignment="1">
      <alignment vertical="center"/>
    </xf>
    <xf numFmtId="0" fontId="16" fillId="0" borderId="0" xfId="0" applyNumberFormat="1" applyFont="1" applyBorder="1" applyAlignment="1">
      <alignment vertical="center"/>
    </xf>
    <xf numFmtId="0" fontId="31" fillId="0" borderId="0" xfId="0" applyNumberFormat="1" applyFont="1" applyBorder="1" applyAlignment="1"/>
    <xf numFmtId="0" fontId="31" fillId="0" borderId="0" xfId="0" applyFont="1" applyBorder="1" applyAlignment="1"/>
    <xf numFmtId="176" fontId="32" fillId="0" borderId="39" xfId="0" applyNumberFormat="1" applyFont="1" applyBorder="1" applyAlignment="1">
      <alignment vertical="center"/>
    </xf>
    <xf numFmtId="176" fontId="32" fillId="0" borderId="12" xfId="0" applyNumberFormat="1" applyFont="1" applyFill="1" applyBorder="1" applyAlignment="1">
      <alignment horizontal="right" vertical="center"/>
    </xf>
    <xf numFmtId="176" fontId="32" fillId="0" borderId="12" xfId="0" applyNumberFormat="1" applyFont="1" applyFill="1" applyBorder="1" applyAlignment="1">
      <alignment vertical="center"/>
    </xf>
    <xf numFmtId="188" fontId="32" fillId="0" borderId="9" xfId="0" applyNumberFormat="1" applyFont="1" applyBorder="1" applyAlignment="1">
      <alignment vertical="center"/>
    </xf>
    <xf numFmtId="188" fontId="32" fillId="0" borderId="39" xfId="0" applyNumberFormat="1" applyFont="1" applyBorder="1" applyAlignment="1">
      <alignment vertical="center"/>
    </xf>
    <xf numFmtId="188" fontId="32" fillId="0" borderId="12" xfId="0" applyNumberFormat="1" applyFont="1" applyFill="1" applyBorder="1" applyAlignment="1">
      <alignment horizontal="right" vertical="center"/>
    </xf>
    <xf numFmtId="188" fontId="32" fillId="0" borderId="12" xfId="0" applyNumberFormat="1" applyFont="1" applyFill="1" applyBorder="1" applyAlignment="1">
      <alignment vertical="center"/>
    </xf>
    <xf numFmtId="184" fontId="32" fillId="0" borderId="12" xfId="0" applyNumberFormat="1" applyFont="1" applyFill="1" applyBorder="1" applyAlignment="1">
      <alignment vertical="center"/>
    </xf>
    <xf numFmtId="184" fontId="32" fillId="0" borderId="39" xfId="0" applyNumberFormat="1" applyFont="1" applyBorder="1" applyAlignment="1">
      <alignment vertical="center"/>
    </xf>
    <xf numFmtId="38" fontId="32" fillId="0" borderId="12" xfId="3" applyFont="1" applyBorder="1" applyAlignment="1">
      <alignment vertical="center"/>
    </xf>
    <xf numFmtId="0" fontId="32" fillId="0" borderId="12" xfId="0" applyNumberFormat="1" applyFont="1" applyBorder="1" applyAlignment="1"/>
    <xf numFmtId="0" fontId="32" fillId="0" borderId="13" xfId="0" applyNumberFormat="1" applyFont="1" applyBorder="1" applyAlignment="1">
      <alignment horizontal="center" vertical="center"/>
    </xf>
    <xf numFmtId="188" fontId="32" fillId="0" borderId="12" xfId="3" applyNumberFormat="1" applyFont="1" applyBorder="1" applyAlignment="1">
      <alignment horizontal="right" vertical="center"/>
    </xf>
    <xf numFmtId="0" fontId="32" fillId="0" borderId="13" xfId="0" applyNumberFormat="1" applyFont="1" applyBorder="1" applyAlignment="1">
      <alignment horizontal="left" vertical="center"/>
    </xf>
    <xf numFmtId="188" fontId="32" fillId="0" borderId="12" xfId="3" applyNumberFormat="1" applyFont="1" applyBorder="1" applyAlignment="1">
      <alignment vertical="center"/>
    </xf>
    <xf numFmtId="187" fontId="32" fillId="0" borderId="12" xfId="3" applyNumberFormat="1" applyFont="1" applyBorder="1" applyAlignment="1">
      <alignment horizontal="right" vertical="center"/>
    </xf>
    <xf numFmtId="187" fontId="32" fillId="0" borderId="15" xfId="3" applyNumberFormat="1" applyFont="1" applyBorder="1" applyAlignment="1">
      <alignment horizontal="right" vertical="center"/>
    </xf>
    <xf numFmtId="0" fontId="32" fillId="0" borderId="16" xfId="0" applyNumberFormat="1" applyFont="1" applyBorder="1" applyAlignment="1">
      <alignment horizontal="left" vertical="center"/>
    </xf>
    <xf numFmtId="0" fontId="0" fillId="0" borderId="23" xfId="0" applyBorder="1" applyAlignment="1">
      <alignment vertical="center" textRotation="180"/>
    </xf>
    <xf numFmtId="0" fontId="32" fillId="0" borderId="23" xfId="0" applyNumberFormat="1" applyFont="1" applyBorder="1" applyAlignment="1">
      <alignment vertical="center"/>
    </xf>
    <xf numFmtId="188" fontId="32" fillId="0" borderId="23" xfId="0" applyNumberFormat="1" applyFont="1" applyBorder="1" applyAlignment="1">
      <alignment vertical="center"/>
    </xf>
    <xf numFmtId="0" fontId="32" fillId="0" borderId="23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9" fillId="0" borderId="7" xfId="0" applyNumberFormat="1" applyFont="1" applyBorder="1" applyAlignment="1">
      <alignment horizontal="center" vertical="center"/>
    </xf>
    <xf numFmtId="0" fontId="29" fillId="0" borderId="1" xfId="0" applyNumberFormat="1" applyFont="1" applyBorder="1" applyAlignment="1">
      <alignment horizontal="center" vertical="center"/>
    </xf>
    <xf numFmtId="0" fontId="32" fillId="0" borderId="21" xfId="0" applyNumberFormat="1" applyFont="1" applyBorder="1" applyAlignment="1">
      <alignment vertical="center"/>
    </xf>
    <xf numFmtId="0" fontId="32" fillId="0" borderId="14" xfId="0" applyNumberFormat="1" applyFont="1" applyBorder="1" applyAlignment="1">
      <alignment vertical="center"/>
    </xf>
    <xf numFmtId="176" fontId="29" fillId="0" borderId="0" xfId="0" applyNumberFormat="1" applyFont="1" applyBorder="1" applyAlignment="1">
      <alignment vertical="center"/>
    </xf>
    <xf numFmtId="176" fontId="32" fillId="0" borderId="0" xfId="0" applyNumberFormat="1" applyFont="1" applyBorder="1" applyAlignment="1">
      <alignment vertical="center"/>
    </xf>
    <xf numFmtId="0" fontId="32" fillId="0" borderId="0" xfId="0" applyNumberFormat="1" applyFont="1" applyBorder="1" applyAlignment="1">
      <alignment vertical="top"/>
    </xf>
    <xf numFmtId="189" fontId="32" fillId="0" borderId="10" xfId="0" applyNumberFormat="1" applyFont="1" applyBorder="1" applyAlignment="1">
      <alignment vertical="center"/>
    </xf>
    <xf numFmtId="189" fontId="32" fillId="0" borderId="10" xfId="0" applyNumberFormat="1" applyFont="1" applyBorder="1" applyAlignment="1">
      <alignment horizontal="right" vertical="center"/>
    </xf>
    <xf numFmtId="0" fontId="39" fillId="0" borderId="0" xfId="0" applyNumberFormat="1" applyFont="1" applyBorder="1" applyAlignment="1">
      <alignment horizontal="center" vertical="center"/>
    </xf>
    <xf numFmtId="0" fontId="37" fillId="0" borderId="0" xfId="0" applyNumberFormat="1" applyFont="1" applyAlignment="1"/>
    <xf numFmtId="0" fontId="37" fillId="0" borderId="0" xfId="0" applyFont="1" applyAlignment="1"/>
    <xf numFmtId="176" fontId="39" fillId="0" borderId="10" xfId="0" applyNumberFormat="1" applyFont="1" applyBorder="1" applyAlignment="1">
      <alignment vertical="center"/>
    </xf>
    <xf numFmtId="176" fontId="39" fillId="0" borderId="12" xfId="0" applyNumberFormat="1" applyFont="1" applyBorder="1" applyAlignment="1">
      <alignment vertical="center"/>
    </xf>
    <xf numFmtId="176" fontId="40" fillId="0" borderId="12" xfId="0" applyNumberFormat="1" applyFont="1" applyBorder="1" applyAlignment="1">
      <alignment vertical="center"/>
    </xf>
    <xf numFmtId="176" fontId="40" fillId="0" borderId="15" xfId="0" applyNumberFormat="1" applyFont="1" applyBorder="1" applyAlignment="1">
      <alignment vertical="center"/>
    </xf>
    <xf numFmtId="0" fontId="29" fillId="0" borderId="1" xfId="0" applyNumberFormat="1" applyFont="1" applyBorder="1" applyAlignment="1">
      <alignment horizontal="distributed" vertical="center" justifyLastLine="1"/>
    </xf>
    <xf numFmtId="0" fontId="29" fillId="0" borderId="8" xfId="0" applyNumberFormat="1" applyFont="1" applyBorder="1" applyAlignment="1">
      <alignment horizontal="distributed" vertical="center" justifyLastLine="1"/>
    </xf>
    <xf numFmtId="0" fontId="39" fillId="0" borderId="0" xfId="0" applyNumberFormat="1" applyFont="1" applyAlignment="1">
      <alignment vertical="center"/>
    </xf>
    <xf numFmtId="179" fontId="39" fillId="0" borderId="10" xfId="0" applyNumberFormat="1" applyFont="1" applyBorder="1" applyAlignment="1">
      <alignment vertical="center"/>
    </xf>
    <xf numFmtId="179" fontId="39" fillId="0" borderId="11" xfId="0" applyNumberFormat="1" applyFont="1" applyBorder="1" applyAlignment="1">
      <alignment vertical="center"/>
    </xf>
    <xf numFmtId="179" fontId="39" fillId="0" borderId="12" xfId="0" applyNumberFormat="1" applyFont="1" applyBorder="1" applyAlignment="1">
      <alignment vertical="center"/>
    </xf>
    <xf numFmtId="179" fontId="39" fillId="0" borderId="13" xfId="0" applyNumberFormat="1" applyFont="1" applyBorder="1" applyAlignment="1">
      <alignment vertical="center"/>
    </xf>
    <xf numFmtId="179" fontId="39" fillId="0" borderId="12" xfId="0" applyNumberFormat="1" applyFont="1" applyFill="1" applyBorder="1" applyAlignment="1">
      <alignment vertical="center"/>
    </xf>
    <xf numFmtId="179" fontId="39" fillId="0" borderId="13" xfId="0" applyNumberFormat="1" applyFont="1" applyFill="1" applyBorder="1" applyAlignment="1">
      <alignment vertical="center"/>
    </xf>
    <xf numFmtId="179" fontId="39" fillId="0" borderId="15" xfId="0" applyNumberFormat="1" applyFont="1" applyFill="1" applyBorder="1" applyAlignment="1">
      <alignment vertical="center"/>
    </xf>
    <xf numFmtId="179" fontId="39" fillId="0" borderId="16" xfId="0" applyNumberFormat="1" applyFont="1" applyFill="1" applyBorder="1" applyAlignment="1">
      <alignment vertical="center"/>
    </xf>
    <xf numFmtId="0" fontId="41" fillId="0" borderId="0" xfId="0" applyFont="1" applyAlignment="1"/>
    <xf numFmtId="176" fontId="39" fillId="0" borderId="12" xfId="0" applyNumberFormat="1" applyFont="1" applyBorder="1" applyAlignment="1">
      <alignment horizontal="right" vertical="center"/>
    </xf>
    <xf numFmtId="179" fontId="39" fillId="0" borderId="12" xfId="0" applyNumberFormat="1" applyFont="1" applyBorder="1" applyAlignment="1">
      <alignment horizontal="right" vertical="center"/>
    </xf>
    <xf numFmtId="179" fontId="39" fillId="0" borderId="13" xfId="0" applyNumberFormat="1" applyFont="1" applyBorder="1" applyAlignment="1">
      <alignment horizontal="right" vertical="center"/>
    </xf>
    <xf numFmtId="184" fontId="39" fillId="0" borderId="12" xfId="0" applyNumberFormat="1" applyFont="1" applyBorder="1" applyAlignment="1">
      <alignment vertical="center"/>
    </xf>
    <xf numFmtId="184" fontId="39" fillId="0" borderId="12" xfId="0" applyNumberFormat="1" applyFont="1" applyBorder="1" applyAlignment="1">
      <alignment horizontal="right" vertical="center"/>
    </xf>
    <xf numFmtId="178" fontId="39" fillId="0" borderId="13" xfId="0" applyNumberFormat="1" applyFont="1" applyBorder="1" applyAlignment="1">
      <alignment horizontal="right" vertical="center"/>
    </xf>
    <xf numFmtId="188" fontId="39" fillId="0" borderId="12" xfId="0" applyNumberFormat="1" applyFont="1" applyBorder="1" applyAlignment="1">
      <alignment horizontal="right" vertical="center"/>
    </xf>
    <xf numFmtId="0" fontId="32" fillId="0" borderId="9" xfId="0" applyNumberFormat="1" applyFont="1" applyBorder="1" applyAlignment="1">
      <alignment horizontal="left" vertical="center" shrinkToFit="1"/>
    </xf>
    <xf numFmtId="184" fontId="39" fillId="0" borderId="15" xfId="0" applyNumberFormat="1" applyFont="1" applyBorder="1" applyAlignment="1">
      <alignment vertical="center"/>
    </xf>
    <xf numFmtId="176" fontId="39" fillId="0" borderId="15" xfId="0" applyNumberFormat="1" applyFont="1" applyBorder="1" applyAlignment="1">
      <alignment vertical="center"/>
    </xf>
    <xf numFmtId="179" fontId="39" fillId="0" borderId="15" xfId="0" applyNumberFormat="1" applyFont="1" applyBorder="1" applyAlignment="1">
      <alignment horizontal="right" vertical="center"/>
    </xf>
    <xf numFmtId="188" fontId="39" fillId="0" borderId="15" xfId="0" applyNumberFormat="1" applyFont="1" applyBorder="1" applyAlignment="1">
      <alignment vertical="center"/>
    </xf>
    <xf numFmtId="176" fontId="39" fillId="0" borderId="15" xfId="0" applyNumberFormat="1" applyFont="1" applyBorder="1" applyAlignment="1">
      <alignment horizontal="right" vertical="center"/>
    </xf>
    <xf numFmtId="179" fontId="39" fillId="0" borderId="16" xfId="0" applyNumberFormat="1" applyFont="1" applyBorder="1" applyAlignment="1">
      <alignment horizontal="right" vertical="center"/>
    </xf>
    <xf numFmtId="0" fontId="32" fillId="0" borderId="0" xfId="0" applyNumberFormat="1" applyFont="1" applyFill="1" applyBorder="1" applyAlignment="1">
      <alignment horizontal="left" vertical="center"/>
    </xf>
    <xf numFmtId="188" fontId="31" fillId="0" borderId="0" xfId="0" applyNumberFormat="1" applyFont="1" applyAlignment="1"/>
    <xf numFmtId="188" fontId="32" fillId="0" borderId="0" xfId="0" applyNumberFormat="1" applyFont="1" applyAlignment="1"/>
    <xf numFmtId="188" fontId="32" fillId="0" borderId="1" xfId="0" applyNumberFormat="1" applyFont="1" applyBorder="1" applyAlignment="1">
      <alignment horizontal="distributed" vertical="center" justifyLastLine="1"/>
    </xf>
    <xf numFmtId="188" fontId="39" fillId="0" borderId="12" xfId="0" applyNumberFormat="1" applyFont="1" applyBorder="1" applyAlignment="1">
      <alignment vertical="center"/>
    </xf>
    <xf numFmtId="188" fontId="0" fillId="0" borderId="0" xfId="0" applyNumberFormat="1" applyFont="1" applyAlignment="1"/>
    <xf numFmtId="188" fontId="0" fillId="0" borderId="0" xfId="0" applyNumberFormat="1" applyFont="1">
      <alignment vertical="center"/>
    </xf>
    <xf numFmtId="179" fontId="39" fillId="0" borderId="0" xfId="0" applyNumberFormat="1" applyFont="1" applyBorder="1" applyAlignment="1">
      <alignment horizontal="right" vertical="center"/>
    </xf>
    <xf numFmtId="0" fontId="32" fillId="0" borderId="54" xfId="0" applyNumberFormat="1" applyFont="1" applyBorder="1" applyAlignment="1">
      <alignment vertical="center"/>
    </xf>
    <xf numFmtId="0" fontId="32" fillId="0" borderId="54" xfId="0" applyNumberFormat="1" applyFont="1" applyBorder="1" applyAlignment="1">
      <alignment horizontal="left" vertical="center"/>
    </xf>
    <xf numFmtId="0" fontId="32" fillId="0" borderId="54" xfId="0" applyNumberFormat="1" applyFont="1" applyBorder="1" applyAlignment="1">
      <alignment horizontal="left" vertical="center" shrinkToFit="1"/>
    </xf>
    <xf numFmtId="0" fontId="32" fillId="0" borderId="59" xfId="0" applyNumberFormat="1" applyFont="1" applyBorder="1" applyAlignment="1">
      <alignment vertical="center"/>
    </xf>
    <xf numFmtId="0" fontId="32" fillId="0" borderId="0" xfId="0" applyNumberFormat="1" applyFont="1" applyBorder="1" applyAlignment="1">
      <alignment horizontal="distributed" vertical="center" justifyLastLine="1"/>
    </xf>
    <xf numFmtId="179" fontId="39" fillId="0" borderId="0" xfId="0" applyNumberFormat="1" applyFont="1" applyBorder="1" applyAlignment="1">
      <alignment vertical="center"/>
    </xf>
    <xf numFmtId="0" fontId="32" fillId="0" borderId="55" xfId="0" applyNumberFormat="1" applyFont="1" applyBorder="1" applyAlignment="1">
      <alignment horizontal="distributed" vertical="center" justifyLastLine="1"/>
    </xf>
    <xf numFmtId="0" fontId="32" fillId="0" borderId="17" xfId="0" applyNumberFormat="1" applyFont="1" applyBorder="1" applyAlignment="1">
      <alignment vertical="center"/>
    </xf>
    <xf numFmtId="0" fontId="37" fillId="0" borderId="9" xfId="0" applyFont="1" applyBorder="1" applyAlignment="1">
      <alignment horizontal="distributed" vertical="center" justifyLastLine="1"/>
    </xf>
    <xf numFmtId="0" fontId="32" fillId="0" borderId="12" xfId="0" applyNumberFormat="1" applyFont="1" applyBorder="1" applyAlignment="1">
      <alignment horizontal="distributed" vertical="center" justifyLastLine="1"/>
    </xf>
    <xf numFmtId="0" fontId="32" fillId="0" borderId="26" xfId="0" applyNumberFormat="1" applyFont="1" applyBorder="1" applyAlignment="1">
      <alignment horizontal="distributed" vertical="center" justifyLastLine="1"/>
    </xf>
    <xf numFmtId="0" fontId="32" fillId="0" borderId="22" xfId="0" applyNumberFormat="1" applyFont="1" applyBorder="1" applyAlignment="1">
      <alignment horizontal="distributed" vertical="center" justifyLastLine="1"/>
    </xf>
    <xf numFmtId="0" fontId="32" fillId="0" borderId="10" xfId="0" applyNumberFormat="1" applyFont="1" applyBorder="1" applyAlignment="1">
      <alignment vertical="center"/>
    </xf>
    <xf numFmtId="0" fontId="32" fillId="0" borderId="10" xfId="0" applyNumberFormat="1" applyFont="1" applyBorder="1" applyAlignment="1">
      <alignment horizontal="distributed" vertical="center" justifyLastLine="1"/>
    </xf>
    <xf numFmtId="0" fontId="32" fillId="0" borderId="11" xfId="0" applyNumberFormat="1" applyFont="1" applyBorder="1" applyAlignment="1">
      <alignment horizontal="distributed" vertical="center" justifyLastLine="1"/>
    </xf>
    <xf numFmtId="0" fontId="37" fillId="0" borderId="12" xfId="0" applyFont="1" applyBorder="1" applyAlignment="1">
      <alignment horizontal="distributed" vertical="center" justifyLastLine="1"/>
    </xf>
    <xf numFmtId="0" fontId="37" fillId="0" borderId="56" xfId="0" applyFont="1" applyBorder="1" applyAlignment="1">
      <alignment horizontal="distributed" vertical="center" justifyLastLine="1"/>
    </xf>
    <xf numFmtId="0" fontId="32" fillId="0" borderId="19" xfId="0" applyNumberFormat="1" applyFont="1" applyBorder="1" applyAlignment="1">
      <alignment horizontal="distributed" vertical="center" justifyLastLine="1"/>
    </xf>
    <xf numFmtId="0" fontId="37" fillId="0" borderId="19" xfId="0" applyFont="1" applyBorder="1" applyAlignment="1">
      <alignment horizontal="distributed" vertical="center" justifyLastLine="1"/>
    </xf>
    <xf numFmtId="0" fontId="37" fillId="0" borderId="51" xfId="0" applyFont="1" applyBorder="1" applyAlignment="1">
      <alignment horizontal="distributed" vertical="center" justifyLastLine="1"/>
    </xf>
    <xf numFmtId="188" fontId="32" fillId="0" borderId="10" xfId="0" applyNumberFormat="1" applyFont="1" applyBorder="1" applyAlignment="1">
      <alignment vertical="center"/>
    </xf>
    <xf numFmtId="188" fontId="32" fillId="0" borderId="11" xfId="0" applyNumberFormat="1" applyFont="1" applyBorder="1" applyAlignment="1">
      <alignment vertical="center"/>
    </xf>
    <xf numFmtId="186" fontId="32" fillId="0" borderId="12" xfId="0" applyNumberFormat="1" applyFont="1" applyBorder="1" applyAlignment="1">
      <alignment horizontal="right" vertical="center"/>
    </xf>
    <xf numFmtId="188" fontId="32" fillId="0" borderId="13" xfId="0" applyNumberFormat="1" applyFont="1" applyBorder="1" applyAlignment="1">
      <alignment horizontal="right" vertical="center"/>
    </xf>
    <xf numFmtId="186" fontId="32" fillId="0" borderId="15" xfId="0" applyNumberFormat="1" applyFont="1" applyBorder="1" applyAlignment="1">
      <alignment horizontal="right" vertical="center"/>
    </xf>
    <xf numFmtId="188" fontId="32" fillId="0" borderId="16" xfId="0" applyNumberFormat="1" applyFont="1" applyBorder="1" applyAlignment="1">
      <alignment horizontal="right" vertical="center"/>
    </xf>
    <xf numFmtId="0" fontId="32" fillId="0" borderId="0" xfId="0" applyNumberFormat="1" applyFont="1" applyAlignment="1">
      <alignment horizontal="right"/>
    </xf>
    <xf numFmtId="188" fontId="32" fillId="0" borderId="15" xfId="0" applyNumberFormat="1" applyFont="1" applyBorder="1" applyAlignment="1">
      <alignment horizontal="right" vertical="center"/>
    </xf>
    <xf numFmtId="0" fontId="0" fillId="0" borderId="50" xfId="0" applyNumberFormat="1" applyFont="1" applyBorder="1" applyAlignment="1"/>
    <xf numFmtId="0" fontId="0" fillId="0" borderId="13" xfId="0" applyNumberFormat="1" applyFont="1" applyBorder="1" applyAlignment="1"/>
    <xf numFmtId="0" fontId="0" fillId="0" borderId="51" xfId="0" applyNumberFormat="1" applyFont="1" applyBorder="1" applyAlignment="1"/>
    <xf numFmtId="188" fontId="37" fillId="0" borderId="13" xfId="3" applyNumberFormat="1" applyFont="1" applyBorder="1" applyAlignment="1">
      <alignment vertical="center"/>
    </xf>
    <xf numFmtId="0" fontId="32" fillId="0" borderId="14" xfId="0" applyNumberFormat="1" applyFont="1" applyBorder="1" applyAlignment="1">
      <alignment horizontal="distributed" vertical="center" justifyLastLine="1"/>
    </xf>
    <xf numFmtId="188" fontId="37" fillId="0" borderId="16" xfId="3" applyNumberFormat="1" applyFont="1" applyBorder="1" applyAlignment="1">
      <alignment vertical="center"/>
    </xf>
    <xf numFmtId="0" fontId="42" fillId="0" borderId="0" xfId="0" applyNumberFormat="1" applyFont="1" applyAlignment="1"/>
    <xf numFmtId="0" fontId="0" fillId="0" borderId="50" xfId="0" applyFont="1" applyBorder="1" applyAlignment="1"/>
    <xf numFmtId="0" fontId="0" fillId="0" borderId="13" xfId="0" applyFont="1" applyBorder="1" applyAlignment="1"/>
    <xf numFmtId="0" fontId="0" fillId="0" borderId="51" xfId="0" applyFont="1" applyBorder="1" applyAlignment="1"/>
    <xf numFmtId="189" fontId="40" fillId="0" borderId="12" xfId="0" applyNumberFormat="1" applyFont="1" applyBorder="1" applyAlignment="1">
      <alignment vertical="center"/>
    </xf>
    <xf numFmtId="189" fontId="36" fillId="0" borderId="12" xfId="0" applyNumberFormat="1" applyFont="1" applyBorder="1" applyAlignment="1">
      <alignment vertical="center"/>
    </xf>
    <xf numFmtId="188" fontId="36" fillId="0" borderId="13" xfId="3" applyNumberFormat="1" applyFont="1" applyBorder="1" applyAlignment="1">
      <alignment vertical="center"/>
    </xf>
    <xf numFmtId="189" fontId="40" fillId="0" borderId="15" xfId="0" applyNumberFormat="1" applyFont="1" applyBorder="1" applyAlignment="1">
      <alignment vertical="center"/>
    </xf>
    <xf numFmtId="189" fontId="36" fillId="0" borderId="15" xfId="0" applyNumberFormat="1" applyFont="1" applyBorder="1" applyAlignment="1">
      <alignment vertical="center"/>
    </xf>
    <xf numFmtId="188" fontId="36" fillId="0" borderId="16" xfId="3" applyNumberFormat="1" applyFont="1" applyBorder="1" applyAlignment="1">
      <alignment vertical="center"/>
    </xf>
    <xf numFmtId="0" fontId="41" fillId="0" borderId="0" xfId="0" applyNumberFormat="1" applyFont="1" applyAlignment="1">
      <alignment horizontal="right"/>
    </xf>
    <xf numFmtId="0" fontId="22" fillId="0" borderId="13" xfId="0" applyFont="1" applyBorder="1" applyAlignment="1">
      <alignment horizontal="right"/>
    </xf>
    <xf numFmtId="0" fontId="22" fillId="0" borderId="13" xfId="0" applyNumberFormat="1" applyFont="1" applyBorder="1" applyAlignment="1">
      <alignment horizontal="right"/>
    </xf>
    <xf numFmtId="0" fontId="16" fillId="0" borderId="0" xfId="0" applyFont="1" applyAlignment="1"/>
    <xf numFmtId="0" fontId="32" fillId="0" borderId="56" xfId="0" applyNumberFormat="1" applyFont="1" applyBorder="1" applyAlignment="1">
      <alignment horizontal="distributed" vertical="center" justifyLastLine="1"/>
    </xf>
    <xf numFmtId="184" fontId="32" fillId="0" borderId="13" xfId="0" applyNumberFormat="1" applyFont="1" applyBorder="1" applyAlignment="1">
      <alignment horizontal="right" vertical="center"/>
    </xf>
    <xf numFmtId="184" fontId="32" fillId="0" borderId="13" xfId="0" applyNumberFormat="1" applyFont="1" applyBorder="1" applyAlignment="1">
      <alignment vertical="center"/>
    </xf>
    <xf numFmtId="0" fontId="37" fillId="0" borderId="0" xfId="0" applyNumberFormat="1" applyFont="1" applyAlignment="1">
      <alignment horizontal="right"/>
    </xf>
    <xf numFmtId="176" fontId="32" fillId="0" borderId="13" xfId="0" applyNumberFormat="1" applyFont="1" applyBorder="1" applyAlignment="1">
      <alignment vertical="center"/>
    </xf>
    <xf numFmtId="176" fontId="32" fillId="0" borderId="16" xfId="0" applyNumberFormat="1" applyFont="1" applyBorder="1" applyAlignment="1">
      <alignment vertical="center"/>
    </xf>
    <xf numFmtId="0" fontId="37" fillId="0" borderId="0" xfId="0" applyNumberFormat="1" applyFont="1" applyBorder="1" applyAlignment="1">
      <alignment vertical="top"/>
    </xf>
    <xf numFmtId="189" fontId="32" fillId="0" borderId="12" xfId="0" applyNumberFormat="1" applyFont="1" applyFill="1" applyBorder="1" applyAlignment="1">
      <alignment vertical="center"/>
    </xf>
    <xf numFmtId="189" fontId="32" fillId="0" borderId="15" xfId="0" applyNumberFormat="1" applyFont="1" applyFill="1" applyBorder="1" applyAlignment="1">
      <alignment vertical="center"/>
    </xf>
    <xf numFmtId="180" fontId="29" fillId="0" borderId="13" xfId="0" applyNumberFormat="1" applyFont="1" applyBorder="1" applyAlignment="1">
      <alignment vertical="center"/>
    </xf>
    <xf numFmtId="0" fontId="29" fillId="0" borderId="9" xfId="0" applyNumberFormat="1" applyFont="1" applyBorder="1" applyAlignment="1">
      <alignment horizontal="left" vertical="center" shrinkToFit="1"/>
    </xf>
    <xf numFmtId="184" fontId="29" fillId="0" borderId="12" xfId="0" applyNumberFormat="1" applyFont="1" applyBorder="1" applyAlignment="1">
      <alignment vertical="center"/>
    </xf>
    <xf numFmtId="0" fontId="29" fillId="0" borderId="14" xfId="0" applyNumberFormat="1" applyFont="1" applyBorder="1" applyAlignment="1">
      <alignment horizontal="left" vertical="center"/>
    </xf>
    <xf numFmtId="184" fontId="29" fillId="0" borderId="15" xfId="0" applyNumberFormat="1" applyFont="1" applyBorder="1" applyAlignment="1">
      <alignment vertical="center"/>
    </xf>
    <xf numFmtId="180" fontId="29" fillId="0" borderId="16" xfId="0" applyNumberFormat="1" applyFont="1" applyBorder="1" applyAlignment="1">
      <alignment horizontal="right" vertical="center"/>
    </xf>
    <xf numFmtId="180" fontId="29" fillId="0" borderId="16" xfId="0" applyNumberFormat="1" applyFont="1" applyBorder="1" applyAlignment="1">
      <alignment vertical="center"/>
    </xf>
    <xf numFmtId="0" fontId="29" fillId="0" borderId="13" xfId="0" applyNumberFormat="1" applyFont="1" applyBorder="1" applyAlignment="1">
      <alignment vertical="center"/>
    </xf>
    <xf numFmtId="176" fontId="29" fillId="0" borderId="12" xfId="0" applyNumberFormat="1" applyFont="1" applyBorder="1" applyAlignment="1">
      <alignment horizontal="right" vertical="center"/>
    </xf>
    <xf numFmtId="0" fontId="29" fillId="0" borderId="66" xfId="0" applyNumberFormat="1" applyFont="1" applyFill="1" applyBorder="1" applyAlignment="1">
      <alignment vertical="center"/>
    </xf>
    <xf numFmtId="180" fontId="29" fillId="0" borderId="11" xfId="0" applyNumberFormat="1" applyFont="1" applyBorder="1" applyAlignment="1">
      <alignment vertical="center"/>
    </xf>
    <xf numFmtId="180" fontId="29" fillId="0" borderId="51" xfId="0" applyNumberFormat="1" applyFont="1" applyBorder="1" applyAlignment="1">
      <alignment vertical="center"/>
    </xf>
    <xf numFmtId="0" fontId="29" fillId="0" borderId="9" xfId="0" applyFont="1" applyBorder="1" applyAlignment="1"/>
    <xf numFmtId="189" fontId="29" fillId="0" borderId="12" xfId="0" applyNumberFormat="1" applyFont="1" applyBorder="1" applyAlignment="1"/>
    <xf numFmtId="189" fontId="29" fillId="0" borderId="13" xfId="0" applyNumberFormat="1" applyFont="1" applyBorder="1" applyAlignment="1"/>
    <xf numFmtId="0" fontId="29" fillId="0" borderId="9" xfId="0" applyFont="1" applyBorder="1" applyAlignment="1">
      <alignment horizontal="left"/>
    </xf>
    <xf numFmtId="189" fontId="29" fillId="0" borderId="12" xfId="0" applyNumberFormat="1" applyFont="1" applyBorder="1" applyAlignment="1">
      <alignment horizontal="right"/>
    </xf>
    <xf numFmtId="189" fontId="29" fillId="0" borderId="13" xfId="0" applyNumberFormat="1" applyFont="1" applyBorder="1" applyAlignment="1">
      <alignment horizontal="right"/>
    </xf>
    <xf numFmtId="0" fontId="29" fillId="0" borderId="14" xfId="0" applyFont="1" applyBorder="1" applyAlignment="1"/>
    <xf numFmtId="176" fontId="29" fillId="0" borderId="15" xfId="0" applyNumberFormat="1" applyFont="1" applyBorder="1" applyAlignment="1"/>
    <xf numFmtId="176" fontId="29" fillId="0" borderId="16" xfId="0" applyNumberFormat="1" applyFont="1" applyBorder="1" applyAlignment="1"/>
    <xf numFmtId="0" fontId="0" fillId="0" borderId="19" xfId="0" applyFont="1" applyBorder="1" applyAlignment="1">
      <alignment horizontal="distributed" vertical="center" justifyLastLine="1"/>
    </xf>
    <xf numFmtId="0" fontId="14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2" fillId="0" borderId="10" xfId="0" applyNumberFormat="1" applyFont="1" applyBorder="1" applyAlignment="1">
      <alignment horizontal="distributed" wrapText="1" justifyLastLine="1"/>
    </xf>
    <xf numFmtId="0" fontId="32" fillId="0" borderId="50" xfId="0" applyNumberFormat="1" applyFont="1" applyBorder="1" applyAlignment="1">
      <alignment horizontal="distributed" vertical="center" justifyLastLine="1"/>
    </xf>
    <xf numFmtId="0" fontId="32" fillId="0" borderId="17" xfId="0" applyNumberFormat="1" applyFont="1" applyBorder="1" applyAlignment="1">
      <alignment horizontal="center" vertical="center"/>
    </xf>
    <xf numFmtId="176" fontId="29" fillId="0" borderId="12" xfId="0" applyNumberFormat="1" applyFont="1" applyBorder="1" applyAlignment="1"/>
    <xf numFmtId="176" fontId="29" fillId="0" borderId="13" xfId="0" applyNumberFormat="1" applyFont="1" applyBorder="1" applyAlignment="1"/>
    <xf numFmtId="189" fontId="29" fillId="0" borderId="0" xfId="0" applyNumberFormat="1" applyFont="1" applyBorder="1" applyAlignment="1"/>
    <xf numFmtId="189" fontId="29" fillId="0" borderId="15" xfId="0" applyNumberFormat="1" applyFont="1" applyBorder="1" applyAlignment="1"/>
    <xf numFmtId="189" fontId="29" fillId="0" borderId="16" xfId="0" applyNumberFormat="1" applyFont="1" applyBorder="1" applyAlignment="1"/>
    <xf numFmtId="189" fontId="32" fillId="0" borderId="12" xfId="0" applyNumberFormat="1" applyFont="1" applyBorder="1" applyAlignment="1"/>
    <xf numFmtId="189" fontId="32" fillId="0" borderId="13" xfId="0" applyNumberFormat="1" applyFont="1" applyBorder="1" applyAlignment="1"/>
    <xf numFmtId="0" fontId="44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1" fillId="0" borderId="55" xfId="0" applyFont="1" applyBorder="1" applyAlignment="1"/>
    <xf numFmtId="0" fontId="21" fillId="0" borderId="56" xfId="0" applyFont="1" applyBorder="1" applyAlignment="1"/>
    <xf numFmtId="0" fontId="29" fillId="0" borderId="12" xfId="0" applyFont="1" applyBorder="1" applyAlignment="1"/>
    <xf numFmtId="176" fontId="29" fillId="0" borderId="12" xfId="0" applyNumberFormat="1" applyFont="1" applyBorder="1" applyAlignment="1">
      <alignment horizontal="right"/>
    </xf>
    <xf numFmtId="176" fontId="29" fillId="0" borderId="13" xfId="0" applyNumberFormat="1" applyFont="1" applyBorder="1" applyAlignment="1">
      <alignment horizontal="right"/>
    </xf>
    <xf numFmtId="0" fontId="29" fillId="0" borderId="12" xfId="0" applyFont="1" applyBorder="1" applyAlignment="1">
      <alignment shrinkToFit="1"/>
    </xf>
    <xf numFmtId="0" fontId="29" fillId="0" borderId="19" xfId="0" applyFont="1" applyBorder="1" applyAlignment="1"/>
    <xf numFmtId="176" fontId="29" fillId="0" borderId="19" xfId="0" applyNumberFormat="1" applyFont="1" applyBorder="1" applyAlignment="1"/>
    <xf numFmtId="176" fontId="29" fillId="0" borderId="19" xfId="0" applyNumberFormat="1" applyFont="1" applyBorder="1" applyAlignment="1">
      <alignment horizontal="right"/>
    </xf>
    <xf numFmtId="176" fontId="29" fillId="0" borderId="51" xfId="0" applyNumberFormat="1" applyFont="1" applyBorder="1" applyAlignment="1">
      <alignment horizontal="right"/>
    </xf>
    <xf numFmtId="0" fontId="29" fillId="0" borderId="15" xfId="0" applyFont="1" applyBorder="1" applyAlignment="1"/>
    <xf numFmtId="176" fontId="29" fillId="0" borderId="15" xfId="0" applyNumberFormat="1" applyFont="1" applyBorder="1" applyAlignment="1">
      <alignment horizontal="right"/>
    </xf>
    <xf numFmtId="176" fontId="29" fillId="0" borderId="16" xfId="0" applyNumberFormat="1" applyFont="1" applyBorder="1" applyAlignment="1">
      <alignment horizontal="right"/>
    </xf>
    <xf numFmtId="176" fontId="29" fillId="0" borderId="51" xfId="0" applyNumberFormat="1" applyFont="1" applyBorder="1" applyAlignment="1"/>
    <xf numFmtId="0" fontId="0" fillId="0" borderId="0" xfId="0" applyFont="1" applyBorder="1" applyAlignment="1"/>
    <xf numFmtId="0" fontId="29" fillId="0" borderId="17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12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9" fillId="0" borderId="19" xfId="0" applyFont="1" applyBorder="1" applyAlignment="1">
      <alignment horizontal="center" vertical="top"/>
    </xf>
    <xf numFmtId="0" fontId="29" fillId="0" borderId="51" xfId="0" applyFont="1" applyBorder="1" applyAlignment="1">
      <alignment horizontal="center"/>
    </xf>
    <xf numFmtId="0" fontId="0" fillId="0" borderId="12" xfId="0" applyFont="1" applyBorder="1" applyAlignment="1">
      <alignment horizontal="distributed" vertical="center" justifyLastLine="1"/>
    </xf>
    <xf numFmtId="0" fontId="29" fillId="0" borderId="12" xfId="0" applyFont="1" applyBorder="1" applyAlignment="1">
      <alignment horizontal="center"/>
    </xf>
    <xf numFmtId="0" fontId="29" fillId="0" borderId="12" xfId="0" applyFont="1" applyBorder="1" applyAlignment="1">
      <alignment horizontal="center" vertical="top"/>
    </xf>
    <xf numFmtId="0" fontId="29" fillId="0" borderId="13" xfId="0" applyFont="1" applyBorder="1" applyAlignment="1">
      <alignment horizontal="center"/>
    </xf>
    <xf numFmtId="176" fontId="29" fillId="0" borderId="12" xfId="0" applyNumberFormat="1" applyFont="1" applyFill="1" applyBorder="1" applyAlignment="1"/>
    <xf numFmtId="176" fontId="29" fillId="0" borderId="13" xfId="0" applyNumberFormat="1" applyFont="1" applyFill="1" applyBorder="1" applyAlignment="1"/>
    <xf numFmtId="183" fontId="29" fillId="0" borderId="12" xfId="0" applyNumberFormat="1" applyFont="1" applyBorder="1" applyAlignment="1"/>
    <xf numFmtId="183" fontId="29" fillId="0" borderId="13" xfId="0" applyNumberFormat="1" applyFont="1" applyBorder="1" applyAlignment="1"/>
    <xf numFmtId="188" fontId="32" fillId="0" borderId="12" xfId="0" applyNumberFormat="1" applyFont="1" applyBorder="1" applyAlignment="1"/>
    <xf numFmtId="188" fontId="32" fillId="0" borderId="13" xfId="0" applyNumberFormat="1" applyFont="1" applyBorder="1" applyAlignment="1"/>
    <xf numFmtId="188" fontId="29" fillId="0" borderId="12" xfId="0" applyNumberFormat="1" applyFont="1" applyBorder="1" applyAlignment="1"/>
    <xf numFmtId="188" fontId="29" fillId="0" borderId="12" xfId="0" applyNumberFormat="1" applyFont="1" applyBorder="1" applyAlignment="1">
      <alignment horizontal="right"/>
    </xf>
    <xf numFmtId="188" fontId="29" fillId="0" borderId="13" xfId="0" applyNumberFormat="1" applyFont="1" applyBorder="1" applyAlignment="1">
      <alignment horizontal="right"/>
    </xf>
    <xf numFmtId="0" fontId="32" fillId="0" borderId="17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12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19" xfId="0" applyFont="1" applyBorder="1" applyAlignment="1">
      <alignment horizontal="center" vertical="top"/>
    </xf>
    <xf numFmtId="0" fontId="32" fillId="0" borderId="51" xfId="0" applyFont="1" applyBorder="1" applyAlignment="1">
      <alignment horizontal="center"/>
    </xf>
    <xf numFmtId="0" fontId="32" fillId="0" borderId="9" xfId="0" applyFont="1" applyBorder="1" applyAlignment="1"/>
    <xf numFmtId="0" fontId="32" fillId="0" borderId="12" xfId="0" applyFont="1" applyBorder="1" applyAlignment="1">
      <alignment horizontal="distributed" vertical="center" justifyLastLine="1"/>
    </xf>
    <xf numFmtId="0" fontId="32" fillId="0" borderId="12" xfId="0" applyFont="1" applyBorder="1" applyAlignment="1">
      <alignment horizontal="center"/>
    </xf>
    <xf numFmtId="0" fontId="32" fillId="0" borderId="12" xfId="0" applyFont="1" applyBorder="1" applyAlignment="1">
      <alignment horizontal="center" vertical="top"/>
    </xf>
    <xf numFmtId="0" fontId="32" fillId="0" borderId="13" xfId="0" applyFont="1" applyBorder="1" applyAlignment="1">
      <alignment horizontal="center"/>
    </xf>
    <xf numFmtId="191" fontId="32" fillId="0" borderId="12" xfId="0" applyNumberFormat="1" applyFont="1" applyBorder="1" applyAlignment="1"/>
    <xf numFmtId="191" fontId="32" fillId="0" borderId="13" xfId="0" applyNumberFormat="1" applyFont="1" applyBorder="1" applyAlignment="1"/>
    <xf numFmtId="188" fontId="32" fillId="0" borderId="12" xfId="0" applyNumberFormat="1" applyFont="1" applyBorder="1" applyAlignment="1">
      <alignment horizontal="right"/>
    </xf>
    <xf numFmtId="188" fontId="32" fillId="0" borderId="13" xfId="0" applyNumberFormat="1" applyFont="1" applyBorder="1" applyAlignment="1">
      <alignment horizontal="right"/>
    </xf>
    <xf numFmtId="0" fontId="32" fillId="0" borderId="14" xfId="0" applyFont="1" applyBorder="1" applyAlignment="1"/>
    <xf numFmtId="188" fontId="32" fillId="0" borderId="15" xfId="0" applyNumberFormat="1" applyFont="1" applyBorder="1" applyAlignment="1"/>
    <xf numFmtId="188" fontId="32" fillId="0" borderId="16" xfId="0" applyNumberFormat="1" applyFont="1" applyBorder="1" applyAlignment="1"/>
    <xf numFmtId="0" fontId="32" fillId="0" borderId="55" xfId="0" applyFont="1" applyBorder="1" applyAlignment="1"/>
    <xf numFmtId="0" fontId="32" fillId="0" borderId="17" xfId="0" applyFont="1" applyBorder="1" applyAlignment="1"/>
    <xf numFmtId="0" fontId="32" fillId="0" borderId="17" xfId="0" applyFont="1" applyBorder="1" applyAlignment="1">
      <alignment vertical="center"/>
    </xf>
    <xf numFmtId="0" fontId="32" fillId="0" borderId="9" xfId="0" applyFont="1" applyBorder="1" applyAlignment="1">
      <alignment horizontal="center"/>
    </xf>
    <xf numFmtId="0" fontId="32" fillId="0" borderId="56" xfId="0" applyFont="1" applyBorder="1" applyAlignment="1"/>
    <xf numFmtId="0" fontId="32" fillId="0" borderId="19" xfId="0" applyFont="1" applyBorder="1" applyAlignment="1"/>
    <xf numFmtId="0" fontId="32" fillId="0" borderId="19" xfId="0" applyFont="1" applyBorder="1" applyAlignment="1">
      <alignment vertical="center"/>
    </xf>
    <xf numFmtId="0" fontId="32" fillId="0" borderId="12" xfId="0" applyFont="1" applyBorder="1" applyAlignment="1"/>
    <xf numFmtId="176" fontId="32" fillId="0" borderId="16" xfId="0" applyNumberFormat="1" applyFont="1" applyBorder="1" applyAlignment="1"/>
    <xf numFmtId="0" fontId="27" fillId="0" borderId="54" xfId="0" applyFont="1" applyBorder="1">
      <alignment vertical="center"/>
    </xf>
    <xf numFmtId="0" fontId="29" fillId="0" borderId="0" xfId="0" applyFont="1" applyBorder="1" applyAlignment="1"/>
    <xf numFmtId="0" fontId="29" fillId="0" borderId="55" xfId="0" applyFont="1" applyBorder="1" applyAlignment="1"/>
    <xf numFmtId="0" fontId="29" fillId="0" borderId="56" xfId="0" applyFont="1" applyBorder="1" applyAlignment="1"/>
    <xf numFmtId="0" fontId="46" fillId="0" borderId="0" xfId="0" applyFont="1" applyAlignment="1"/>
    <xf numFmtId="0" fontId="45" fillId="0" borderId="0" xfId="0" applyFont="1" applyAlignment="1"/>
    <xf numFmtId="0" fontId="45" fillId="0" borderId="17" xfId="0" applyFont="1" applyBorder="1" applyAlignment="1">
      <alignment horizontal="center"/>
    </xf>
    <xf numFmtId="0" fontId="45" fillId="0" borderId="50" xfId="0" applyFont="1" applyBorder="1" applyAlignment="1">
      <alignment horizontal="center"/>
    </xf>
    <xf numFmtId="0" fontId="45" fillId="0" borderId="19" xfId="0" applyFont="1" applyBorder="1" applyAlignment="1">
      <alignment horizontal="center"/>
    </xf>
    <xf numFmtId="0" fontId="45" fillId="0" borderId="51" xfId="0" applyFont="1" applyBorder="1" applyAlignment="1">
      <alignment horizontal="center"/>
    </xf>
    <xf numFmtId="176" fontId="45" fillId="0" borderId="0" xfId="0" applyNumberFormat="1" applyFont="1" applyBorder="1" applyAlignment="1"/>
    <xf numFmtId="176" fontId="45" fillId="0" borderId="12" xfId="0" applyNumberFormat="1" applyFont="1" applyBorder="1" applyAlignment="1"/>
    <xf numFmtId="176" fontId="45" fillId="0" borderId="13" xfId="0" applyNumberFormat="1" applyFont="1" applyBorder="1" applyAlignment="1"/>
    <xf numFmtId="0" fontId="45" fillId="0" borderId="12" xfId="0" applyFont="1" applyBorder="1" applyAlignment="1"/>
    <xf numFmtId="0" fontId="45" fillId="0" borderId="13" xfId="0" applyFont="1" applyBorder="1" applyAlignment="1"/>
    <xf numFmtId="176" fontId="45" fillId="0" borderId="12" xfId="0" applyNumberFormat="1" applyFont="1" applyBorder="1" applyAlignment="1">
      <alignment horizontal="right"/>
    </xf>
    <xf numFmtId="176" fontId="45" fillId="0" borderId="13" xfId="0" applyNumberFormat="1" applyFont="1" applyBorder="1" applyAlignment="1">
      <alignment horizontal="right"/>
    </xf>
    <xf numFmtId="0" fontId="45" fillId="0" borderId="15" xfId="0" applyFont="1" applyBorder="1" applyAlignment="1"/>
    <xf numFmtId="0" fontId="45" fillId="0" borderId="16" xfId="0" applyFont="1" applyBorder="1" applyAlignment="1"/>
    <xf numFmtId="0" fontId="29" fillId="0" borderId="0" xfId="0" applyFont="1" applyBorder="1" applyAlignment="1">
      <alignment horizontal="right"/>
    </xf>
    <xf numFmtId="0" fontId="45" fillId="0" borderId="9" xfId="0" applyFont="1" applyBorder="1" applyAlignment="1"/>
    <xf numFmtId="0" fontId="45" fillId="0" borderId="9" xfId="0" applyFont="1" applyBorder="1" applyAlignment="1">
      <alignment shrinkToFit="1"/>
    </xf>
    <xf numFmtId="176" fontId="45" fillId="0" borderId="39" xfId="0" applyNumberFormat="1" applyFont="1" applyBorder="1" applyAlignment="1">
      <alignment shrinkToFit="1"/>
    </xf>
    <xf numFmtId="0" fontId="47" fillId="0" borderId="14" xfId="0" applyFont="1" applyBorder="1" applyAlignment="1"/>
    <xf numFmtId="0" fontId="45" fillId="0" borderId="0" xfId="0" applyFont="1" applyBorder="1" applyAlignment="1"/>
    <xf numFmtId="0" fontId="35" fillId="0" borderId="0" xfId="0" applyFont="1" applyAlignment="1"/>
    <xf numFmtId="184" fontId="45" fillId="0" borderId="13" xfId="0" applyNumberFormat="1" applyFont="1" applyBorder="1" applyAlignment="1"/>
    <xf numFmtId="0" fontId="45" fillId="0" borderId="14" xfId="0" applyFont="1" applyBorder="1" applyAlignment="1"/>
    <xf numFmtId="176" fontId="45" fillId="0" borderId="15" xfId="0" applyNumberFormat="1" applyFont="1" applyBorder="1" applyAlignment="1"/>
    <xf numFmtId="176" fontId="45" fillId="0" borderId="16" xfId="0" applyNumberFormat="1" applyFont="1" applyBorder="1" applyAlignment="1"/>
    <xf numFmtId="0" fontId="45" fillId="0" borderId="55" xfId="0" applyFont="1" applyBorder="1" applyAlignment="1"/>
    <xf numFmtId="0" fontId="45" fillId="0" borderId="56" xfId="0" applyFont="1" applyBorder="1" applyAlignment="1"/>
    <xf numFmtId="0" fontId="45" fillId="0" borderId="19" xfId="0" applyFont="1" applyBorder="1" applyAlignment="1"/>
    <xf numFmtId="176" fontId="45" fillId="0" borderId="19" xfId="0" applyNumberFormat="1" applyFont="1" applyBorder="1" applyAlignment="1"/>
    <xf numFmtId="176" fontId="45" fillId="0" borderId="51" xfId="0" applyNumberFormat="1" applyFont="1" applyBorder="1" applyAlignment="1"/>
    <xf numFmtId="0" fontId="45" fillId="0" borderId="21" xfId="0" applyFont="1" applyBorder="1" applyAlignment="1"/>
    <xf numFmtId="0" fontId="45" fillId="0" borderId="10" xfId="0" applyFont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0" fillId="0" borderId="0" xfId="0" applyFont="1" applyBorder="1" applyAlignment="1">
      <alignment horizontal="center" vertical="distributed" textRotation="255" justifyLastLine="1"/>
    </xf>
    <xf numFmtId="0" fontId="48" fillId="0" borderId="0" xfId="0" applyFont="1" applyAlignment="1"/>
    <xf numFmtId="0" fontId="35" fillId="0" borderId="73" xfId="0" applyFont="1" applyBorder="1" applyAlignment="1"/>
    <xf numFmtId="0" fontId="45" fillId="0" borderId="73" xfId="0" applyFont="1" applyBorder="1" applyAlignment="1"/>
    <xf numFmtId="0" fontId="45" fillId="0" borderId="10" xfId="0" applyFont="1" applyBorder="1" applyAlignment="1"/>
    <xf numFmtId="0" fontId="45" fillId="0" borderId="70" xfId="0" applyFont="1" applyBorder="1" applyAlignment="1">
      <alignment horizontal="center" vertical="center" justifyLastLine="1"/>
    </xf>
    <xf numFmtId="0" fontId="45" fillId="0" borderId="46" xfId="0" applyFont="1" applyBorder="1" applyAlignment="1">
      <alignment horizontal="center" vertical="center" justifyLastLine="1"/>
    </xf>
    <xf numFmtId="0" fontId="45" fillId="0" borderId="12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/>
    </xf>
    <xf numFmtId="0" fontId="45" fillId="0" borderId="54" xfId="0" applyFont="1" applyBorder="1" applyAlignment="1">
      <alignment horizontal="center" vertical="center" justifyLastLine="1"/>
    </xf>
    <xf numFmtId="0" fontId="45" fillId="0" borderId="39" xfId="0" applyFont="1" applyBorder="1" applyAlignment="1">
      <alignment horizontal="center" vertical="center" justifyLastLine="1"/>
    </xf>
    <xf numFmtId="0" fontId="45" fillId="0" borderId="53" xfId="0" applyFont="1" applyBorder="1" applyAlignment="1"/>
    <xf numFmtId="0" fontId="45" fillId="0" borderId="40" xfId="0" applyFont="1" applyBorder="1" applyAlignment="1"/>
    <xf numFmtId="0" fontId="45" fillId="0" borderId="49" xfId="0" applyFont="1" applyBorder="1" applyAlignment="1"/>
    <xf numFmtId="0" fontId="47" fillId="0" borderId="12" xfId="0" applyFont="1" applyBorder="1" applyAlignment="1">
      <alignment horizontal="center"/>
    </xf>
    <xf numFmtId="0" fontId="47" fillId="0" borderId="19" xfId="0" applyFont="1" applyBorder="1" applyAlignment="1">
      <alignment horizontal="center"/>
    </xf>
    <xf numFmtId="0" fontId="47" fillId="0" borderId="49" xfId="0" applyFont="1" applyBorder="1" applyAlignment="1">
      <alignment horizontal="center"/>
    </xf>
    <xf numFmtId="0" fontId="49" fillId="0" borderId="46" xfId="0" applyFont="1" applyBorder="1" applyAlignment="1"/>
    <xf numFmtId="180" fontId="45" fillId="0" borderId="12" xfId="0" applyNumberFormat="1" applyFont="1" applyBorder="1" applyAlignment="1"/>
    <xf numFmtId="176" fontId="45" fillId="0" borderId="39" xfId="0" applyNumberFormat="1" applyFont="1" applyBorder="1" applyAlignment="1"/>
    <xf numFmtId="198" fontId="45" fillId="0" borderId="39" xfId="0" applyNumberFormat="1" applyFont="1" applyBorder="1" applyAlignment="1"/>
    <xf numFmtId="0" fontId="45" fillId="0" borderId="71" xfId="0" applyFont="1" applyBorder="1" applyAlignment="1"/>
    <xf numFmtId="0" fontId="49" fillId="0" borderId="71" xfId="0" applyFont="1" applyBorder="1" applyAlignment="1"/>
    <xf numFmtId="0" fontId="49" fillId="0" borderId="0" xfId="0" applyFont="1" applyAlignment="1"/>
    <xf numFmtId="0" fontId="9" fillId="0" borderId="11" xfId="0" applyFont="1" applyBorder="1" applyAlignment="1">
      <alignment horizontal="distributed" vertical="center" justifyLastLine="1"/>
    </xf>
    <xf numFmtId="0" fontId="45" fillId="0" borderId="30" xfId="0" applyFont="1" applyBorder="1" applyAlignment="1"/>
    <xf numFmtId="198" fontId="45" fillId="0" borderId="12" xfId="0" applyNumberFormat="1" applyFont="1" applyBorder="1" applyAlignment="1"/>
    <xf numFmtId="198" fontId="45" fillId="0" borderId="15" xfId="0" applyNumberFormat="1" applyFont="1" applyBorder="1" applyAlignment="1"/>
    <xf numFmtId="176" fontId="45" fillId="0" borderId="73" xfId="0" applyNumberFormat="1" applyFont="1" applyBorder="1" applyAlignment="1"/>
    <xf numFmtId="176" fontId="45" fillId="0" borderId="72" xfId="0" applyNumberFormat="1" applyFont="1" applyBorder="1" applyAlignment="1"/>
    <xf numFmtId="0" fontId="45" fillId="0" borderId="72" xfId="0" applyFont="1" applyBorder="1" applyAlignment="1"/>
    <xf numFmtId="0" fontId="9" fillId="0" borderId="0" xfId="0" applyFont="1" applyAlignment="1"/>
    <xf numFmtId="0" fontId="9" fillId="0" borderId="13" xfId="0" applyFont="1" applyBorder="1" applyAlignment="1">
      <alignment horizontal="distributed" vertical="center" justifyLastLine="1"/>
    </xf>
    <xf numFmtId="38" fontId="45" fillId="0" borderId="0" xfId="3" applyFont="1" applyAlignment="1">
      <alignment vertical="center"/>
    </xf>
    <xf numFmtId="0" fontId="9" fillId="0" borderId="58" xfId="0" applyFont="1" applyBorder="1">
      <alignment vertical="center"/>
    </xf>
    <xf numFmtId="0" fontId="9" fillId="0" borderId="0" xfId="0" applyFont="1">
      <alignment vertical="center"/>
    </xf>
    <xf numFmtId="0" fontId="9" fillId="0" borderId="19" xfId="0" applyFont="1" applyBorder="1" applyAlignment="1">
      <alignment horizontal="distributed" vertical="center" justifyLastLine="1"/>
    </xf>
    <xf numFmtId="0" fontId="45" fillId="0" borderId="19" xfId="0" applyFont="1" applyBorder="1" applyAlignment="1">
      <alignment horizontal="center" vertical="center"/>
    </xf>
    <xf numFmtId="0" fontId="45" fillId="0" borderId="64" xfId="0" applyFont="1" applyBorder="1" applyAlignment="1">
      <alignment vertical="center" justifyLastLine="1"/>
    </xf>
    <xf numFmtId="0" fontId="45" fillId="0" borderId="3" xfId="0" applyFont="1" applyBorder="1" applyAlignment="1">
      <alignment vertical="center" justifyLastLine="1"/>
    </xf>
    <xf numFmtId="0" fontId="45" fillId="0" borderId="50" xfId="0" applyFont="1" applyBorder="1" applyAlignment="1"/>
    <xf numFmtId="0" fontId="45" fillId="0" borderId="51" xfId="0" applyFont="1" applyBorder="1" applyAlignment="1"/>
    <xf numFmtId="189" fontId="45" fillId="0" borderId="12" xfId="0" applyNumberFormat="1" applyFont="1" applyBorder="1" applyAlignment="1"/>
    <xf numFmtId="0" fontId="45" fillId="0" borderId="12" xfId="0" applyFont="1" applyFill="1" applyBorder="1" applyAlignment="1"/>
    <xf numFmtId="0" fontId="47" fillId="0" borderId="19" xfId="0" applyFont="1" applyFill="1" applyBorder="1" applyAlignment="1">
      <alignment horizontal="center"/>
    </xf>
    <xf numFmtId="0" fontId="45" fillId="0" borderId="19" xfId="0" applyFont="1" applyFill="1" applyBorder="1" applyAlignment="1"/>
    <xf numFmtId="2" fontId="45" fillId="0" borderId="12" xfId="0" applyNumberFormat="1" applyFont="1" applyBorder="1" applyAlignment="1"/>
    <xf numFmtId="0" fontId="45" fillId="0" borderId="12" xfId="0" applyFont="1" applyFill="1" applyBorder="1" applyAlignment="1">
      <alignment horizontal="right"/>
    </xf>
    <xf numFmtId="194" fontId="45" fillId="0" borderId="12" xfId="0" applyNumberFormat="1" applyFont="1" applyBorder="1" applyAlignment="1"/>
    <xf numFmtId="0" fontId="45" fillId="0" borderId="0" xfId="0" applyFont="1" applyAlignment="1">
      <alignment horizontal="right"/>
    </xf>
    <xf numFmtId="0" fontId="47" fillId="0" borderId="17" xfId="0" applyFont="1" applyBorder="1" applyAlignment="1"/>
    <xf numFmtId="0" fontId="47" fillId="0" borderId="19" xfId="0" applyFont="1" applyBorder="1" applyAlignment="1"/>
    <xf numFmtId="0" fontId="47" fillId="0" borderId="19" xfId="0" applyFont="1" applyBorder="1" applyAlignment="1">
      <alignment horizontal="right"/>
    </xf>
    <xf numFmtId="49" fontId="45" fillId="0" borderId="9" xfId="0" applyNumberFormat="1" applyFont="1" applyBorder="1" applyAlignment="1">
      <alignment horizontal="center"/>
    </xf>
    <xf numFmtId="0" fontId="45" fillId="0" borderId="12" xfId="0" applyFont="1" applyBorder="1" applyAlignment="1">
      <alignment horizontal="right"/>
    </xf>
    <xf numFmtId="0" fontId="45" fillId="0" borderId="13" xfId="0" applyFont="1" applyBorder="1" applyAlignment="1">
      <alignment horizontal="right"/>
    </xf>
    <xf numFmtId="49" fontId="45" fillId="0" borderId="56" xfId="0" applyNumberFormat="1" applyFont="1" applyBorder="1" applyAlignment="1">
      <alignment horizontal="center"/>
    </xf>
    <xf numFmtId="0" fontId="45" fillId="0" borderId="19" xfId="0" applyFont="1" applyBorder="1" applyAlignment="1">
      <alignment horizontal="right"/>
    </xf>
    <xf numFmtId="0" fontId="45" fillId="0" borderId="37" xfId="0" applyFont="1" applyBorder="1" applyAlignment="1">
      <alignment horizontal="right"/>
    </xf>
    <xf numFmtId="0" fontId="45" fillId="0" borderId="51" xfId="0" applyFont="1" applyBorder="1" applyAlignment="1">
      <alignment horizontal="right"/>
    </xf>
    <xf numFmtId="49" fontId="47" fillId="0" borderId="9" xfId="0" applyNumberFormat="1" applyFont="1" applyBorder="1" applyAlignment="1">
      <alignment horizontal="center"/>
    </xf>
    <xf numFmtId="49" fontId="45" fillId="0" borderId="21" xfId="0" applyNumberFormat="1" applyFont="1" applyBorder="1" applyAlignment="1">
      <alignment horizontal="center"/>
    </xf>
    <xf numFmtId="189" fontId="45" fillId="0" borderId="10" xfId="0" applyNumberFormat="1" applyFont="1" applyBorder="1" applyAlignment="1"/>
    <xf numFmtId="0" fontId="45" fillId="0" borderId="10" xfId="0" applyFont="1" applyBorder="1" applyAlignment="1">
      <alignment horizontal="right"/>
    </xf>
    <xf numFmtId="0" fontId="45" fillId="0" borderId="25" xfId="0" applyFont="1" applyBorder="1" applyAlignment="1">
      <alignment horizontal="right"/>
    </xf>
    <xf numFmtId="0" fontId="45" fillId="0" borderId="11" xfId="0" applyFont="1" applyBorder="1" applyAlignment="1">
      <alignment horizontal="right"/>
    </xf>
    <xf numFmtId="0" fontId="45" fillId="0" borderId="30" xfId="0" applyFont="1" applyBorder="1" applyAlignment="1">
      <alignment horizontal="right"/>
    </xf>
    <xf numFmtId="49" fontId="47" fillId="0" borderId="14" xfId="0" applyNumberFormat="1" applyFont="1" applyBorder="1" applyAlignment="1"/>
    <xf numFmtId="0" fontId="45" fillId="0" borderId="15" xfId="0" applyFont="1" applyBorder="1" applyAlignment="1">
      <alignment horizontal="center"/>
    </xf>
    <xf numFmtId="49" fontId="45" fillId="0" borderId="0" xfId="0" applyNumberFormat="1" applyFont="1" applyAlignment="1"/>
    <xf numFmtId="49" fontId="0" fillId="0" borderId="0" xfId="0" applyNumberFormat="1" applyFont="1">
      <alignment vertical="center"/>
    </xf>
    <xf numFmtId="49" fontId="23" fillId="0" borderId="0" xfId="0" applyNumberFormat="1" applyFont="1" applyAlignment="1"/>
    <xf numFmtId="0" fontId="47" fillId="0" borderId="19" xfId="0" applyFont="1" applyBorder="1" applyAlignment="1">
      <alignment horizontal="right" vertical="center"/>
    </xf>
    <xf numFmtId="176" fontId="47" fillId="0" borderId="12" xfId="0" applyNumberFormat="1" applyFont="1" applyBorder="1" applyAlignment="1"/>
    <xf numFmtId="176" fontId="47" fillId="0" borderId="12" xfId="0" applyNumberFormat="1" applyFont="1" applyBorder="1" applyAlignment="1">
      <alignment horizontal="right"/>
    </xf>
    <xf numFmtId="176" fontId="47" fillId="0" borderId="13" xfId="0" applyNumberFormat="1" applyFont="1" applyBorder="1" applyAlignment="1"/>
    <xf numFmtId="176" fontId="47" fillId="0" borderId="19" xfId="0" applyNumberFormat="1" applyFont="1" applyBorder="1" applyAlignment="1"/>
    <xf numFmtId="176" fontId="47" fillId="0" borderId="37" xfId="0" applyNumberFormat="1" applyFont="1" applyBorder="1" applyAlignment="1"/>
    <xf numFmtId="176" fontId="47" fillId="0" borderId="51" xfId="0" applyNumberFormat="1" applyFont="1" applyBorder="1" applyAlignment="1"/>
    <xf numFmtId="0" fontId="47" fillId="0" borderId="37" xfId="0" applyFont="1" applyBorder="1" applyAlignment="1"/>
    <xf numFmtId="0" fontId="47" fillId="0" borderId="51" xfId="0" applyFont="1" applyBorder="1" applyAlignment="1"/>
    <xf numFmtId="176" fontId="47" fillId="0" borderId="30" xfId="0" applyNumberFormat="1" applyFont="1" applyBorder="1" applyAlignment="1"/>
    <xf numFmtId="49" fontId="47" fillId="0" borderId="14" xfId="0" applyNumberFormat="1" applyFont="1" applyBorder="1" applyAlignment="1">
      <alignment horizontal="center"/>
    </xf>
    <xf numFmtId="0" fontId="47" fillId="0" borderId="15" xfId="0" applyFont="1" applyBorder="1" applyAlignment="1">
      <alignment horizontal="center"/>
    </xf>
    <xf numFmtId="176" fontId="47" fillId="0" borderId="15" xfId="0" applyNumberFormat="1" applyFont="1" applyBorder="1" applyAlignment="1"/>
    <xf numFmtId="176" fontId="47" fillId="0" borderId="15" xfId="0" applyNumberFormat="1" applyFont="1" applyBorder="1" applyAlignment="1">
      <alignment horizontal="right"/>
    </xf>
    <xf numFmtId="176" fontId="47" fillId="0" borderId="72" xfId="0" applyNumberFormat="1" applyFont="1" applyBorder="1" applyAlignment="1"/>
    <xf numFmtId="176" fontId="47" fillId="0" borderId="16" xfId="0" applyNumberFormat="1" applyFont="1" applyBorder="1" applyAlignment="1"/>
    <xf numFmtId="176" fontId="47" fillId="0" borderId="30" xfId="0" applyNumberFormat="1" applyFont="1" applyBorder="1" applyAlignment="1">
      <alignment horizontal="right"/>
    </xf>
    <xf numFmtId="49" fontId="45" fillId="0" borderId="14" xfId="0" applyNumberFormat="1" applyFont="1" applyBorder="1" applyAlignment="1"/>
    <xf numFmtId="0" fontId="45" fillId="0" borderId="15" xfId="0" applyFont="1" applyBorder="1" applyAlignment="1">
      <alignment horizontal="right"/>
    </xf>
    <xf numFmtId="0" fontId="45" fillId="0" borderId="72" xfId="0" applyFont="1" applyBorder="1" applyAlignment="1">
      <alignment horizontal="right"/>
    </xf>
    <xf numFmtId="0" fontId="45" fillId="0" borderId="16" xfId="0" applyFont="1" applyBorder="1" applyAlignment="1">
      <alignment horizontal="right"/>
    </xf>
    <xf numFmtId="176" fontId="29" fillId="0" borderId="1" xfId="0" applyNumberFormat="1" applyFont="1" applyBorder="1" applyAlignment="1"/>
    <xf numFmtId="176" fontId="29" fillId="0" borderId="10" xfId="0" applyNumberFormat="1" applyFont="1" applyBorder="1" applyAlignment="1"/>
    <xf numFmtId="0" fontId="29" fillId="0" borderId="30" xfId="0" applyFont="1" applyBorder="1" applyAlignment="1"/>
    <xf numFmtId="0" fontId="29" fillId="0" borderId="37" xfId="0" applyFont="1" applyBorder="1" applyAlignment="1"/>
    <xf numFmtId="0" fontId="29" fillId="0" borderId="0" xfId="0" applyFont="1" applyBorder="1" applyAlignment="1">
      <alignment horizontal="left" vertical="center"/>
    </xf>
    <xf numFmtId="176" fontId="29" fillId="0" borderId="39" xfId="0" applyNumberFormat="1" applyFont="1" applyBorder="1" applyAlignment="1"/>
    <xf numFmtId="0" fontId="45" fillId="0" borderId="13" xfId="0" applyFont="1" applyBorder="1" applyAlignment="1">
      <alignment horizontal="center"/>
    </xf>
    <xf numFmtId="0" fontId="45" fillId="0" borderId="12" xfId="0" applyFont="1" applyBorder="1" applyAlignment="1">
      <alignment horizontal="distributed" vertical="distributed" justifyLastLine="1"/>
    </xf>
    <xf numFmtId="0" fontId="45" fillId="0" borderId="12" xfId="0" applyFont="1" applyBorder="1" applyAlignment="1">
      <alignment horizontal="distributed" vertical="center" justifyLastLine="1"/>
    </xf>
    <xf numFmtId="176" fontId="45" fillId="0" borderId="12" xfId="0" applyNumberFormat="1" applyFont="1" applyFill="1" applyBorder="1" applyAlignment="1"/>
    <xf numFmtId="0" fontId="45" fillId="0" borderId="9" xfId="0" applyFont="1" applyBorder="1" applyAlignment="1">
      <alignment horizontal="left" indent="1"/>
    </xf>
    <xf numFmtId="186" fontId="45" fillId="0" borderId="12" xfId="0" applyNumberFormat="1" applyFont="1" applyBorder="1" applyAlignment="1"/>
    <xf numFmtId="0" fontId="45" fillId="0" borderId="9" xfId="0" applyFont="1" applyBorder="1" applyAlignment="1">
      <alignment horizontal="left"/>
    </xf>
    <xf numFmtId="186" fontId="45" fillId="0" borderId="12" xfId="0" applyNumberFormat="1" applyFont="1" applyBorder="1" applyAlignment="1">
      <alignment horizontal="right"/>
    </xf>
    <xf numFmtId="0" fontId="45" fillId="0" borderId="14" xfId="0" applyFont="1" applyBorder="1" applyAlignment="1">
      <alignment horizontal="left" indent="1"/>
    </xf>
    <xf numFmtId="186" fontId="45" fillId="0" borderId="15" xfId="0" applyNumberFormat="1" applyFont="1" applyBorder="1" applyAlignment="1"/>
    <xf numFmtId="0" fontId="50" fillId="0" borderId="0" xfId="0" applyFont="1">
      <alignment vertical="center"/>
    </xf>
    <xf numFmtId="0" fontId="45" fillId="0" borderId="12" xfId="0" applyFont="1" applyBorder="1" applyAlignment="1">
      <alignment horizontal="distributed" justifyLastLine="1"/>
    </xf>
    <xf numFmtId="0" fontId="45" fillId="0" borderId="10" xfId="0" applyFont="1" applyBorder="1" applyAlignment="1">
      <alignment horizontal="distributed" justifyLastLine="1"/>
    </xf>
    <xf numFmtId="0" fontId="45" fillId="0" borderId="48" xfId="0" applyFont="1" applyBorder="1" applyAlignment="1">
      <alignment horizontal="distributed" justifyLastLine="1"/>
    </xf>
    <xf numFmtId="0" fontId="45" fillId="0" borderId="0" xfId="0" applyFont="1" applyBorder="1" applyAlignment="1">
      <alignment horizontal="center" vertical="top" shrinkToFit="1"/>
    </xf>
    <xf numFmtId="0" fontId="45" fillId="0" borderId="12" xfId="0" applyFont="1" applyBorder="1" applyAlignment="1">
      <alignment horizontal="distributed" vertical="top" justifyLastLine="1"/>
    </xf>
    <xf numFmtId="0" fontId="45" fillId="0" borderId="12" xfId="0" applyFont="1" applyBorder="1" applyAlignment="1">
      <alignment horizontal="center" vertical="center" justifyLastLine="1"/>
    </xf>
    <xf numFmtId="0" fontId="45" fillId="0" borderId="19" xfId="0" applyFont="1" applyBorder="1" applyAlignment="1">
      <alignment horizontal="distributed" vertical="top" justifyLastLine="1"/>
    </xf>
    <xf numFmtId="0" fontId="45" fillId="0" borderId="19" xfId="0" applyFont="1" applyBorder="1" applyAlignment="1">
      <alignment horizontal="center" vertical="top" justifyLastLine="1"/>
    </xf>
    <xf numFmtId="176" fontId="45" fillId="0" borderId="30" xfId="0" applyNumberFormat="1" applyFont="1" applyBorder="1" applyAlignment="1"/>
    <xf numFmtId="0" fontId="45" fillId="0" borderId="7" xfId="0" applyFont="1" applyBorder="1" applyAlignment="1">
      <alignment horizontal="distributed" justifyLastLine="1"/>
    </xf>
    <xf numFmtId="0" fontId="45" fillId="0" borderId="25" xfId="0" applyFont="1" applyBorder="1" applyAlignment="1">
      <alignment horizontal="distributed" justifyLastLine="1"/>
    </xf>
    <xf numFmtId="0" fontId="45" fillId="0" borderId="46" xfId="0" applyFont="1" applyBorder="1" applyAlignment="1">
      <alignment horizontal="distributed" justifyLastLine="1"/>
    </xf>
    <xf numFmtId="0" fontId="45" fillId="0" borderId="12" xfId="0" applyFont="1" applyBorder="1" applyAlignment="1">
      <alignment horizontal="center" vertical="center" wrapText="1" justifyLastLine="1"/>
    </xf>
    <xf numFmtId="0" fontId="45" fillId="0" borderId="10" xfId="0" applyFont="1" applyBorder="1" applyAlignment="1">
      <alignment horizontal="center" vertical="center" justifyLastLine="1"/>
    </xf>
    <xf numFmtId="0" fontId="45" fillId="0" borderId="12" xfId="0" applyFont="1" applyBorder="1" applyAlignment="1">
      <alignment horizontal="center" justifyLastLine="1"/>
    </xf>
    <xf numFmtId="0" fontId="45" fillId="0" borderId="19" xfId="0" applyFont="1" applyBorder="1" applyAlignment="1">
      <alignment horizontal="center" vertical="center" justifyLastLine="1"/>
    </xf>
    <xf numFmtId="179" fontId="45" fillId="0" borderId="12" xfId="0" applyNumberFormat="1" applyFont="1" applyBorder="1" applyAlignment="1"/>
    <xf numFmtId="0" fontId="51" fillId="0" borderId="12" xfId="0" applyFont="1" applyBorder="1" applyAlignment="1"/>
    <xf numFmtId="176" fontId="51" fillId="0" borderId="12" xfId="0" applyNumberFormat="1" applyFont="1" applyBorder="1" applyAlignment="1"/>
    <xf numFmtId="0" fontId="52" fillId="0" borderId="0" xfId="0" applyFont="1" applyAlignment="1"/>
    <xf numFmtId="0" fontId="45" fillId="0" borderId="1" xfId="0" applyFont="1" applyBorder="1" applyAlignment="1">
      <alignment horizontal="center"/>
    </xf>
    <xf numFmtId="0" fontId="45" fillId="0" borderId="9" xfId="0" applyFont="1" applyBorder="1" applyAlignment="1">
      <alignment horizontal="center"/>
    </xf>
    <xf numFmtId="176" fontId="45" fillId="2" borderId="12" xfId="0" applyNumberFormat="1" applyFont="1" applyFill="1" applyBorder="1" applyAlignment="1"/>
    <xf numFmtId="176" fontId="45" fillId="2" borderId="12" xfId="0" applyNumberFormat="1" applyFont="1" applyFill="1" applyBorder="1" applyAlignment="1">
      <alignment horizontal="right"/>
    </xf>
    <xf numFmtId="178" fontId="45" fillId="2" borderId="12" xfId="0" applyNumberFormat="1" applyFont="1" applyFill="1" applyBorder="1" applyAlignment="1">
      <alignment horizontal="right"/>
    </xf>
    <xf numFmtId="179" fontId="45" fillId="2" borderId="12" xfId="0" applyNumberFormat="1" applyFont="1" applyFill="1" applyBorder="1" applyAlignment="1"/>
    <xf numFmtId="178" fontId="45" fillId="0" borderId="12" xfId="0" applyNumberFormat="1" applyFont="1" applyBorder="1" applyAlignment="1">
      <alignment horizontal="right"/>
    </xf>
    <xf numFmtId="178" fontId="45" fillId="0" borderId="12" xfId="0" applyNumberFormat="1" applyFont="1" applyBorder="1" applyAlignment="1"/>
    <xf numFmtId="192" fontId="45" fillId="0" borderId="13" xfId="0" applyNumberFormat="1" applyFont="1" applyBorder="1" applyAlignment="1"/>
    <xf numFmtId="183" fontId="45" fillId="0" borderId="12" xfId="0" applyNumberFormat="1" applyFont="1" applyBorder="1" applyAlignment="1"/>
    <xf numFmtId="0" fontId="51" fillId="0" borderId="9" xfId="0" applyFont="1" applyBorder="1" applyAlignment="1">
      <alignment horizontal="right"/>
    </xf>
    <xf numFmtId="178" fontId="51" fillId="0" borderId="12" xfId="0" applyNumberFormat="1" applyFont="1" applyBorder="1" applyAlignment="1"/>
    <xf numFmtId="183" fontId="51" fillId="0" borderId="12" xfId="0" applyNumberFormat="1" applyFont="1" applyBorder="1" applyAlignment="1"/>
    <xf numFmtId="38" fontId="51" fillId="0" borderId="0" xfId="3" applyFont="1" applyBorder="1" applyAlignment="1"/>
    <xf numFmtId="192" fontId="51" fillId="0" borderId="13" xfId="0" applyNumberFormat="1" applyFont="1" applyBorder="1" applyAlignment="1"/>
    <xf numFmtId="0" fontId="45" fillId="0" borderId="14" xfId="0" applyFont="1" applyBorder="1" applyAlignment="1">
      <alignment horizontal="center"/>
    </xf>
    <xf numFmtId="0" fontId="45" fillId="0" borderId="0" xfId="0" applyFont="1" applyBorder="1" applyAlignment="1">
      <alignment horizontal="left"/>
    </xf>
    <xf numFmtId="0" fontId="45" fillId="0" borderId="0" xfId="0" applyFont="1" applyBorder="1" applyAlignment="1">
      <alignment horizontal="center"/>
    </xf>
    <xf numFmtId="188" fontId="9" fillId="0" borderId="1" xfId="0" applyNumberFormat="1" applyFont="1" applyBorder="1">
      <alignment vertical="center"/>
    </xf>
    <xf numFmtId="188" fontId="9" fillId="0" borderId="8" xfId="0" applyNumberFormat="1" applyFont="1" applyBorder="1">
      <alignment vertical="center"/>
    </xf>
    <xf numFmtId="0" fontId="9" fillId="0" borderId="6" xfId="0" applyFont="1" applyBorder="1">
      <alignment vertical="center"/>
    </xf>
    <xf numFmtId="0" fontId="9" fillId="0" borderId="1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1" xfId="0" applyFont="1" applyBorder="1">
      <alignment vertical="center"/>
    </xf>
    <xf numFmtId="188" fontId="0" fillId="0" borderId="1" xfId="0" applyNumberFormat="1" applyFont="1" applyBorder="1">
      <alignment vertical="center"/>
    </xf>
    <xf numFmtId="188" fontId="0" fillId="0" borderId="8" xfId="0" applyNumberFormat="1" applyFont="1" applyBorder="1">
      <alignment vertical="center"/>
    </xf>
    <xf numFmtId="0" fontId="0" fillId="0" borderId="14" xfId="0" applyFont="1" applyBorder="1">
      <alignment vertical="center"/>
    </xf>
    <xf numFmtId="0" fontId="0" fillId="0" borderId="15" xfId="0" applyFont="1" applyBorder="1">
      <alignment vertical="center"/>
    </xf>
    <xf numFmtId="188" fontId="0" fillId="0" borderId="15" xfId="0" applyNumberFormat="1" applyFont="1" applyBorder="1">
      <alignment vertical="center"/>
    </xf>
    <xf numFmtId="188" fontId="0" fillId="0" borderId="16" xfId="0" applyNumberFormat="1" applyFont="1" applyBorder="1">
      <alignment vertical="center"/>
    </xf>
    <xf numFmtId="188" fontId="45" fillId="0" borderId="0" xfId="3" applyNumberFormat="1" applyFont="1" applyBorder="1" applyAlignment="1"/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7" fillId="0" borderId="50" xfId="0" applyFont="1" applyBorder="1" applyAlignment="1">
      <alignment horizontal="center"/>
    </xf>
    <xf numFmtId="0" fontId="47" fillId="0" borderId="51" xfId="0" applyFont="1" applyBorder="1" applyAlignment="1">
      <alignment horizontal="center"/>
    </xf>
    <xf numFmtId="3" fontId="17" fillId="0" borderId="10" xfId="0" applyNumberFormat="1" applyFont="1" applyBorder="1">
      <alignment vertical="center"/>
    </xf>
    <xf numFmtId="3" fontId="17" fillId="0" borderId="11" xfId="0" applyNumberFormat="1" applyFont="1" applyBorder="1">
      <alignment vertical="center"/>
    </xf>
    <xf numFmtId="3" fontId="15" fillId="0" borderId="15" xfId="0" applyNumberFormat="1" applyFont="1" applyFill="1" applyBorder="1">
      <alignment vertical="center"/>
    </xf>
    <xf numFmtId="3" fontId="15" fillId="0" borderId="15" xfId="0" applyNumberFormat="1" applyFont="1" applyFill="1" applyBorder="1" applyAlignment="1">
      <alignment horizontal="right" vertical="center"/>
    </xf>
    <xf numFmtId="3" fontId="15" fillId="0" borderId="16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3" fontId="17" fillId="0" borderId="21" xfId="0" applyNumberFormat="1" applyFont="1" applyBorder="1">
      <alignment vertical="center"/>
    </xf>
    <xf numFmtId="3" fontId="15" fillId="0" borderId="9" xfId="0" applyNumberFormat="1" applyFont="1" applyFill="1" applyBorder="1" applyAlignment="1">
      <alignment horizontal="right" vertical="center"/>
    </xf>
    <xf numFmtId="3" fontId="15" fillId="0" borderId="14" xfId="0" applyNumberFormat="1" applyFont="1" applyFill="1" applyBorder="1" applyAlignment="1">
      <alignment horizontal="right" vertical="center"/>
    </xf>
    <xf numFmtId="3" fontId="15" fillId="0" borderId="13" xfId="0" applyNumberFormat="1" applyFont="1" applyFill="1" applyBorder="1">
      <alignment vertical="center"/>
    </xf>
    <xf numFmtId="3" fontId="15" fillId="0" borderId="16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3" fontId="17" fillId="0" borderId="21" xfId="0" applyNumberFormat="1" applyFont="1" applyFill="1" applyBorder="1">
      <alignment vertical="center"/>
    </xf>
    <xf numFmtId="3" fontId="17" fillId="0" borderId="10" xfId="0" applyNumberFormat="1" applyFont="1" applyFill="1" applyBorder="1">
      <alignment vertical="center"/>
    </xf>
    <xf numFmtId="3" fontId="15" fillId="0" borderId="12" xfId="0" applyNumberFormat="1" applyFont="1" applyFill="1" applyBorder="1" applyAlignment="1">
      <alignment horizontal="right"/>
    </xf>
    <xf numFmtId="3" fontId="15" fillId="0" borderId="12" xfId="0" quotePrefix="1" applyNumberFormat="1" applyFont="1" applyFill="1" applyBorder="1" applyAlignment="1">
      <alignment horizontal="right" vertical="center"/>
    </xf>
    <xf numFmtId="3" fontId="15" fillId="0" borderId="14" xfId="0" applyNumberFormat="1" applyFont="1" applyFill="1" applyBorder="1">
      <alignment vertical="center"/>
    </xf>
    <xf numFmtId="3" fontId="15" fillId="0" borderId="15" xfId="0" applyNumberFormat="1" applyFont="1" applyBorder="1">
      <alignment vertical="center"/>
    </xf>
    <xf numFmtId="3" fontId="15" fillId="0" borderId="16" xfId="0" applyNumberFormat="1" applyFont="1" applyBorder="1">
      <alignment vertical="center"/>
    </xf>
    <xf numFmtId="0" fontId="15" fillId="0" borderId="0" xfId="0" applyFont="1" applyBorder="1" applyAlignment="1">
      <alignment horizontal="right" vertical="center"/>
    </xf>
    <xf numFmtId="0" fontId="15" fillId="0" borderId="14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13" xfId="0" applyFont="1" applyBorder="1" applyAlignment="1">
      <alignment horizontal="right" vertical="center"/>
    </xf>
    <xf numFmtId="0" fontId="15" fillId="0" borderId="16" xfId="0" applyFont="1" applyBorder="1">
      <alignment vertical="center"/>
    </xf>
    <xf numFmtId="0" fontId="15" fillId="0" borderId="12" xfId="0" quotePrefix="1" applyFont="1" applyBorder="1" applyAlignment="1">
      <alignment horizontal="right" vertical="center"/>
    </xf>
    <xf numFmtId="0" fontId="15" fillId="0" borderId="15" xfId="0" applyFont="1" applyBorder="1" applyAlignment="1">
      <alignment horizontal="right" vertical="center"/>
    </xf>
    <xf numFmtId="0" fontId="9" fillId="0" borderId="54" xfId="0" applyFont="1" applyBorder="1">
      <alignment vertical="center"/>
    </xf>
    <xf numFmtId="0" fontId="9" fillId="0" borderId="39" xfId="0" applyFont="1" applyBorder="1">
      <alignment vertical="center"/>
    </xf>
    <xf numFmtId="3" fontId="9" fillId="0" borderId="12" xfId="0" applyNumberFormat="1" applyFont="1" applyBorder="1">
      <alignment vertical="center"/>
    </xf>
    <xf numFmtId="3" fontId="9" fillId="0" borderId="12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15" fillId="0" borderId="15" xfId="0" applyNumberFormat="1" applyFont="1" applyBorder="1" applyAlignment="1">
      <alignment horizontal="right" vertical="center"/>
    </xf>
    <xf numFmtId="3" fontId="15" fillId="0" borderId="16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12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23" xfId="0" applyFont="1" applyBorder="1">
      <alignment vertical="center"/>
    </xf>
    <xf numFmtId="0" fontId="15" fillId="0" borderId="14" xfId="0" applyFont="1" applyBorder="1" applyAlignment="1">
      <alignment horizontal="right" vertical="center"/>
    </xf>
    <xf numFmtId="0" fontId="0" fillId="0" borderId="54" xfId="0" applyFont="1" applyBorder="1">
      <alignment vertical="center"/>
    </xf>
    <xf numFmtId="0" fontId="0" fillId="0" borderId="39" xfId="0" applyFont="1" applyBorder="1">
      <alignment vertical="center"/>
    </xf>
    <xf numFmtId="38" fontId="14" fillId="0" borderId="10" xfId="3" applyFont="1" applyBorder="1">
      <alignment vertical="center"/>
    </xf>
    <xf numFmtId="40" fontId="14" fillId="0" borderId="10" xfId="3" applyNumberFormat="1" applyFont="1" applyBorder="1">
      <alignment vertical="center"/>
    </xf>
    <xf numFmtId="38" fontId="14" fillId="0" borderId="11" xfId="3" applyFont="1" applyBorder="1">
      <alignment vertical="center"/>
    </xf>
    <xf numFmtId="38" fontId="14" fillId="0" borderId="12" xfId="3" applyFont="1" applyBorder="1" applyAlignment="1">
      <alignment horizontal="right" vertical="center"/>
    </xf>
    <xf numFmtId="38" fontId="15" fillId="0" borderId="12" xfId="3" applyFont="1" applyBorder="1" applyAlignment="1">
      <alignment horizontal="right" vertical="center"/>
    </xf>
    <xf numFmtId="38" fontId="15" fillId="0" borderId="13" xfId="3" applyFont="1" applyBorder="1" applyAlignment="1">
      <alignment horizontal="right" vertical="center"/>
    </xf>
    <xf numFmtId="38" fontId="14" fillId="0" borderId="13" xfId="3" applyFont="1" applyBorder="1" applyAlignment="1">
      <alignment horizontal="right" vertical="center"/>
    </xf>
    <xf numFmtId="0" fontId="0" fillId="0" borderId="59" xfId="0" applyFont="1" applyBorder="1">
      <alignment vertical="center"/>
    </xf>
    <xf numFmtId="0" fontId="0" fillId="0" borderId="71" xfId="0" applyFont="1" applyBorder="1">
      <alignment vertical="center"/>
    </xf>
    <xf numFmtId="38" fontId="15" fillId="0" borderId="15" xfId="3" applyFont="1" applyBorder="1">
      <alignment vertical="center"/>
    </xf>
    <xf numFmtId="40" fontId="15" fillId="0" borderId="15" xfId="3" applyNumberFormat="1" applyFont="1" applyBorder="1">
      <alignment vertical="center"/>
    </xf>
    <xf numFmtId="38" fontId="15" fillId="0" borderId="15" xfId="3" applyFont="1" applyBorder="1" applyAlignment="1">
      <alignment horizontal="right" vertical="center"/>
    </xf>
    <xf numFmtId="38" fontId="15" fillId="0" borderId="16" xfId="3" applyFont="1" applyBorder="1" applyAlignment="1">
      <alignment horizontal="right" vertical="center"/>
    </xf>
    <xf numFmtId="38" fontId="15" fillId="0" borderId="12" xfId="3" applyFont="1" applyBorder="1">
      <alignment vertical="center"/>
    </xf>
    <xf numFmtId="40" fontId="15" fillId="0" borderId="12" xfId="3" applyNumberFormat="1" applyFont="1" applyBorder="1">
      <alignment vertical="center"/>
    </xf>
    <xf numFmtId="38" fontId="15" fillId="0" borderId="13" xfId="3" applyFont="1" applyBorder="1">
      <alignment vertical="center"/>
    </xf>
    <xf numFmtId="0" fontId="9" fillId="0" borderId="0" xfId="0" applyFont="1" applyBorder="1">
      <alignment vertical="center"/>
    </xf>
    <xf numFmtId="0" fontId="9" fillId="0" borderId="71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73" xfId="0" applyFont="1" applyBorder="1">
      <alignment vertical="center"/>
    </xf>
    <xf numFmtId="0" fontId="9" fillId="0" borderId="59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3" xfId="0" applyFont="1" applyBorder="1" applyAlignment="1">
      <alignment horizontal="right" vertical="center"/>
    </xf>
    <xf numFmtId="0" fontId="9" fillId="0" borderId="16" xfId="0" applyFont="1" applyBorder="1">
      <alignment vertical="center"/>
    </xf>
    <xf numFmtId="193" fontId="45" fillId="0" borderId="0" xfId="0" applyNumberFormat="1" applyFont="1" applyAlignment="1"/>
    <xf numFmtId="0" fontId="45" fillId="0" borderId="17" xfId="0" applyFont="1" applyBorder="1" applyAlignment="1">
      <alignment horizontal="center" vertical="center"/>
    </xf>
    <xf numFmtId="0" fontId="45" fillId="0" borderId="17" xfId="0" applyFont="1" applyBorder="1" applyAlignment="1"/>
    <xf numFmtId="0" fontId="45" fillId="0" borderId="5" xfId="0" applyFont="1" applyBorder="1" applyAlignment="1">
      <alignment horizontal="center"/>
    </xf>
    <xf numFmtId="0" fontId="47" fillId="0" borderId="10" xfId="0" applyFont="1" applyBorder="1" applyAlignment="1">
      <alignment horizontal="center"/>
    </xf>
    <xf numFmtId="0" fontId="45" fillId="0" borderId="19" xfId="0" applyFont="1" applyFill="1" applyBorder="1" applyAlignment="1">
      <alignment horizontal="center" vertical="center"/>
    </xf>
    <xf numFmtId="0" fontId="45" fillId="0" borderId="19" xfId="0" applyFont="1" applyFill="1" applyBorder="1" applyAlignment="1">
      <alignment horizontal="center"/>
    </xf>
    <xf numFmtId="0" fontId="51" fillId="0" borderId="9" xfId="0" applyFont="1" applyBorder="1" applyAlignment="1"/>
    <xf numFmtId="193" fontId="51" fillId="0" borderId="13" xfId="0" applyNumberFormat="1" applyFont="1" applyBorder="1" applyAlignment="1"/>
    <xf numFmtId="188" fontId="51" fillId="0" borderId="13" xfId="0" applyNumberFormat="1" applyFont="1" applyBorder="1" applyAlignment="1"/>
    <xf numFmtId="188" fontId="51" fillId="0" borderId="13" xfId="0" applyNumberFormat="1" applyFont="1" applyBorder="1" applyAlignment="1">
      <alignment horizontal="right"/>
    </xf>
    <xf numFmtId="180" fontId="51" fillId="0" borderId="12" xfId="0" applyNumberFormat="1" applyFont="1" applyBorder="1" applyAlignment="1"/>
    <xf numFmtId="180" fontId="51" fillId="0" borderId="13" xfId="0" applyNumberFormat="1" applyFont="1" applyBorder="1" applyAlignment="1">
      <alignment horizontal="right"/>
    </xf>
    <xf numFmtId="193" fontId="45" fillId="0" borderId="13" xfId="0" applyNumberFormat="1" applyFont="1" applyBorder="1" applyAlignment="1"/>
    <xf numFmtId="189" fontId="45" fillId="0" borderId="13" xfId="0" applyNumberFormat="1" applyFont="1" applyBorder="1" applyAlignment="1"/>
    <xf numFmtId="189" fontId="45" fillId="0" borderId="0" xfId="0" applyNumberFormat="1" applyFont="1" applyBorder="1" applyAlignment="1"/>
    <xf numFmtId="189" fontId="45" fillId="0" borderId="13" xfId="0" applyNumberFormat="1" applyFont="1" applyBorder="1" applyAlignment="1">
      <alignment horizontal="right"/>
    </xf>
    <xf numFmtId="194" fontId="45" fillId="0" borderId="12" xfId="0" applyNumberFormat="1" applyFont="1" applyFill="1" applyBorder="1" applyAlignment="1"/>
    <xf numFmtId="194" fontId="45" fillId="0" borderId="13" xfId="0" applyNumberFormat="1" applyFont="1" applyFill="1" applyBorder="1" applyAlignment="1"/>
    <xf numFmtId="193" fontId="45" fillId="0" borderId="13" xfId="0" applyNumberFormat="1" applyFont="1" applyBorder="1" applyAlignment="1">
      <alignment horizontal="right"/>
    </xf>
    <xf numFmtId="194" fontId="45" fillId="0" borderId="12" xfId="0" applyNumberFormat="1" applyFont="1" applyBorder="1" applyAlignment="1">
      <alignment horizontal="right"/>
    </xf>
    <xf numFmtId="194" fontId="45" fillId="0" borderId="13" xfId="0" applyNumberFormat="1" applyFont="1" applyBorder="1" applyAlignment="1">
      <alignment horizontal="right"/>
    </xf>
    <xf numFmtId="193" fontId="45" fillId="0" borderId="16" xfId="0" applyNumberFormat="1" applyFont="1" applyBorder="1" applyAlignment="1"/>
    <xf numFmtId="193" fontId="45" fillId="0" borderId="0" xfId="0" applyNumberFormat="1" applyFont="1" applyBorder="1" applyAlignment="1"/>
    <xf numFmtId="0" fontId="9" fillId="0" borderId="0" xfId="0" applyFont="1" applyAlignment="1">
      <alignment horizontal="right" vertical="center"/>
    </xf>
    <xf numFmtId="188" fontId="45" fillId="0" borderId="12" xfId="0" applyNumberFormat="1" applyFont="1" applyBorder="1" applyAlignment="1"/>
    <xf numFmtId="188" fontId="45" fillId="0" borderId="12" xfId="0" applyNumberFormat="1" applyFont="1" applyBorder="1" applyAlignment="1">
      <alignment horizontal="right"/>
    </xf>
    <xf numFmtId="197" fontId="45" fillId="0" borderId="13" xfId="0" applyNumberFormat="1" applyFont="1" applyBorder="1" applyAlignment="1"/>
    <xf numFmtId="197" fontId="45" fillId="0" borderId="13" xfId="0" applyNumberFormat="1" applyFont="1" applyBorder="1" applyAlignment="1">
      <alignment horizontal="right"/>
    </xf>
    <xf numFmtId="191" fontId="45" fillId="0" borderId="12" xfId="0" applyNumberFormat="1" applyFont="1" applyBorder="1" applyAlignment="1"/>
    <xf numFmtId="191" fontId="45" fillId="0" borderId="13" xfId="0" applyNumberFormat="1" applyFont="1" applyBorder="1" applyAlignment="1"/>
    <xf numFmtId="0" fontId="9" fillId="0" borderId="14" xfId="0" applyFont="1" applyBorder="1" applyAlignment="1"/>
    <xf numFmtId="0" fontId="9" fillId="0" borderId="15" xfId="0" applyFont="1" applyBorder="1" applyAlignment="1"/>
    <xf numFmtId="193" fontId="9" fillId="0" borderId="16" xfId="0" applyNumberFormat="1" applyFont="1" applyBorder="1" applyAlignment="1"/>
    <xf numFmtId="193" fontId="0" fillId="0" borderId="0" xfId="0" applyNumberFormat="1" applyFont="1" applyBorder="1" applyAlignment="1"/>
    <xf numFmtId="180" fontId="45" fillId="0" borderId="13" xfId="0" applyNumberFormat="1" applyFont="1" applyBorder="1" applyAlignment="1"/>
    <xf numFmtId="180" fontId="45" fillId="0" borderId="12" xfId="0" applyNumberFormat="1" applyFont="1" applyBorder="1" applyAlignment="1">
      <alignment horizontal="right"/>
    </xf>
    <xf numFmtId="176" fontId="45" fillId="0" borderId="13" xfId="0" applyNumberFormat="1" applyFont="1" applyFill="1" applyBorder="1" applyAlignment="1"/>
    <xf numFmtId="188" fontId="45" fillId="0" borderId="13" xfId="0" applyNumberFormat="1" applyFont="1" applyBorder="1" applyAlignment="1"/>
    <xf numFmtId="195" fontId="45" fillId="0" borderId="13" xfId="0" applyNumberFormat="1" applyFont="1" applyBorder="1" applyAlignment="1">
      <alignment horizontal="right"/>
    </xf>
    <xf numFmtId="180" fontId="45" fillId="0" borderId="23" xfId="0" applyNumberFormat="1" applyFont="1" applyBorder="1" applyAlignment="1"/>
    <xf numFmtId="0" fontId="9" fillId="0" borderId="9" xfId="0" applyFont="1" applyBorder="1" applyAlignment="1"/>
    <xf numFmtId="0" fontId="9" fillId="0" borderId="12" xfId="0" applyFont="1" applyBorder="1" applyAlignment="1"/>
    <xf numFmtId="0" fontId="9" fillId="0" borderId="13" xfId="0" applyFont="1" applyBorder="1" applyAlignment="1"/>
    <xf numFmtId="0" fontId="45" fillId="0" borderId="9" xfId="0" applyFont="1" applyFill="1" applyBorder="1" applyAlignment="1"/>
    <xf numFmtId="183" fontId="45" fillId="0" borderId="12" xfId="0" applyNumberFormat="1" applyFont="1" applyFill="1" applyBorder="1" applyAlignment="1"/>
    <xf numFmtId="183" fontId="45" fillId="0" borderId="13" xfId="0" applyNumberFormat="1" applyFont="1" applyFill="1" applyBorder="1" applyAlignment="1"/>
    <xf numFmtId="188" fontId="45" fillId="0" borderId="13" xfId="0" applyNumberFormat="1" applyFont="1" applyBorder="1" applyAlignment="1">
      <alignment horizontal="right"/>
    </xf>
    <xf numFmtId="49" fontId="54" fillId="0" borderId="9" xfId="0" applyNumberFormat="1" applyFont="1" applyBorder="1" applyAlignment="1"/>
    <xf numFmtId="0" fontId="9" fillId="0" borderId="16" xfId="0" applyFont="1" applyBorder="1" applyAlignment="1"/>
    <xf numFmtId="0" fontId="32" fillId="0" borderId="10" xfId="0" applyNumberFormat="1" applyFont="1" applyBorder="1" applyAlignment="1">
      <alignment horizontal="center" vertical="center" justifyLastLine="1"/>
    </xf>
    <xf numFmtId="0" fontId="22" fillId="0" borderId="37" xfId="0" applyFont="1" applyBorder="1" applyAlignment="1">
      <alignment horizontal="distributed" justifyLastLine="1"/>
    </xf>
    <xf numFmtId="0" fontId="22" fillId="0" borderId="19" xfId="0" applyFont="1" applyBorder="1" applyAlignment="1">
      <alignment horizontal="center" vertical="center" justifyLastLine="1"/>
    </xf>
    <xf numFmtId="0" fontId="20" fillId="0" borderId="19" xfId="0" applyFont="1" applyBorder="1" applyAlignment="1">
      <alignment horizontal="center" vertical="center" justifyLastLine="1"/>
    </xf>
    <xf numFmtId="0" fontId="20" fillId="0" borderId="37" xfId="0" applyFont="1" applyBorder="1" applyAlignment="1">
      <alignment horizontal="center" vertical="center" justifyLastLine="1"/>
    </xf>
    <xf numFmtId="0" fontId="32" fillId="0" borderId="10" xfId="0" applyNumberFormat="1" applyFont="1" applyBorder="1" applyAlignment="1">
      <alignment horizontal="center" justifyLastLine="1"/>
    </xf>
    <xf numFmtId="185" fontId="32" fillId="0" borderId="10" xfId="0" applyNumberFormat="1" applyFont="1" applyBorder="1" applyAlignment="1">
      <alignment horizontal="center" wrapText="1"/>
    </xf>
    <xf numFmtId="0" fontId="45" fillId="0" borderId="73" xfId="0" applyFont="1" applyBorder="1" applyAlignment="1">
      <alignment horizontal="right"/>
    </xf>
    <xf numFmtId="0" fontId="36" fillId="0" borderId="1" xfId="1" applyFont="1" applyBorder="1" applyAlignment="1">
      <alignment horizontal="center" vertical="center"/>
    </xf>
    <xf numFmtId="0" fontId="45" fillId="0" borderId="39" xfId="0" applyFont="1" applyBorder="1" applyAlignment="1">
      <alignment horizontal="left"/>
    </xf>
    <xf numFmtId="0" fontId="45" fillId="0" borderId="19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5" fillId="0" borderId="50" xfId="0" applyFont="1" applyBorder="1" applyAlignment="1">
      <alignment horizontal="distributed" vertical="center" justifyLastLine="1"/>
    </xf>
    <xf numFmtId="0" fontId="45" fillId="0" borderId="12" xfId="0" applyFont="1" applyBorder="1" applyAlignment="1">
      <alignment horizontal="center" vertical="center"/>
    </xf>
    <xf numFmtId="0" fontId="45" fillId="0" borderId="47" xfId="0" applyFont="1" applyBorder="1" applyAlignment="1">
      <alignment horizontal="center" vertical="center"/>
    </xf>
    <xf numFmtId="0" fontId="45" fillId="0" borderId="10" xfId="0" applyFont="1" applyBorder="1" applyAlignment="1">
      <alignment horizontal="distributed" vertical="center" justifyLastLine="1"/>
    </xf>
    <xf numFmtId="0" fontId="29" fillId="0" borderId="1" xfId="0" applyFont="1" applyBorder="1" applyAlignment="1">
      <alignment horizontal="distributed" vertical="center" justifyLastLine="1"/>
    </xf>
    <xf numFmtId="0" fontId="45" fillId="0" borderId="1" xfId="0" applyFont="1" applyBorder="1" applyAlignment="1">
      <alignment horizontal="distributed" vertical="center" justifyLastLine="1"/>
    </xf>
    <xf numFmtId="0" fontId="45" fillId="0" borderId="19" xfId="0" applyFont="1" applyBorder="1" applyAlignment="1">
      <alignment horizontal="distributed" vertical="center" justifyLastLine="1"/>
    </xf>
    <xf numFmtId="0" fontId="45" fillId="0" borderId="25" xfId="0" applyFont="1" applyBorder="1" applyAlignment="1">
      <alignment horizontal="distributed" vertical="center" justifyLastLine="1"/>
    </xf>
    <xf numFmtId="0" fontId="45" fillId="0" borderId="48" xfId="0" applyFont="1" applyBorder="1" applyAlignment="1">
      <alignment horizontal="distributed" vertical="center" justifyLastLine="1"/>
    </xf>
    <xf numFmtId="0" fontId="45" fillId="0" borderId="8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5" fillId="0" borderId="9" xfId="0" applyFont="1" applyBorder="1" applyAlignment="1">
      <alignment horizontal="left" indent="2"/>
    </xf>
    <xf numFmtId="0" fontId="45" fillId="0" borderId="51" xfId="0" applyFont="1" applyBorder="1" applyAlignment="1">
      <alignment horizontal="distributed" vertical="center" justifyLastLine="1"/>
    </xf>
    <xf numFmtId="0" fontId="29" fillId="0" borderId="54" xfId="0" applyFont="1" applyBorder="1" applyAlignment="1"/>
    <xf numFmtId="0" fontId="29" fillId="0" borderId="57" xfId="0" applyFont="1" applyBorder="1" applyAlignment="1"/>
    <xf numFmtId="0" fontId="45" fillId="0" borderId="23" xfId="0" applyFont="1" applyBorder="1" applyAlignment="1">
      <alignment horizontal="left"/>
    </xf>
    <xf numFmtId="0" fontId="45" fillId="0" borderId="67" xfId="0" applyFont="1" applyBorder="1" applyAlignment="1"/>
    <xf numFmtId="0" fontId="45" fillId="0" borderId="64" xfId="0" applyFont="1" applyBorder="1" applyAlignment="1"/>
    <xf numFmtId="0" fontId="45" fillId="0" borderId="3" xfId="0" applyFont="1" applyBorder="1" applyAlignment="1"/>
    <xf numFmtId="179" fontId="45" fillId="0" borderId="13" xfId="0" applyNumberFormat="1" applyFont="1" applyBorder="1" applyAlignment="1"/>
    <xf numFmtId="179" fontId="51" fillId="0" borderId="13" xfId="0" applyNumberFormat="1" applyFont="1" applyBorder="1" applyAlignment="1"/>
    <xf numFmtId="0" fontId="45" fillId="0" borderId="1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0" borderId="17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center"/>
    </xf>
    <xf numFmtId="0" fontId="29" fillId="0" borderId="17" xfId="1" applyFont="1" applyBorder="1" applyAlignment="1">
      <alignment horizontal="center" vertical="center" wrapText="1"/>
    </xf>
    <xf numFmtId="0" fontId="29" fillId="0" borderId="19" xfId="1" applyFont="1" applyBorder="1" applyAlignment="1">
      <alignment horizontal="center" vertical="center"/>
    </xf>
    <xf numFmtId="0" fontId="29" fillId="0" borderId="50" xfId="1" applyFont="1" applyBorder="1" applyAlignment="1">
      <alignment horizontal="center" vertical="center" wrapText="1"/>
    </xf>
    <xf numFmtId="0" fontId="29" fillId="0" borderId="51" xfId="1" applyFont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2" xfId="1" applyFont="1" applyBorder="1" applyAlignment="1">
      <alignment horizontal="center" vertical="center"/>
    </xf>
    <xf numFmtId="0" fontId="29" fillId="0" borderId="6" xfId="1" applyFont="1" applyBorder="1" applyAlignment="1">
      <alignment horizontal="center" vertical="center"/>
    </xf>
    <xf numFmtId="0" fontId="29" fillId="0" borderId="3" xfId="1" applyFont="1" applyBorder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2" fillId="0" borderId="17" xfId="0" applyNumberFormat="1" applyFont="1" applyBorder="1" applyAlignment="1">
      <alignment horizontal="center" vertical="center" justifyLastLine="1"/>
    </xf>
    <xf numFmtId="0" fontId="32" fillId="0" borderId="12" xfId="0" applyNumberFormat="1" applyFont="1" applyBorder="1" applyAlignment="1">
      <alignment horizontal="center" vertical="center" justifyLastLine="1"/>
    </xf>
    <xf numFmtId="0" fontId="32" fillId="0" borderId="58" xfId="0" applyNumberFormat="1" applyFont="1" applyBorder="1" applyAlignment="1">
      <alignment horizontal="center" vertical="center"/>
    </xf>
    <xf numFmtId="0" fontId="32" fillId="0" borderId="53" xfId="0" applyNumberFormat="1" applyFont="1" applyBorder="1" applyAlignment="1">
      <alignment horizontal="center" vertical="center"/>
    </xf>
    <xf numFmtId="0" fontId="32" fillId="0" borderId="66" xfId="0" applyNumberFormat="1" applyFont="1" applyBorder="1" applyAlignment="1">
      <alignment horizontal="center" vertical="center"/>
    </xf>
    <xf numFmtId="0" fontId="32" fillId="0" borderId="67" xfId="0" applyNumberFormat="1" applyFont="1" applyBorder="1" applyAlignment="1">
      <alignment horizontal="distributed" vertical="center" justifyLastLine="1"/>
    </xf>
    <xf numFmtId="0" fontId="32" fillId="0" borderId="64" xfId="0" applyNumberFormat="1" applyFont="1" applyBorder="1" applyAlignment="1">
      <alignment horizontal="distributed" vertical="center" justifyLastLine="1"/>
    </xf>
    <xf numFmtId="0" fontId="32" fillId="0" borderId="3" xfId="0" applyNumberFormat="1" applyFont="1" applyBorder="1" applyAlignment="1">
      <alignment horizontal="distributed" vertical="center" justifyLastLine="1"/>
    </xf>
    <xf numFmtId="0" fontId="32" fillId="0" borderId="55" xfId="0" applyNumberFormat="1" applyFont="1" applyBorder="1" applyAlignment="1">
      <alignment horizontal="center" vertical="center" justifyLastLine="1"/>
    </xf>
    <xf numFmtId="0" fontId="21" fillId="0" borderId="56" xfId="0" applyFont="1" applyBorder="1" applyAlignment="1">
      <alignment horizontal="center" vertical="center" justifyLastLine="1"/>
    </xf>
    <xf numFmtId="0" fontId="32" fillId="0" borderId="58" xfId="0" applyNumberFormat="1" applyFont="1" applyBorder="1" applyAlignment="1">
      <alignment horizontal="distributed" vertical="center" justifyLastLine="1"/>
    </xf>
    <xf numFmtId="0" fontId="32" fillId="0" borderId="53" xfId="0" applyNumberFormat="1" applyFont="1" applyBorder="1" applyAlignment="1">
      <alignment horizontal="distributed" vertical="center" justifyLastLine="1"/>
    </xf>
    <xf numFmtId="0" fontId="32" fillId="0" borderId="18" xfId="0" applyNumberFormat="1" applyFont="1" applyBorder="1" applyAlignment="1">
      <alignment horizontal="distributed" vertical="center" justifyLastLine="1"/>
    </xf>
    <xf numFmtId="0" fontId="32" fillId="0" borderId="2" xfId="0" applyNumberFormat="1" applyFont="1" applyBorder="1" applyAlignment="1">
      <alignment horizontal="distributed" vertical="center" justifyLastLine="1"/>
    </xf>
    <xf numFmtId="0" fontId="0" fillId="0" borderId="6" xfId="0" applyFont="1" applyBorder="1" applyAlignment="1">
      <alignment horizontal="distributed" vertical="center" justifyLastLine="1"/>
    </xf>
    <xf numFmtId="0" fontId="32" fillId="0" borderId="4" xfId="0" applyNumberFormat="1" applyFont="1" applyBorder="1" applyAlignment="1">
      <alignment horizontal="distributed" vertical="center" justifyLastLine="1"/>
    </xf>
    <xf numFmtId="0" fontId="32" fillId="0" borderId="5" xfId="0" applyNumberFormat="1" applyFont="1" applyBorder="1" applyAlignment="1">
      <alignment horizontal="distributed" vertical="center" justifyLastLine="1"/>
    </xf>
    <xf numFmtId="0" fontId="0" fillId="0" borderId="39" xfId="0" applyBorder="1" applyAlignment="1">
      <alignment horizontal="center" vertical="center" textRotation="180"/>
    </xf>
    <xf numFmtId="0" fontId="8" fillId="0" borderId="25" xfId="0" applyNumberFormat="1" applyFont="1" applyBorder="1" applyAlignment="1">
      <alignment horizontal="distributed" vertical="center" justifyLastLine="1"/>
    </xf>
    <xf numFmtId="0" fontId="22" fillId="0" borderId="30" xfId="0" applyFont="1" applyBorder="1" applyAlignment="1">
      <alignment horizontal="distributed" vertical="center" justifyLastLine="1"/>
    </xf>
    <xf numFmtId="0" fontId="8" fillId="0" borderId="27" xfId="0" applyNumberFormat="1" applyFont="1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0" fontId="8" fillId="0" borderId="27" xfId="0" applyNumberFormat="1" applyFont="1" applyBorder="1" applyAlignment="1">
      <alignment horizontal="distributed" vertical="center" wrapText="1" justifyLastLine="1"/>
    </xf>
    <xf numFmtId="0" fontId="8" fillId="0" borderId="28" xfId="0" applyNumberFormat="1" applyFont="1" applyBorder="1" applyAlignment="1">
      <alignment horizontal="distributed" vertical="center" wrapText="1" justifyLastLine="1"/>
    </xf>
    <xf numFmtId="0" fontId="8" fillId="0" borderId="41" xfId="0" applyNumberFormat="1" applyFont="1" applyBorder="1" applyAlignment="1">
      <alignment horizontal="distributed" vertical="center" wrapText="1" justifyLastLine="1"/>
    </xf>
    <xf numFmtId="0" fontId="8" fillId="0" borderId="42" xfId="0" applyNumberFormat="1" applyFont="1" applyBorder="1" applyAlignment="1">
      <alignment horizontal="distributed" vertical="center" justifyLastLine="1"/>
    </xf>
    <xf numFmtId="0" fontId="8" fillId="0" borderId="28" xfId="0" applyNumberFormat="1" applyFont="1" applyBorder="1" applyAlignment="1">
      <alignment horizontal="distributed" vertical="center" justifyLastLine="1"/>
    </xf>
    <xf numFmtId="0" fontId="8" fillId="0" borderId="41" xfId="0" applyNumberFormat="1" applyFont="1" applyBorder="1" applyAlignment="1">
      <alignment horizontal="distributed" vertical="center" justifyLastLine="1"/>
    </xf>
    <xf numFmtId="0" fontId="29" fillId="0" borderId="17" xfId="0" applyNumberFormat="1" applyFont="1" applyBorder="1" applyAlignment="1">
      <alignment horizontal="distributed" vertical="center" justifyLastLine="1"/>
    </xf>
    <xf numFmtId="0" fontId="29" fillId="0" borderId="10" xfId="0" applyNumberFormat="1" applyFont="1" applyBorder="1" applyAlignment="1">
      <alignment horizontal="distributed" vertical="center" justifyLastLine="1"/>
    </xf>
    <xf numFmtId="0" fontId="34" fillId="0" borderId="19" xfId="0" applyFont="1" applyBorder="1" applyAlignment="1">
      <alignment horizontal="distributed" vertical="center" justifyLastLine="1"/>
    </xf>
    <xf numFmtId="0" fontId="14" fillId="0" borderId="23" xfId="0" applyFont="1" applyBorder="1" applyAlignment="1">
      <alignment horizontal="center" vertical="center" textRotation="180"/>
    </xf>
    <xf numFmtId="0" fontId="0" fillId="0" borderId="8" xfId="0" applyFont="1" applyBorder="1" applyAlignment="1">
      <alignment horizontal="distributed" vertical="center" justifyLastLine="1"/>
    </xf>
    <xf numFmtId="0" fontId="14" fillId="0" borderId="23" xfId="0" applyFont="1" applyBorder="1" applyAlignment="1">
      <alignment horizontal="center" textRotation="180"/>
    </xf>
    <xf numFmtId="0" fontId="32" fillId="0" borderId="17" xfId="0" applyNumberFormat="1" applyFont="1" applyBorder="1" applyAlignment="1">
      <alignment horizontal="distributed" vertical="center" justifyLastLine="1"/>
    </xf>
    <xf numFmtId="0" fontId="0" fillId="0" borderId="20" xfId="0" applyFont="1" applyBorder="1" applyAlignment="1">
      <alignment horizontal="distributed" vertical="center" justifyLastLine="1"/>
    </xf>
    <xf numFmtId="0" fontId="32" fillId="0" borderId="55" xfId="0" applyNumberFormat="1" applyFont="1" applyBorder="1" applyAlignment="1">
      <alignment horizontal="distributed" vertical="center" justifyLastLine="1"/>
    </xf>
    <xf numFmtId="0" fontId="0" fillId="0" borderId="56" xfId="0" applyFont="1" applyBorder="1" applyAlignment="1">
      <alignment horizontal="distributed" vertical="center" justifyLastLine="1"/>
    </xf>
    <xf numFmtId="0" fontId="21" fillId="0" borderId="55" xfId="0" applyNumberFormat="1" applyFont="1" applyBorder="1" applyAlignment="1">
      <alignment horizontal="center" vertical="center"/>
    </xf>
    <xf numFmtId="0" fontId="21" fillId="0" borderId="9" xfId="0" applyNumberFormat="1" applyFont="1" applyBorder="1" applyAlignment="1">
      <alignment horizontal="center" vertical="center"/>
    </xf>
    <xf numFmtId="0" fontId="21" fillId="0" borderId="56" xfId="0" applyNumberFormat="1" applyFont="1" applyBorder="1" applyAlignment="1">
      <alignment horizontal="center" vertical="center"/>
    </xf>
    <xf numFmtId="0" fontId="29" fillId="0" borderId="67" xfId="0" applyNumberFormat="1" applyFont="1" applyBorder="1" applyAlignment="1">
      <alignment horizontal="center" vertical="center" justifyLastLine="1"/>
    </xf>
    <xf numFmtId="0" fontId="29" fillId="0" borderId="64" xfId="0" applyNumberFormat="1" applyFont="1" applyBorder="1" applyAlignment="1">
      <alignment horizontal="center" vertical="center" justifyLastLine="1"/>
    </xf>
    <xf numFmtId="0" fontId="29" fillId="0" borderId="7" xfId="0" applyNumberFormat="1" applyFont="1" applyBorder="1" applyAlignment="1">
      <alignment horizontal="distributed" vertical="center" justifyLastLine="1"/>
    </xf>
    <xf numFmtId="0" fontId="29" fillId="0" borderId="1" xfId="0" applyNumberFormat="1" applyFont="1" applyBorder="1" applyAlignment="1">
      <alignment horizontal="distributed" vertical="center" justifyLastLine="1"/>
    </xf>
    <xf numFmtId="0" fontId="19" fillId="0" borderId="63" xfId="0" applyFont="1" applyBorder="1" applyAlignment="1">
      <alignment horizontal="distributed" vertical="center" justifyLastLine="1"/>
    </xf>
    <xf numFmtId="0" fontId="19" fillId="0" borderId="64" xfId="0" applyFont="1" applyBorder="1" applyAlignment="1">
      <alignment horizontal="distributed" vertical="center" justifyLastLine="1"/>
    </xf>
    <xf numFmtId="0" fontId="19" fillId="0" borderId="65" xfId="0" applyFont="1" applyBorder="1" applyAlignment="1">
      <alignment horizontal="distributed" vertical="center" justifyLastLine="1"/>
    </xf>
    <xf numFmtId="0" fontId="19" fillId="0" borderId="1" xfId="0" applyFont="1" applyBorder="1" applyAlignment="1">
      <alignment horizontal="distributed" vertical="center" justifyLastLine="1"/>
    </xf>
    <xf numFmtId="0" fontId="19" fillId="0" borderId="8" xfId="0" applyFont="1" applyBorder="1" applyAlignment="1">
      <alignment horizontal="distributed" vertical="center" justifyLastLine="1"/>
    </xf>
    <xf numFmtId="0" fontId="32" fillId="0" borderId="50" xfId="0" applyNumberFormat="1" applyFont="1" applyBorder="1" applyAlignment="1">
      <alignment horizontal="distributed" vertical="center" justifyLastLine="1"/>
    </xf>
    <xf numFmtId="0" fontId="32" fillId="0" borderId="52" xfId="0" applyNumberFormat="1" applyFont="1" applyBorder="1" applyAlignment="1">
      <alignment horizontal="distributed" vertical="center" justifyLastLine="1"/>
    </xf>
    <xf numFmtId="0" fontId="0" fillId="0" borderId="57" xfId="0" applyFont="1" applyBorder="1" applyAlignment="1">
      <alignment horizontal="distributed" vertical="center" justifyLastLine="1"/>
    </xf>
    <xf numFmtId="0" fontId="32" fillId="0" borderId="68" xfId="0" applyNumberFormat="1" applyFont="1" applyBorder="1" applyAlignment="1">
      <alignment horizontal="distributed" vertical="center" justifyLastLine="1"/>
    </xf>
    <xf numFmtId="0" fontId="0" fillId="0" borderId="69" xfId="0" applyFont="1" applyBorder="1" applyAlignment="1">
      <alignment horizontal="distributed" vertical="center" justifyLastLine="1"/>
    </xf>
    <xf numFmtId="0" fontId="32" fillId="0" borderId="65" xfId="0" applyNumberFormat="1" applyFont="1" applyBorder="1" applyAlignment="1">
      <alignment horizontal="distributed" vertical="center" justifyLastLine="1"/>
    </xf>
    <xf numFmtId="0" fontId="32" fillId="0" borderId="10" xfId="0" applyNumberFormat="1" applyFont="1" applyBorder="1" applyAlignment="1">
      <alignment horizontal="distributed" vertical="center" justifyLastLine="1"/>
    </xf>
    <xf numFmtId="0" fontId="37" fillId="0" borderId="12" xfId="0" applyFont="1" applyBorder="1" applyAlignment="1">
      <alignment horizontal="distributed" vertical="center" justifyLastLine="1"/>
    </xf>
    <xf numFmtId="0" fontId="37" fillId="0" borderId="19" xfId="0" applyFont="1" applyBorder="1" applyAlignment="1">
      <alignment horizontal="distributed" vertical="center" justifyLastLine="1"/>
    </xf>
    <xf numFmtId="0" fontId="32" fillId="0" borderId="25" xfId="0" applyNumberFormat="1" applyFont="1" applyBorder="1" applyAlignment="1">
      <alignment horizontal="distributed" vertical="center" justifyLastLine="1"/>
    </xf>
    <xf numFmtId="0" fontId="32" fillId="0" borderId="26" xfId="0" applyNumberFormat="1" applyFont="1" applyBorder="1" applyAlignment="1">
      <alignment horizontal="distributed" vertical="center" justifyLastLine="1"/>
    </xf>
    <xf numFmtId="0" fontId="32" fillId="0" borderId="46" xfId="0" applyNumberFormat="1" applyFont="1" applyBorder="1" applyAlignment="1">
      <alignment horizontal="distributed" vertical="center" justifyLastLine="1"/>
    </xf>
    <xf numFmtId="0" fontId="32" fillId="0" borderId="25" xfId="0" applyNumberFormat="1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distributed" vertical="center" justifyLastLine="1"/>
    </xf>
    <xf numFmtId="0" fontId="37" fillId="0" borderId="37" xfId="0" applyFont="1" applyBorder="1" applyAlignment="1">
      <alignment horizontal="distributed" vertical="center" justifyLastLine="1"/>
    </xf>
    <xf numFmtId="0" fontId="37" fillId="0" borderId="9" xfId="0" applyFont="1" applyBorder="1" applyAlignment="1">
      <alignment horizontal="distributed" vertical="center" justifyLastLine="1"/>
    </xf>
    <xf numFmtId="0" fontId="37" fillId="0" borderId="56" xfId="0" applyFont="1" applyBorder="1" applyAlignment="1">
      <alignment horizontal="distributed" vertical="center" justifyLastLine="1"/>
    </xf>
    <xf numFmtId="0" fontId="37" fillId="0" borderId="10" xfId="0" applyFont="1" applyBorder="1" applyAlignment="1">
      <alignment horizontal="distributed" vertical="center" justifyLastLine="1"/>
    </xf>
    <xf numFmtId="0" fontId="32" fillId="0" borderId="10" xfId="0" applyNumberFormat="1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distributed" vertical="center" justifyLastLine="1"/>
    </xf>
    <xf numFmtId="0" fontId="0" fillId="0" borderId="10" xfId="0" applyFont="1" applyBorder="1" applyAlignment="1">
      <alignment horizontal="distributed" vertical="center" justifyLastLine="1"/>
    </xf>
    <xf numFmtId="0" fontId="0" fillId="0" borderId="19" xfId="0" applyFont="1" applyBorder="1" applyAlignment="1">
      <alignment horizontal="distributed" vertical="center" justifyLastLine="1"/>
    </xf>
    <xf numFmtId="0" fontId="32" fillId="0" borderId="17" xfId="0" applyNumberFormat="1" applyFont="1" applyBorder="1" applyAlignment="1">
      <alignment horizontal="center" vertical="center"/>
    </xf>
    <xf numFmtId="0" fontId="32" fillId="0" borderId="50" xfId="0" applyNumberFormat="1" applyFont="1" applyBorder="1" applyAlignment="1">
      <alignment horizontal="center" vertical="center"/>
    </xf>
    <xf numFmtId="0" fontId="39" fillId="0" borderId="4" xfId="0" applyNumberFormat="1" applyFont="1" applyBorder="1" applyAlignment="1">
      <alignment horizontal="distributed" vertical="center" justifyLastLine="1"/>
    </xf>
    <xf numFmtId="0" fontId="0" fillId="0" borderId="1" xfId="0" applyFont="1" applyBorder="1" applyAlignment="1">
      <alignment horizontal="distributed" vertical="center" justifyLastLine="1"/>
    </xf>
    <xf numFmtId="0" fontId="39" fillId="0" borderId="4" xfId="0" applyNumberFormat="1" applyFont="1" applyBorder="1" applyAlignment="1">
      <alignment horizontal="center" vertical="center"/>
    </xf>
    <xf numFmtId="0" fontId="39" fillId="0" borderId="5" xfId="0" applyNumberFormat="1" applyFont="1" applyBorder="1" applyAlignment="1">
      <alignment horizontal="center" vertical="center"/>
    </xf>
    <xf numFmtId="0" fontId="39" fillId="0" borderId="2" xfId="0" applyNumberFormat="1" applyFont="1" applyBorder="1" applyAlignment="1">
      <alignment horizontal="distributed" vertical="center" justifyLastLine="1"/>
    </xf>
    <xf numFmtId="0" fontId="39" fillId="0" borderId="68" xfId="0" applyNumberFormat="1" applyFont="1" applyBorder="1" applyAlignment="1">
      <alignment horizontal="distributed" vertical="center" justifyLastLine="1"/>
    </xf>
    <xf numFmtId="0" fontId="43" fillId="0" borderId="19" xfId="0" applyFont="1" applyBorder="1" applyAlignment="1">
      <alignment horizontal="distributed" vertical="center" justifyLastLine="1"/>
    </xf>
    <xf numFmtId="0" fontId="43" fillId="0" borderId="56" xfId="0" applyFont="1" applyBorder="1" applyAlignment="1">
      <alignment horizontal="distributed" vertical="center" justifyLastLine="1"/>
    </xf>
    <xf numFmtId="0" fontId="29" fillId="0" borderId="55" xfId="0" applyNumberFormat="1" applyFont="1" applyBorder="1" applyAlignment="1">
      <alignment horizontal="distributed" vertical="center" justifyLastLine="1"/>
    </xf>
    <xf numFmtId="0" fontId="34" fillId="0" borderId="56" xfId="0" applyFont="1" applyBorder="1" applyAlignment="1">
      <alignment horizontal="distributed" vertical="center" justifyLastLine="1"/>
    </xf>
    <xf numFmtId="0" fontId="29" fillId="0" borderId="9" xfId="0" applyNumberFormat="1" applyFont="1" applyBorder="1" applyAlignment="1">
      <alignment horizontal="center" vertical="distributed" textRotation="255" justifyLastLine="1"/>
    </xf>
    <xf numFmtId="0" fontId="34" fillId="0" borderId="9" xfId="0" applyFont="1" applyBorder="1" applyAlignment="1">
      <alignment horizontal="center" vertical="distributed" textRotation="255" justifyLastLine="1"/>
    </xf>
    <xf numFmtId="0" fontId="29" fillId="0" borderId="21" xfId="0" applyNumberFormat="1" applyFont="1" applyBorder="1" applyAlignment="1">
      <alignment horizontal="center" vertical="distributed" textRotation="255" justifyLastLine="1"/>
    </xf>
    <xf numFmtId="0" fontId="29" fillId="0" borderId="56" xfId="0" applyNumberFormat="1" applyFont="1" applyBorder="1" applyAlignment="1">
      <alignment horizontal="center" vertical="distributed" textRotation="255" justifyLastLine="1"/>
    </xf>
    <xf numFmtId="0" fontId="29" fillId="0" borderId="12" xfId="0" applyNumberFormat="1" applyFont="1" applyBorder="1" applyAlignment="1">
      <alignment horizontal="left" vertical="center"/>
    </xf>
    <xf numFmtId="0" fontId="32" fillId="0" borderId="12" xfId="0" applyNumberFormat="1" applyFont="1" applyBorder="1" applyAlignment="1">
      <alignment horizontal="left" vertical="center"/>
    </xf>
    <xf numFmtId="0" fontId="32" fillId="0" borderId="19" xfId="0" applyNumberFormat="1" applyFont="1" applyBorder="1" applyAlignment="1">
      <alignment horizontal="center" vertical="center" justifyLastLine="1"/>
    </xf>
    <xf numFmtId="0" fontId="29" fillId="0" borderId="30" xfId="0" applyNumberFormat="1" applyFont="1" applyBorder="1" applyAlignment="1">
      <alignment horizontal="left" vertical="center"/>
    </xf>
    <xf numFmtId="0" fontId="29" fillId="0" borderId="39" xfId="0" applyNumberFormat="1" applyFont="1" applyBorder="1" applyAlignment="1">
      <alignment horizontal="left" vertical="center"/>
    </xf>
    <xf numFmtId="0" fontId="29" fillId="0" borderId="25" xfId="0" applyNumberFormat="1" applyFont="1" applyBorder="1" applyAlignment="1">
      <alignment horizontal="left" vertical="center"/>
    </xf>
    <xf numFmtId="0" fontId="29" fillId="0" borderId="46" xfId="0" applyNumberFormat="1" applyFont="1" applyBorder="1" applyAlignment="1">
      <alignment horizontal="left" vertical="center"/>
    </xf>
    <xf numFmtId="0" fontId="34" fillId="0" borderId="56" xfId="0" applyFont="1" applyBorder="1" applyAlignment="1">
      <alignment horizontal="center" vertical="distributed" textRotation="255" justifyLastLine="1"/>
    </xf>
    <xf numFmtId="0" fontId="34" fillId="0" borderId="14" xfId="0" applyFont="1" applyBorder="1" applyAlignment="1">
      <alignment horizontal="center" vertical="distributed" textRotation="255" justifyLastLine="1"/>
    </xf>
    <xf numFmtId="0" fontId="29" fillId="0" borderId="37" xfId="0" applyNumberFormat="1" applyFont="1" applyBorder="1" applyAlignment="1">
      <alignment horizontal="left" vertical="center"/>
    </xf>
    <xf numFmtId="0" fontId="29" fillId="0" borderId="49" xfId="0" applyNumberFormat="1" applyFont="1" applyBorder="1" applyAlignment="1">
      <alignment horizontal="left" vertical="center"/>
    </xf>
    <xf numFmtId="0" fontId="32" fillId="0" borderId="30" xfId="0" applyNumberFormat="1" applyFont="1" applyBorder="1" applyAlignment="1">
      <alignment horizontal="left" vertical="center"/>
    </xf>
    <xf numFmtId="0" fontId="32" fillId="0" borderId="39" xfId="0" applyNumberFormat="1" applyFont="1" applyBorder="1" applyAlignment="1">
      <alignment horizontal="left" vertical="center"/>
    </xf>
    <xf numFmtId="0" fontId="29" fillId="0" borderId="19" xfId="0" applyNumberFormat="1" applyFont="1" applyBorder="1" applyAlignment="1">
      <alignment horizontal="left" vertical="center"/>
    </xf>
    <xf numFmtId="0" fontId="29" fillId="0" borderId="10" xfId="0" applyNumberFormat="1" applyFont="1" applyBorder="1" applyAlignment="1">
      <alignment horizontal="left" vertical="center"/>
    </xf>
    <xf numFmtId="0" fontId="29" fillId="0" borderId="15" xfId="0" applyNumberFormat="1" applyFont="1" applyBorder="1" applyAlignment="1">
      <alignment horizontal="left" vertical="center"/>
    </xf>
    <xf numFmtId="0" fontId="29" fillId="0" borderId="50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3" fillId="0" borderId="0" xfId="0" applyFont="1" applyBorder="1" applyAlignment="1">
      <alignment horizontal="left"/>
    </xf>
    <xf numFmtId="0" fontId="29" fillId="0" borderId="21" xfId="0" applyFont="1" applyBorder="1" applyAlignment="1">
      <alignment horizontal="center" vertical="distributed" textRotation="255" justifyLastLine="1"/>
    </xf>
    <xf numFmtId="0" fontId="45" fillId="0" borderId="9" xfId="0" applyFont="1" applyBorder="1" applyAlignment="1">
      <alignment horizontal="center" vertical="distributed" textRotation="255" justifyLastLine="1"/>
    </xf>
    <xf numFmtId="0" fontId="45" fillId="0" borderId="14" xfId="0" applyFont="1" applyBorder="1" applyAlignment="1">
      <alignment horizontal="center" vertical="distributed" textRotation="255" justifyLastLine="1"/>
    </xf>
    <xf numFmtId="0" fontId="29" fillId="0" borderId="55" xfId="0" applyFont="1" applyBorder="1" applyAlignment="1">
      <alignment horizontal="center" vertical="distributed" textRotation="255" justifyLastLine="1"/>
    </xf>
    <xf numFmtId="0" fontId="29" fillId="0" borderId="9" xfId="0" applyFont="1" applyBorder="1" applyAlignment="1">
      <alignment horizontal="center" vertical="distributed" textRotation="255" justifyLastLine="1"/>
    </xf>
    <xf numFmtId="0" fontId="29" fillId="0" borderId="56" xfId="0" applyFont="1" applyBorder="1" applyAlignment="1">
      <alignment horizontal="center" vertical="distributed" textRotation="255" justifyLastLine="1"/>
    </xf>
    <xf numFmtId="0" fontId="29" fillId="0" borderId="55" xfId="0" applyFont="1" applyBorder="1" applyAlignment="1">
      <alignment horizontal="distributed" vertical="center" justifyLastLine="1"/>
    </xf>
    <xf numFmtId="0" fontId="29" fillId="0" borderId="10" xfId="0" applyFont="1" applyBorder="1" applyAlignment="1">
      <alignment horizontal="center" vertical="center"/>
    </xf>
    <xf numFmtId="0" fontId="29" fillId="0" borderId="17" xfId="0" applyFont="1" applyBorder="1" applyAlignment="1">
      <alignment horizontal="distributed" vertical="center" justifyLastLine="1"/>
    </xf>
    <xf numFmtId="0" fontId="0" fillId="0" borderId="12" xfId="0" applyFont="1" applyBorder="1" applyAlignment="1">
      <alignment horizontal="distributed" vertical="center" justifyLastLine="1"/>
    </xf>
    <xf numFmtId="0" fontId="29" fillId="0" borderId="67" xfId="0" applyFont="1" applyBorder="1" applyAlignment="1">
      <alignment horizontal="center"/>
    </xf>
    <xf numFmtId="0" fontId="29" fillId="0" borderId="64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65" xfId="0" applyFont="1" applyBorder="1" applyAlignment="1">
      <alignment horizontal="center"/>
    </xf>
    <xf numFmtId="0" fontId="32" fillId="0" borderId="67" xfId="0" applyFont="1" applyBorder="1" applyAlignment="1">
      <alignment horizontal="center"/>
    </xf>
    <xf numFmtId="0" fontId="32" fillId="0" borderId="64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65" xfId="0" applyFont="1" applyBorder="1" applyAlignment="1">
      <alignment horizontal="center"/>
    </xf>
    <xf numFmtId="0" fontId="32" fillId="0" borderId="10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55" xfId="0" applyFont="1" applyBorder="1" applyAlignment="1">
      <alignment horizontal="distributed" vertical="center" justifyLastLine="1"/>
    </xf>
    <xf numFmtId="0" fontId="32" fillId="0" borderId="9" xfId="0" applyFont="1" applyBorder="1" applyAlignment="1">
      <alignment horizontal="distributed" vertical="center" justifyLastLine="1"/>
    </xf>
    <xf numFmtId="0" fontId="32" fillId="0" borderId="56" xfId="0" applyFont="1" applyBorder="1" applyAlignment="1">
      <alignment horizontal="distributed" vertical="center" justifyLastLine="1"/>
    </xf>
    <xf numFmtId="0" fontId="32" fillId="0" borderId="17" xfId="0" applyFont="1" applyBorder="1" applyAlignment="1">
      <alignment horizontal="distributed" vertical="center" justifyLastLine="1"/>
    </xf>
    <xf numFmtId="0" fontId="32" fillId="0" borderId="12" xfId="0" applyFont="1" applyBorder="1" applyAlignment="1">
      <alignment horizontal="distributed" vertical="center" justifyLastLine="1"/>
    </xf>
    <xf numFmtId="0" fontId="32" fillId="0" borderId="19" xfId="0" applyFont="1" applyBorder="1" applyAlignment="1">
      <alignment horizontal="distributed" vertical="center" justifyLastLine="1"/>
    </xf>
    <xf numFmtId="0" fontId="21" fillId="0" borderId="12" xfId="0" applyFont="1" applyBorder="1" applyAlignment="1">
      <alignment horizontal="distributed" vertical="center" justifyLastLine="1"/>
    </xf>
    <xf numFmtId="0" fontId="21" fillId="0" borderId="19" xfId="0" applyFont="1" applyBorder="1" applyAlignment="1">
      <alignment horizontal="distributed" vertical="center" justifyLastLine="1"/>
    </xf>
    <xf numFmtId="0" fontId="29" fillId="0" borderId="65" xfId="0" applyFont="1" applyBorder="1" applyAlignment="1">
      <alignment horizontal="center" vertical="center"/>
    </xf>
    <xf numFmtId="0" fontId="29" fillId="0" borderId="21" xfId="0" applyFont="1" applyBorder="1" applyAlignment="1">
      <alignment vertical="center" textRotation="255"/>
    </xf>
    <xf numFmtId="0" fontId="19" fillId="0" borderId="9" xfId="0" applyFont="1" applyBorder="1" applyAlignment="1">
      <alignment vertical="center" textRotation="255"/>
    </xf>
    <xf numFmtId="0" fontId="19" fillId="0" borderId="56" xfId="0" applyFont="1" applyBorder="1" applyAlignment="1">
      <alignment vertical="center" textRotation="255"/>
    </xf>
    <xf numFmtId="0" fontId="0" fillId="0" borderId="9" xfId="0" applyFont="1" applyBorder="1" applyAlignment="1">
      <alignment vertical="center" textRotation="255"/>
    </xf>
    <xf numFmtId="0" fontId="0" fillId="0" borderId="56" xfId="0" applyFont="1" applyBorder="1" applyAlignment="1">
      <alignment vertical="center" textRotation="255"/>
    </xf>
    <xf numFmtId="0" fontId="45" fillId="0" borderId="54" xfId="0" applyFont="1" applyBorder="1" applyAlignment="1">
      <alignment horizontal="left"/>
    </xf>
    <xf numFmtId="0" fontId="45" fillId="0" borderId="39" xfId="0" applyFont="1" applyBorder="1" applyAlignment="1">
      <alignment horizontal="left"/>
    </xf>
    <xf numFmtId="0" fontId="0" fillId="0" borderId="14" xfId="0" applyFont="1" applyBorder="1" applyAlignment="1">
      <alignment vertical="center" textRotation="255"/>
    </xf>
    <xf numFmtId="0" fontId="45" fillId="0" borderId="54" xfId="0" applyFont="1" applyBorder="1" applyAlignment="1">
      <alignment horizontal="center"/>
    </xf>
    <xf numFmtId="0" fontId="45" fillId="0" borderId="39" xfId="0" applyFont="1" applyBorder="1" applyAlignment="1">
      <alignment horizontal="center"/>
    </xf>
    <xf numFmtId="0" fontId="45" fillId="0" borderId="17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45" fillId="0" borderId="52" xfId="0" applyFont="1" applyBorder="1" applyAlignment="1">
      <alignment horizontal="center" vertical="center"/>
    </xf>
    <xf numFmtId="0" fontId="45" fillId="0" borderId="66" xfId="0" applyFont="1" applyBorder="1" applyAlignment="1">
      <alignment horizontal="center" vertical="center"/>
    </xf>
    <xf numFmtId="0" fontId="45" fillId="0" borderId="57" xfId="0" applyFont="1" applyBorder="1" applyAlignment="1">
      <alignment horizontal="center" vertical="center"/>
    </xf>
    <xf numFmtId="0" fontId="45" fillId="0" borderId="49" xfId="0" applyFont="1" applyBorder="1" applyAlignment="1">
      <alignment horizontal="center" vertical="center"/>
    </xf>
    <xf numFmtId="0" fontId="45" fillId="0" borderId="70" xfId="0" applyFont="1" applyBorder="1" applyAlignment="1">
      <alignment horizontal="left"/>
    </xf>
    <xf numFmtId="0" fontId="45" fillId="0" borderId="46" xfId="0" applyFont="1" applyBorder="1" applyAlignment="1">
      <alignment horizontal="left"/>
    </xf>
    <xf numFmtId="0" fontId="45" fillId="0" borderId="59" xfId="0" applyFont="1" applyBorder="1" applyAlignment="1">
      <alignment horizontal="center"/>
    </xf>
    <xf numFmtId="0" fontId="45" fillId="0" borderId="71" xfId="0" applyFont="1" applyBorder="1" applyAlignment="1">
      <alignment horizontal="center"/>
    </xf>
    <xf numFmtId="0" fontId="45" fillId="0" borderId="54" xfId="0" applyFont="1" applyBorder="1" applyAlignment="1">
      <alignment horizontal="left" shrinkToFit="1"/>
    </xf>
    <xf numFmtId="0" fontId="45" fillId="0" borderId="39" xfId="0" applyFont="1" applyBorder="1" applyAlignment="1">
      <alignment horizontal="left" shrinkToFit="1"/>
    </xf>
    <xf numFmtId="0" fontId="45" fillId="0" borderId="55" xfId="0" applyFont="1" applyBorder="1" applyAlignment="1">
      <alignment horizontal="center" vertical="center"/>
    </xf>
    <xf numFmtId="0" fontId="45" fillId="0" borderId="56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distributed" textRotation="255" justifyLastLine="1"/>
    </xf>
    <xf numFmtId="0" fontId="0" fillId="0" borderId="9" xfId="0" applyFont="1" applyBorder="1" applyAlignment="1">
      <alignment horizontal="center" vertical="distributed" textRotation="255" justifyLastLine="1"/>
    </xf>
    <xf numFmtId="0" fontId="0" fillId="0" borderId="14" xfId="0" applyFont="1" applyBorder="1" applyAlignment="1">
      <alignment horizontal="center" vertical="distributed" textRotation="255" justifyLastLine="1"/>
    </xf>
    <xf numFmtId="0" fontId="0" fillId="0" borderId="56" xfId="0" applyFont="1" applyBorder="1" applyAlignment="1">
      <alignment horizontal="center" vertical="distributed" textRotation="255" justifyLastLine="1"/>
    </xf>
    <xf numFmtId="0" fontId="45" fillId="0" borderId="10" xfId="0" applyFont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52" xfId="0" applyFont="1" applyBorder="1" applyAlignment="1">
      <alignment horizontal="center" vertical="center" justifyLastLine="1"/>
    </xf>
    <xf numFmtId="0" fontId="45" fillId="0" borderId="66" xfId="0" applyFont="1" applyBorder="1" applyAlignment="1">
      <alignment horizontal="center" vertical="center" justifyLastLine="1"/>
    </xf>
    <xf numFmtId="0" fontId="45" fillId="0" borderId="54" xfId="0" applyFont="1" applyBorder="1" applyAlignment="1">
      <alignment horizontal="center" vertical="center" justifyLastLine="1"/>
    </xf>
    <xf numFmtId="0" fontId="45" fillId="0" borderId="39" xfId="0" applyFont="1" applyBorder="1" applyAlignment="1">
      <alignment horizontal="center" vertical="center" justifyLastLine="1"/>
    </xf>
    <xf numFmtId="0" fontId="45" fillId="0" borderId="57" xfId="0" applyFont="1" applyBorder="1" applyAlignment="1">
      <alignment horizontal="center" vertical="center" justifyLastLine="1"/>
    </xf>
    <xf numFmtId="0" fontId="45" fillId="0" borderId="49" xfId="0" applyFont="1" applyBorder="1" applyAlignment="1">
      <alignment horizontal="center" vertical="center" justifyLastLine="1"/>
    </xf>
    <xf numFmtId="0" fontId="45" fillId="0" borderId="37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50" xfId="0" applyFont="1" applyBorder="1" applyAlignment="1">
      <alignment horizontal="distributed" vertical="center" justifyLastLine="1"/>
    </xf>
    <xf numFmtId="0" fontId="9" fillId="0" borderId="13" xfId="0" applyFont="1" applyBorder="1" applyAlignment="1">
      <alignment horizontal="distributed" vertical="center" justifyLastLine="1"/>
    </xf>
    <xf numFmtId="0" fontId="9" fillId="0" borderId="51" xfId="0" applyFont="1" applyBorder="1" applyAlignment="1">
      <alignment horizontal="distributed" vertical="center" justifyLastLine="1"/>
    </xf>
    <xf numFmtId="0" fontId="45" fillId="0" borderId="67" xfId="0" applyFont="1" applyBorder="1" applyAlignment="1">
      <alignment horizontal="center" vertical="center" justifyLastLine="1"/>
    </xf>
    <xf numFmtId="0" fontId="45" fillId="0" borderId="64" xfId="0" applyFont="1" applyBorder="1" applyAlignment="1">
      <alignment horizontal="center" vertical="center" justifyLastLine="1"/>
    </xf>
    <xf numFmtId="0" fontId="45" fillId="0" borderId="17" xfId="0" applyFont="1" applyBorder="1" applyAlignment="1">
      <alignment horizontal="distributed" vertical="center" justifyLastLine="1"/>
    </xf>
    <xf numFmtId="0" fontId="9" fillId="0" borderId="12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0" fontId="45" fillId="0" borderId="56" xfId="0" applyFont="1" applyBorder="1" applyAlignment="1">
      <alignment horizontal="center" vertical="distributed" textRotation="255" justifyLastLine="1"/>
    </xf>
    <xf numFmtId="0" fontId="45" fillId="0" borderId="13" xfId="0" applyFont="1" applyBorder="1" applyAlignment="1">
      <alignment horizontal="center" vertical="distributed" textRotation="255" justifyLastLine="1"/>
    </xf>
    <xf numFmtId="0" fontId="45" fillId="0" borderId="51" xfId="0" applyFont="1" applyBorder="1" applyAlignment="1">
      <alignment horizontal="center" vertical="distributed" textRotation="255" justifyLastLine="1"/>
    </xf>
    <xf numFmtId="0" fontId="45" fillId="0" borderId="16" xfId="0" applyFont="1" applyBorder="1" applyAlignment="1">
      <alignment horizontal="center" vertical="distributed" textRotation="255" justifyLastLine="1"/>
    </xf>
    <xf numFmtId="0" fontId="47" fillId="0" borderId="50" xfId="0" applyFont="1" applyBorder="1" applyAlignment="1">
      <alignment horizontal="center" vertical="center"/>
    </xf>
    <xf numFmtId="0" fontId="47" fillId="0" borderId="51" xfId="0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7" fillId="0" borderId="55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/>
    </xf>
    <xf numFmtId="0" fontId="47" fillId="0" borderId="58" xfId="0" applyFont="1" applyBorder="1" applyAlignment="1">
      <alignment horizontal="center" vertical="center" shrinkToFit="1"/>
    </xf>
    <xf numFmtId="0" fontId="0" fillId="0" borderId="37" xfId="0" applyFont="1" applyBorder="1" applyAlignment="1">
      <alignment horizontal="center" vertical="center" shrinkToFit="1"/>
    </xf>
    <xf numFmtId="49" fontId="47" fillId="0" borderId="55" xfId="0" applyNumberFormat="1" applyFont="1" applyBorder="1" applyAlignment="1">
      <alignment horizontal="center" vertical="center"/>
    </xf>
    <xf numFmtId="49" fontId="47" fillId="0" borderId="56" xfId="0" applyNumberFormat="1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5" fillId="0" borderId="67" xfId="0" applyFont="1" applyBorder="1" applyAlignment="1">
      <alignment horizontal="center" vertical="center"/>
    </xf>
    <xf numFmtId="0" fontId="45" fillId="0" borderId="64" xfId="0" applyFont="1" applyBorder="1" applyAlignment="1">
      <alignment horizontal="center" vertical="center"/>
    </xf>
    <xf numFmtId="0" fontId="45" fillId="0" borderId="65" xfId="0" applyFont="1" applyBorder="1" applyAlignment="1">
      <alignment horizontal="center" vertical="center"/>
    </xf>
    <xf numFmtId="176" fontId="44" fillId="0" borderId="1" xfId="0" applyNumberFormat="1" applyFont="1" applyBorder="1" applyAlignment="1">
      <alignment horizontal="center"/>
    </xf>
    <xf numFmtId="0" fontId="29" fillId="0" borderId="60" xfId="0" applyFont="1" applyBorder="1" applyAlignment="1">
      <alignment horizontal="left" vertical="center"/>
    </xf>
    <xf numFmtId="0" fontId="45" fillId="0" borderId="61" xfId="0" applyFont="1" applyBorder="1" applyAlignment="1">
      <alignment horizontal="left" vertical="center"/>
    </xf>
    <xf numFmtId="176" fontId="44" fillId="0" borderId="61" xfId="0" applyNumberFormat="1" applyFont="1" applyBorder="1" applyAlignment="1">
      <alignment horizontal="center"/>
    </xf>
    <xf numFmtId="0" fontId="29" fillId="0" borderId="49" xfId="0" applyFont="1" applyBorder="1" applyAlignment="1">
      <alignment horizontal="left" vertical="center"/>
    </xf>
    <xf numFmtId="0" fontId="45" fillId="0" borderId="19" xfId="0" applyFont="1" applyBorder="1" applyAlignment="1">
      <alignment horizontal="left" vertical="center"/>
    </xf>
    <xf numFmtId="0" fontId="29" fillId="0" borderId="21" xfId="0" applyFont="1" applyBorder="1" applyAlignment="1">
      <alignment horizontal="distributed" vertical="center" justifyLastLine="1"/>
    </xf>
    <xf numFmtId="0" fontId="45" fillId="0" borderId="10" xfId="0" applyFont="1" applyBorder="1" applyAlignment="1">
      <alignment horizontal="distributed" vertical="center" justifyLastLine="1"/>
    </xf>
    <xf numFmtId="0" fontId="29" fillId="0" borderId="39" xfId="0" applyFont="1" applyBorder="1" applyAlignment="1">
      <alignment horizontal="left" vertical="center"/>
    </xf>
    <xf numFmtId="0" fontId="45" fillId="0" borderId="12" xfId="0" applyFont="1" applyBorder="1" applyAlignment="1">
      <alignment horizontal="left" vertical="center"/>
    </xf>
    <xf numFmtId="0" fontId="29" fillId="0" borderId="6" xfId="0" applyFont="1" applyBorder="1" applyAlignment="1">
      <alignment horizontal="distributed" vertical="center" justifyLastLine="1"/>
    </xf>
    <xf numFmtId="0" fontId="45" fillId="0" borderId="1" xfId="0" applyFont="1" applyBorder="1" applyAlignment="1">
      <alignment horizontal="distributed" vertical="center" justifyLastLine="1"/>
    </xf>
    <xf numFmtId="0" fontId="29" fillId="0" borderId="4" xfId="0" applyFont="1" applyBorder="1" applyAlignment="1">
      <alignment horizontal="distributed" vertical="center" justifyLastLine="1"/>
    </xf>
    <xf numFmtId="0" fontId="45" fillId="0" borderId="4" xfId="0" applyFont="1" applyBorder="1" applyAlignment="1">
      <alignment horizontal="distributed" vertical="center" justifyLastLine="1"/>
    </xf>
    <xf numFmtId="0" fontId="45" fillId="0" borderId="56" xfId="0" applyFont="1" applyBorder="1" applyAlignment="1">
      <alignment horizontal="distributed" vertical="center" justifyLastLine="1"/>
    </xf>
    <xf numFmtId="0" fontId="45" fillId="0" borderId="19" xfId="0" applyFont="1" applyBorder="1" applyAlignment="1">
      <alignment horizontal="distributed" vertical="center" justifyLastLine="1"/>
    </xf>
    <xf numFmtId="0" fontId="29" fillId="0" borderId="10" xfId="0" applyFont="1" applyBorder="1" applyAlignment="1">
      <alignment horizontal="distributed" vertical="center" justifyLastLine="1"/>
    </xf>
    <xf numFmtId="0" fontId="45" fillId="0" borderId="11" xfId="0" applyFont="1" applyBorder="1" applyAlignment="1">
      <alignment horizontal="distributed" vertical="center" justifyLastLine="1"/>
    </xf>
    <xf numFmtId="0" fontId="45" fillId="0" borderId="51" xfId="0" applyFont="1" applyBorder="1" applyAlignment="1">
      <alignment horizontal="distributed" vertical="center" justifyLastLine="1"/>
    </xf>
    <xf numFmtId="0" fontId="29" fillId="0" borderId="1" xfId="0" applyFont="1" applyBorder="1" applyAlignment="1">
      <alignment horizontal="distributed" vertical="center" justifyLastLine="1"/>
    </xf>
    <xf numFmtId="0" fontId="45" fillId="0" borderId="8" xfId="0" applyFont="1" applyBorder="1" applyAlignment="1">
      <alignment horizontal="distributed" vertical="center" justifyLastLine="1"/>
    </xf>
    <xf numFmtId="0" fontId="45" fillId="0" borderId="13" xfId="0" applyFont="1" applyBorder="1" applyAlignment="1">
      <alignment horizontal="left" vertical="center"/>
    </xf>
    <xf numFmtId="0" fontId="45" fillId="0" borderId="51" xfId="0" applyFont="1" applyBorder="1" applyAlignment="1">
      <alignment horizontal="left" vertical="center"/>
    </xf>
    <xf numFmtId="0" fontId="29" fillId="0" borderId="61" xfId="0" applyFont="1" applyBorder="1" applyAlignment="1">
      <alignment horizontal="left" vertical="center"/>
    </xf>
    <xf numFmtId="0" fontId="45" fillId="0" borderId="62" xfId="0" applyFont="1" applyBorder="1" applyAlignment="1">
      <alignment horizontal="left" vertical="center"/>
    </xf>
    <xf numFmtId="0" fontId="45" fillId="0" borderId="58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37" xfId="0" applyFont="1" applyBorder="1" applyAlignment="1">
      <alignment horizontal="center" vertical="center"/>
    </xf>
    <xf numFmtId="0" fontId="45" fillId="0" borderId="40" xfId="0" applyFont="1" applyBorder="1" applyAlignment="1">
      <alignment horizontal="center" vertical="center"/>
    </xf>
    <xf numFmtId="0" fontId="45" fillId="0" borderId="67" xfId="0" applyFont="1" applyBorder="1" applyAlignment="1">
      <alignment horizontal="center"/>
    </xf>
    <xf numFmtId="0" fontId="45" fillId="0" borderId="64" xfId="0" applyFont="1" applyBorder="1" applyAlignment="1">
      <alignment horizontal="center"/>
    </xf>
    <xf numFmtId="0" fontId="45" fillId="0" borderId="3" xfId="0" applyFont="1" applyBorder="1" applyAlignment="1">
      <alignment horizontal="center"/>
    </xf>
    <xf numFmtId="0" fontId="45" fillId="0" borderId="67" xfId="0" applyFont="1" applyBorder="1" applyAlignment="1">
      <alignment horizontal="distributed" vertical="center" justifyLastLine="1"/>
    </xf>
    <xf numFmtId="0" fontId="9" fillId="0" borderId="64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45" fillId="0" borderId="58" xfId="0" applyFont="1" applyBorder="1" applyAlignment="1">
      <alignment horizontal="distributed" vertical="center" justifyLastLine="1"/>
    </xf>
    <xf numFmtId="0" fontId="9" fillId="0" borderId="18" xfId="0" applyFont="1" applyBorder="1" applyAlignment="1">
      <alignment horizontal="distributed" vertical="center" justifyLastLine="1"/>
    </xf>
    <xf numFmtId="0" fontId="9" fillId="0" borderId="30" xfId="0" applyFont="1" applyBorder="1" applyAlignment="1">
      <alignment horizontal="distributed" vertical="center" justifyLastLine="1"/>
    </xf>
    <xf numFmtId="0" fontId="9" fillId="0" borderId="23" xfId="0" applyFont="1" applyBorder="1" applyAlignment="1">
      <alignment horizontal="distributed" vertical="center" justifyLastLine="1"/>
    </xf>
    <xf numFmtId="0" fontId="9" fillId="0" borderId="37" xfId="0" applyFont="1" applyBorder="1" applyAlignment="1">
      <alignment horizontal="distributed" vertical="center" justifyLastLine="1"/>
    </xf>
    <xf numFmtId="0" fontId="9" fillId="0" borderId="20" xfId="0" applyFont="1" applyBorder="1" applyAlignment="1">
      <alignment horizontal="distributed" vertical="center" justifyLastLine="1"/>
    </xf>
    <xf numFmtId="0" fontId="45" fillId="0" borderId="55" xfId="0" applyFont="1" applyBorder="1" applyAlignment="1">
      <alignment horizontal="distributed" vertical="center" justifyLastLine="1"/>
    </xf>
    <xf numFmtId="0" fontId="45" fillId="0" borderId="64" xfId="0" applyFont="1" applyBorder="1" applyAlignment="1">
      <alignment horizontal="distributed" vertical="center" justifyLastLine="1"/>
    </xf>
    <xf numFmtId="0" fontId="45" fillId="0" borderId="3" xfId="0" applyFont="1" applyBorder="1" applyAlignment="1">
      <alignment horizontal="distributed" vertical="center" justifyLastLine="1"/>
    </xf>
    <xf numFmtId="0" fontId="53" fillId="0" borderId="0" xfId="0" applyFont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5" fillId="0" borderId="54" xfId="0" applyFont="1" applyBorder="1" applyAlignment="1">
      <alignment horizontal="left" vertical="center"/>
    </xf>
    <xf numFmtId="0" fontId="15" fillId="0" borderId="39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left" vertical="center"/>
    </xf>
    <xf numFmtId="0" fontId="15" fillId="0" borderId="39" xfId="0" applyFont="1" applyFill="1" applyBorder="1" applyAlignment="1">
      <alignment horizontal="left" vertical="center"/>
    </xf>
    <xf numFmtId="0" fontId="18" fillId="0" borderId="67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9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地区別人口の推移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大田原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Ref>
              <c:f>'第1表～第4表栃木県'!#REF!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'第1表～第4表栃木県'!#REF!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FE5-4746-99A1-A87C7F47A28F}"/>
            </c:ext>
          </c:extLst>
        </c:ser>
        <c:ser>
          <c:idx val="3"/>
          <c:order val="1"/>
          <c:tx>
            <c:v>金田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'第1表～第4表栃木県'!#REF!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'第1表～第4表栃木県'!#REF!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FE5-4746-99A1-A87C7F47A28F}"/>
            </c:ext>
          </c:extLst>
        </c:ser>
        <c:ser>
          <c:idx val="5"/>
          <c:order val="2"/>
          <c:tx>
            <c:v>親園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'第1表～第4表栃木県'!#REF!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'第1表～第4表栃木県'!#REF!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FE5-4746-99A1-A87C7F47A28F}"/>
            </c:ext>
          </c:extLst>
        </c:ser>
        <c:ser>
          <c:idx val="7"/>
          <c:order val="3"/>
          <c:tx>
            <c:v>野崎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'第1表～第4表栃木県'!#REF!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'第1表～第4表栃木県'!#REF!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FE5-4746-99A1-A87C7F47A28F}"/>
            </c:ext>
          </c:extLst>
        </c:ser>
        <c:ser>
          <c:idx val="9"/>
          <c:order val="4"/>
          <c:tx>
            <c:v>佐久山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val>
            <c:numRef>
              <c:f>'第1表～第4表栃木県'!#REF!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'第1表～第4表栃木県'!#REF!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7FE5-4746-99A1-A87C7F47A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39968"/>
        <c:axId val="130341888"/>
      </c:lineChart>
      <c:catAx>
        <c:axId val="130339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34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341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339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544" r="0.75000000000000544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地区別人口の推移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大田原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2A-4E4D-AF69-FAFD6D496A9A}"/>
            </c:ext>
          </c:extLst>
        </c:ser>
        <c:ser>
          <c:idx val="3"/>
          <c:order val="1"/>
          <c:tx>
            <c:v>金田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72A-4E4D-AF69-FAFD6D496A9A}"/>
            </c:ext>
          </c:extLst>
        </c:ser>
        <c:ser>
          <c:idx val="5"/>
          <c:order val="2"/>
          <c:tx>
            <c:v>親園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72A-4E4D-AF69-FAFD6D496A9A}"/>
            </c:ext>
          </c:extLst>
        </c:ser>
        <c:ser>
          <c:idx val="7"/>
          <c:order val="3"/>
          <c:tx>
            <c:v>野崎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72A-4E4D-AF69-FAFD6D496A9A}"/>
            </c:ext>
          </c:extLst>
        </c:ser>
        <c:ser>
          <c:idx val="9"/>
          <c:order val="4"/>
          <c:tx>
            <c:v>佐久山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72A-4E4D-AF69-FAFD6D496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097920"/>
        <c:axId val="132104192"/>
      </c:lineChart>
      <c:catAx>
        <c:axId val="132097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104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104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097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544" r="0.75000000000000544" t="1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地区別人口の推移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大田原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43C-4E05-8318-0E2BD27C7656}"/>
            </c:ext>
          </c:extLst>
        </c:ser>
        <c:ser>
          <c:idx val="3"/>
          <c:order val="1"/>
          <c:tx>
            <c:v>金田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43C-4E05-8318-0E2BD27C7656}"/>
            </c:ext>
          </c:extLst>
        </c:ser>
        <c:ser>
          <c:idx val="5"/>
          <c:order val="2"/>
          <c:tx>
            <c:v>親園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43C-4E05-8318-0E2BD27C7656}"/>
            </c:ext>
          </c:extLst>
        </c:ser>
        <c:ser>
          <c:idx val="7"/>
          <c:order val="3"/>
          <c:tx>
            <c:v>野崎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43C-4E05-8318-0E2BD27C7656}"/>
            </c:ext>
          </c:extLst>
        </c:ser>
        <c:ser>
          <c:idx val="9"/>
          <c:order val="4"/>
          <c:tx>
            <c:v>佐久山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43C-4E05-8318-0E2BD27C7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47840"/>
        <c:axId val="132154112"/>
      </c:lineChart>
      <c:catAx>
        <c:axId val="132147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15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154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147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544" r="0.75000000000000544" t="1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地区別人口の推移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大田原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92D-417A-B126-5675FA624317}"/>
            </c:ext>
          </c:extLst>
        </c:ser>
        <c:ser>
          <c:idx val="3"/>
          <c:order val="1"/>
          <c:tx>
            <c:v>金田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92D-417A-B126-5675FA624317}"/>
            </c:ext>
          </c:extLst>
        </c:ser>
        <c:ser>
          <c:idx val="5"/>
          <c:order val="2"/>
          <c:tx>
            <c:v>親園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92D-417A-B126-5675FA624317}"/>
            </c:ext>
          </c:extLst>
        </c:ser>
        <c:ser>
          <c:idx val="7"/>
          <c:order val="3"/>
          <c:tx>
            <c:v>野崎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92D-417A-B126-5675FA624317}"/>
            </c:ext>
          </c:extLst>
        </c:ser>
        <c:ser>
          <c:idx val="9"/>
          <c:order val="4"/>
          <c:tx>
            <c:v>佐久山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92D-417A-B126-5675FA624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255104"/>
        <c:axId val="132273664"/>
      </c:lineChart>
      <c:catAx>
        <c:axId val="132255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73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273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55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544" r="0.75000000000000544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0</xdr:rowOff>
    </xdr:from>
    <xdr:to>
      <xdr:col>8</xdr:col>
      <xdr:colOff>9525</xdr:colOff>
      <xdr:row>8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19</xdr:row>
      <xdr:rowOff>0</xdr:rowOff>
    </xdr:from>
    <xdr:to>
      <xdr:col>8</xdr:col>
      <xdr:colOff>9525</xdr:colOff>
      <xdr:row>19</xdr:row>
      <xdr:rowOff>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30</xdr:row>
      <xdr:rowOff>0</xdr:rowOff>
    </xdr:from>
    <xdr:to>
      <xdr:col>8</xdr:col>
      <xdr:colOff>9525</xdr:colOff>
      <xdr:row>30</xdr:row>
      <xdr:rowOff>0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19</xdr:row>
      <xdr:rowOff>0</xdr:rowOff>
    </xdr:from>
    <xdr:to>
      <xdr:col>8</xdr:col>
      <xdr:colOff>9525</xdr:colOff>
      <xdr:row>19</xdr:row>
      <xdr:rowOff>0</xdr:rowOff>
    </xdr:to>
    <xdr:graphicFrame macro="">
      <xdr:nvGraphicFramePr>
        <xdr:cNvPr id="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2:K28"/>
  <sheetViews>
    <sheetView tabSelected="1" view="pageBreakPreview" zoomScaleNormal="100" zoomScaleSheetLayoutView="100" workbookViewId="0">
      <selection activeCell="I7" sqref="I7"/>
    </sheetView>
  </sheetViews>
  <sheetFormatPr defaultRowHeight="13.5" x14ac:dyDescent="0.15"/>
  <cols>
    <col min="2" max="2" width="11.25" customWidth="1"/>
  </cols>
  <sheetData>
    <row r="2" spans="1:11" s="79" customFormat="1" x14ac:dyDescent="0.15"/>
    <row r="3" spans="1:11" s="79" customFormat="1" x14ac:dyDescent="0.15"/>
    <row r="4" spans="1:11" s="79" customFormat="1" x14ac:dyDescent="0.15"/>
    <row r="5" spans="1:11" ht="85.5" customHeight="1" x14ac:dyDescent="0.15">
      <c r="A5" s="901"/>
      <c r="B5" s="901"/>
      <c r="C5" s="901"/>
      <c r="D5" s="901"/>
      <c r="E5" s="901"/>
      <c r="F5" s="901"/>
      <c r="G5" s="901"/>
      <c r="H5" s="901"/>
      <c r="I5" s="901"/>
    </row>
    <row r="6" spans="1:11" s="79" customFormat="1" ht="85.5" customHeight="1" x14ac:dyDescent="0.15">
      <c r="A6" s="97"/>
      <c r="B6" s="97"/>
      <c r="C6" s="97"/>
      <c r="D6" s="97"/>
      <c r="E6" s="97"/>
      <c r="F6" s="97"/>
      <c r="G6" s="97"/>
      <c r="H6" s="97"/>
      <c r="I6" s="97"/>
    </row>
    <row r="7" spans="1:11" s="79" customFormat="1" ht="85.5" customHeight="1" x14ac:dyDescent="0.15">
      <c r="A7" s="97"/>
      <c r="B7" s="97"/>
      <c r="C7" s="97"/>
      <c r="D7" s="97"/>
      <c r="E7" s="97"/>
      <c r="F7" s="97"/>
      <c r="G7" s="97"/>
      <c r="H7" s="97"/>
      <c r="I7" s="97"/>
    </row>
    <row r="8" spans="1:11" ht="75.75" customHeight="1" x14ac:dyDescent="0.15">
      <c r="A8" s="902" t="s">
        <v>924</v>
      </c>
      <c r="B8" s="902"/>
      <c r="C8" s="902"/>
      <c r="D8" s="902"/>
      <c r="E8" s="902"/>
      <c r="F8" s="902"/>
      <c r="G8" s="902"/>
      <c r="H8" s="902"/>
      <c r="I8" s="902"/>
      <c r="J8" s="902"/>
      <c r="K8" s="98"/>
    </row>
    <row r="28" spans="3:3" ht="83.25" x14ac:dyDescent="0.15">
      <c r="C28" s="76"/>
    </row>
  </sheetData>
  <mergeCells count="2">
    <mergeCell ref="A5:I5"/>
    <mergeCell ref="A8:J8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N33"/>
  <sheetViews>
    <sheetView tabSelected="1" view="pageBreakPreview" zoomScale="120" zoomScaleNormal="100" zoomScaleSheetLayoutView="120" workbookViewId="0">
      <pane xSplit="2" ySplit="3" topLeftCell="C4" activePane="bottomRight" state="frozen"/>
      <selection activeCell="I7" sqref="I7"/>
      <selection pane="topRight" activeCell="I7" sqref="I7"/>
      <selection pane="bottomLeft" activeCell="I7" sqref="I7"/>
      <selection pane="bottomRight" activeCell="I7" sqref="I7"/>
    </sheetView>
  </sheetViews>
  <sheetFormatPr defaultRowHeight="13.5" x14ac:dyDescent="0.15"/>
  <cols>
    <col min="1" max="1" width="3.75" style="79" customWidth="1"/>
    <col min="2" max="2" width="9" customWidth="1"/>
    <col min="3" max="14" width="10.375" customWidth="1"/>
  </cols>
  <sheetData>
    <row r="1" spans="2:14" ht="14.25" x14ac:dyDescent="0.15">
      <c r="B1" s="28" t="s">
        <v>43</v>
      </c>
      <c r="C1" s="1"/>
      <c r="D1" s="1"/>
      <c r="E1" s="1"/>
      <c r="F1" s="3"/>
      <c r="G1" s="1"/>
      <c r="H1" s="1"/>
      <c r="I1" s="12"/>
      <c r="J1" s="4"/>
      <c r="K1" s="12"/>
      <c r="L1" s="12"/>
      <c r="M1" s="4"/>
      <c r="N1" s="18" t="s">
        <v>42</v>
      </c>
    </row>
    <row r="2" spans="2:14" x14ac:dyDescent="0.15">
      <c r="B2" s="939" t="s">
        <v>942</v>
      </c>
      <c r="C2" s="941" t="s">
        <v>943</v>
      </c>
      <c r="D2" s="942"/>
      <c r="E2" s="943"/>
      <c r="F2" s="944" t="s">
        <v>761</v>
      </c>
      <c r="G2" s="945"/>
      <c r="H2" s="946"/>
      <c r="I2" s="947" t="s">
        <v>762</v>
      </c>
      <c r="J2" s="948"/>
      <c r="K2" s="949"/>
      <c r="L2" s="947" t="s">
        <v>1074</v>
      </c>
      <c r="M2" s="948"/>
      <c r="N2" s="949"/>
    </row>
    <row r="3" spans="2:14" x14ac:dyDescent="0.15">
      <c r="B3" s="940"/>
      <c r="C3" s="14" t="s">
        <v>34</v>
      </c>
      <c r="D3" s="14" t="s">
        <v>35</v>
      </c>
      <c r="E3" s="14" t="s">
        <v>33</v>
      </c>
      <c r="F3" s="14" t="s">
        <v>34</v>
      </c>
      <c r="G3" s="14" t="s">
        <v>35</v>
      </c>
      <c r="H3" s="15" t="s">
        <v>33</v>
      </c>
      <c r="I3" s="16" t="s">
        <v>34</v>
      </c>
      <c r="J3" s="14" t="s">
        <v>35</v>
      </c>
      <c r="K3" s="15" t="s">
        <v>33</v>
      </c>
      <c r="L3" s="16" t="s">
        <v>944</v>
      </c>
      <c r="M3" s="14" t="s">
        <v>945</v>
      </c>
      <c r="N3" s="15" t="s">
        <v>946</v>
      </c>
    </row>
    <row r="4" spans="2:14" ht="15" customHeight="1" x14ac:dyDescent="0.15">
      <c r="B4" s="17" t="s">
        <v>947</v>
      </c>
      <c r="C4" s="8">
        <v>126925843</v>
      </c>
      <c r="D4" s="8">
        <v>62110764</v>
      </c>
      <c r="E4" s="8">
        <f>C4-D4</f>
        <v>64815079</v>
      </c>
      <c r="F4" s="8">
        <v>127767994</v>
      </c>
      <c r="G4" s="8">
        <v>62348977</v>
      </c>
      <c r="H4" s="19">
        <v>65419017</v>
      </c>
      <c r="I4" s="20">
        <v>128057352</v>
      </c>
      <c r="J4" s="8">
        <v>62327737</v>
      </c>
      <c r="K4" s="19">
        <v>65729615</v>
      </c>
      <c r="L4" s="20">
        <v>127094745</v>
      </c>
      <c r="M4" s="8">
        <v>61841738</v>
      </c>
      <c r="N4" s="19">
        <v>65253007</v>
      </c>
    </row>
    <row r="5" spans="2:14" ht="15" customHeight="1" x14ac:dyDescent="0.15">
      <c r="B5" s="7"/>
      <c r="C5" s="9"/>
      <c r="D5" s="9"/>
      <c r="E5" s="9"/>
      <c r="F5" s="9"/>
      <c r="G5" s="9"/>
      <c r="H5" s="21"/>
      <c r="I5" s="22"/>
      <c r="J5" s="9"/>
      <c r="K5" s="21"/>
      <c r="L5" s="22"/>
      <c r="M5" s="9"/>
      <c r="N5" s="21"/>
    </row>
    <row r="6" spans="2:14" ht="15" customHeight="1" x14ac:dyDescent="0.15">
      <c r="B6" s="112" t="s">
        <v>1197</v>
      </c>
      <c r="C6" s="10">
        <v>5904098</v>
      </c>
      <c r="D6" s="9">
        <v>3022521</v>
      </c>
      <c r="E6" s="9">
        <f>C6-D6</f>
        <v>2881577</v>
      </c>
      <c r="F6" s="10">
        <v>5578087</v>
      </c>
      <c r="G6" s="9">
        <v>2854502</v>
      </c>
      <c r="H6" s="21">
        <f>F6-G6</f>
        <v>2723585</v>
      </c>
      <c r="I6" s="22">
        <v>5296748</v>
      </c>
      <c r="J6" s="9">
        <v>2710581</v>
      </c>
      <c r="K6" s="21">
        <v>2586167</v>
      </c>
      <c r="L6" s="22">
        <v>4987706</v>
      </c>
      <c r="M6" s="9">
        <v>2550921</v>
      </c>
      <c r="N6" s="21">
        <v>2436785</v>
      </c>
    </row>
    <row r="7" spans="2:14" ht="15" customHeight="1" x14ac:dyDescent="0.15">
      <c r="B7" s="112" t="s">
        <v>1176</v>
      </c>
      <c r="C7" s="10">
        <v>6021789</v>
      </c>
      <c r="D7" s="9">
        <v>3083431</v>
      </c>
      <c r="E7" s="9">
        <f>C7-D7</f>
        <v>2938358</v>
      </c>
      <c r="F7" s="10">
        <v>5928495</v>
      </c>
      <c r="G7" s="9">
        <v>3036503</v>
      </c>
      <c r="H7" s="21">
        <f>F7-G7</f>
        <v>2891992</v>
      </c>
      <c r="I7" s="22">
        <v>5585661</v>
      </c>
      <c r="J7" s="9">
        <v>2859805</v>
      </c>
      <c r="K7" s="21">
        <v>2725856</v>
      </c>
      <c r="L7" s="22">
        <v>5299787</v>
      </c>
      <c r="M7" s="9">
        <v>2714591</v>
      </c>
      <c r="N7" s="21">
        <v>2585196</v>
      </c>
    </row>
    <row r="8" spans="2:14" ht="15" customHeight="1" x14ac:dyDescent="0.15">
      <c r="B8" s="112" t="s">
        <v>1177</v>
      </c>
      <c r="C8" s="10">
        <v>6546612</v>
      </c>
      <c r="D8" s="9">
        <v>3353150</v>
      </c>
      <c r="E8" s="9">
        <f>C8-D8</f>
        <v>3193462</v>
      </c>
      <c r="F8" s="10">
        <v>6014652</v>
      </c>
      <c r="G8" s="9">
        <v>3080678</v>
      </c>
      <c r="H8" s="21">
        <f>F8-G8</f>
        <v>2933974</v>
      </c>
      <c r="I8" s="22">
        <v>5921035</v>
      </c>
      <c r="J8" s="9">
        <v>3031943</v>
      </c>
      <c r="K8" s="21">
        <v>2889092</v>
      </c>
      <c r="L8" s="22">
        <v>5599317</v>
      </c>
      <c r="M8" s="9">
        <v>2868024</v>
      </c>
      <c r="N8" s="21">
        <v>2731293</v>
      </c>
    </row>
    <row r="9" spans="2:14" ht="15" customHeight="1" x14ac:dyDescent="0.15">
      <c r="B9" s="112" t="s">
        <v>1178</v>
      </c>
      <c r="C9" s="10">
        <v>7488165</v>
      </c>
      <c r="D9" s="9">
        <v>3833984</v>
      </c>
      <c r="E9" s="9">
        <f>C9-D9</f>
        <v>3654181</v>
      </c>
      <c r="F9" s="10">
        <v>6568380</v>
      </c>
      <c r="G9" s="9">
        <v>3373430</v>
      </c>
      <c r="H9" s="21">
        <f>F9-G9</f>
        <v>3194950</v>
      </c>
      <c r="I9" s="22">
        <v>6063357</v>
      </c>
      <c r="J9" s="9">
        <v>3109229</v>
      </c>
      <c r="K9" s="21">
        <v>2954128</v>
      </c>
      <c r="L9" s="22">
        <v>6008388</v>
      </c>
      <c r="M9" s="9">
        <v>3085416</v>
      </c>
      <c r="N9" s="21">
        <v>2922972</v>
      </c>
    </row>
    <row r="10" spans="2:14" ht="15" customHeight="1" x14ac:dyDescent="0.15">
      <c r="B10" s="112" t="s">
        <v>1179</v>
      </c>
      <c r="C10" s="10">
        <v>8421460</v>
      </c>
      <c r="D10" s="9">
        <v>4307242</v>
      </c>
      <c r="E10" s="9">
        <f>C10-D10</f>
        <v>4114218</v>
      </c>
      <c r="F10" s="10">
        <v>7350598</v>
      </c>
      <c r="G10" s="9">
        <v>3754822</v>
      </c>
      <c r="H10" s="21">
        <f>F10-G10</f>
        <v>3595776</v>
      </c>
      <c r="I10" s="22">
        <v>6426433</v>
      </c>
      <c r="J10" s="9">
        <v>3266240</v>
      </c>
      <c r="K10" s="21">
        <v>3160193</v>
      </c>
      <c r="L10" s="22">
        <v>5968127</v>
      </c>
      <c r="M10" s="9">
        <v>3046392</v>
      </c>
      <c r="N10" s="21">
        <v>2921735</v>
      </c>
    </row>
    <row r="11" spans="2:14" ht="15" customHeight="1" x14ac:dyDescent="0.15">
      <c r="B11" s="112"/>
      <c r="C11" s="10"/>
      <c r="D11" s="9"/>
      <c r="E11" s="9"/>
      <c r="F11" s="10"/>
      <c r="G11" s="9"/>
      <c r="H11" s="21"/>
      <c r="I11" s="22"/>
      <c r="J11" s="9"/>
      <c r="K11" s="21"/>
      <c r="L11" s="22"/>
      <c r="M11" s="9"/>
      <c r="N11" s="21"/>
    </row>
    <row r="12" spans="2:14" ht="15" customHeight="1" x14ac:dyDescent="0.15">
      <c r="B12" s="112" t="s">
        <v>1181</v>
      </c>
      <c r="C12" s="10">
        <v>9790309</v>
      </c>
      <c r="D12" s="9">
        <v>4965277</v>
      </c>
      <c r="E12" s="9">
        <f>C12-D12</f>
        <v>4825032</v>
      </c>
      <c r="F12" s="10">
        <v>8280049</v>
      </c>
      <c r="G12" s="9">
        <v>4198551</v>
      </c>
      <c r="H12" s="21">
        <f>F12-G12</f>
        <v>4081498</v>
      </c>
      <c r="I12" s="22">
        <v>7293701</v>
      </c>
      <c r="J12" s="9">
        <v>3691723</v>
      </c>
      <c r="K12" s="21">
        <v>3601978</v>
      </c>
      <c r="L12" s="22">
        <v>6409612</v>
      </c>
      <c r="M12" s="9">
        <v>3255717</v>
      </c>
      <c r="N12" s="21">
        <v>3153895</v>
      </c>
    </row>
    <row r="13" spans="2:14" ht="15" customHeight="1" x14ac:dyDescent="0.15">
      <c r="B13" s="112" t="s">
        <v>1182</v>
      </c>
      <c r="C13" s="10">
        <v>8776610</v>
      </c>
      <c r="D13" s="9">
        <v>4436818</v>
      </c>
      <c r="E13" s="9">
        <f>C13-D13</f>
        <v>4339792</v>
      </c>
      <c r="F13" s="10">
        <v>9754857</v>
      </c>
      <c r="G13" s="9">
        <v>4933265</v>
      </c>
      <c r="H13" s="21">
        <f>F13-G13</f>
        <v>4821592</v>
      </c>
      <c r="I13" s="22">
        <v>8341497</v>
      </c>
      <c r="J13" s="9">
        <v>4221011</v>
      </c>
      <c r="K13" s="21">
        <v>4120486</v>
      </c>
      <c r="L13" s="22">
        <v>7290878</v>
      </c>
      <c r="M13" s="9">
        <v>3684747</v>
      </c>
      <c r="N13" s="21">
        <v>3606131</v>
      </c>
    </row>
    <row r="14" spans="2:14" ht="15" customHeight="1" x14ac:dyDescent="0.15">
      <c r="B14" s="112" t="s">
        <v>1183</v>
      </c>
      <c r="C14" s="10">
        <v>8114865</v>
      </c>
      <c r="D14" s="9">
        <v>4096286</v>
      </c>
      <c r="E14" s="9">
        <f>C14-D14</f>
        <v>4018579</v>
      </c>
      <c r="F14" s="10">
        <v>8735781</v>
      </c>
      <c r="G14" s="9">
        <v>4402787</v>
      </c>
      <c r="H14" s="21">
        <f>F14-G14</f>
        <v>4332994</v>
      </c>
      <c r="I14" s="22">
        <v>9786349</v>
      </c>
      <c r="J14" s="9">
        <v>4950122</v>
      </c>
      <c r="K14" s="21">
        <v>4836227</v>
      </c>
      <c r="L14" s="22">
        <v>8316157</v>
      </c>
      <c r="M14" s="9">
        <v>4204202</v>
      </c>
      <c r="N14" s="21">
        <v>4111955</v>
      </c>
    </row>
    <row r="15" spans="2:14" ht="15" customHeight="1" x14ac:dyDescent="0.15">
      <c r="B15" s="112" t="s">
        <v>1185</v>
      </c>
      <c r="C15" s="10">
        <v>7800219</v>
      </c>
      <c r="D15" s="9">
        <v>3924171</v>
      </c>
      <c r="E15" s="9">
        <f>C15-D15</f>
        <v>3876048</v>
      </c>
      <c r="F15" s="10">
        <v>8080596</v>
      </c>
      <c r="G15" s="9">
        <v>4065470</v>
      </c>
      <c r="H15" s="21">
        <f>F15-G15</f>
        <v>4015126</v>
      </c>
      <c r="I15" s="22">
        <v>8741865</v>
      </c>
      <c r="J15" s="9">
        <v>4400375</v>
      </c>
      <c r="K15" s="21">
        <v>4341490</v>
      </c>
      <c r="L15" s="22">
        <v>9732218</v>
      </c>
      <c r="M15" s="9">
        <v>4914018</v>
      </c>
      <c r="N15" s="21">
        <v>4818200</v>
      </c>
    </row>
    <row r="16" spans="2:14" ht="15" customHeight="1" x14ac:dyDescent="0.15">
      <c r="B16" s="112" t="s">
        <v>1184</v>
      </c>
      <c r="C16" s="10">
        <v>8916008</v>
      </c>
      <c r="D16" s="9">
        <v>4467772</v>
      </c>
      <c r="E16" s="9">
        <f>C16-D16</f>
        <v>4448236</v>
      </c>
      <c r="F16" s="10">
        <v>7725861</v>
      </c>
      <c r="G16" s="9">
        <v>3867500</v>
      </c>
      <c r="H16" s="21">
        <f>F16-G16</f>
        <v>3858361</v>
      </c>
      <c r="I16" s="22">
        <v>8033116</v>
      </c>
      <c r="J16" s="9">
        <v>4027969</v>
      </c>
      <c r="K16" s="21">
        <v>4005147</v>
      </c>
      <c r="L16" s="22">
        <v>8662804</v>
      </c>
      <c r="M16" s="9">
        <v>4354877</v>
      </c>
      <c r="N16" s="21">
        <v>4307927</v>
      </c>
    </row>
    <row r="17" spans="1:14" ht="15" customHeight="1" x14ac:dyDescent="0.15">
      <c r="A17" s="115"/>
      <c r="B17" s="112"/>
      <c r="C17" s="10"/>
      <c r="D17" s="9"/>
      <c r="E17" s="9"/>
      <c r="F17" s="10"/>
      <c r="G17" s="9"/>
      <c r="H17" s="21"/>
      <c r="I17" s="22"/>
      <c r="J17" s="9"/>
      <c r="K17" s="21"/>
      <c r="L17" s="22"/>
      <c r="M17" s="9"/>
      <c r="N17" s="21"/>
    </row>
    <row r="18" spans="1:14" ht="15" customHeight="1" x14ac:dyDescent="0.15">
      <c r="A18" s="938">
        <v>22</v>
      </c>
      <c r="B18" s="112" t="s">
        <v>1186</v>
      </c>
      <c r="C18" s="10">
        <v>10441990</v>
      </c>
      <c r="D18" s="9">
        <v>5210038</v>
      </c>
      <c r="E18" s="9">
        <f>C18-D18</f>
        <v>5231952</v>
      </c>
      <c r="F18" s="10">
        <v>8796499</v>
      </c>
      <c r="G18" s="9">
        <v>4383240</v>
      </c>
      <c r="H18" s="21">
        <f>F18-G18</f>
        <v>4413259</v>
      </c>
      <c r="I18" s="22">
        <v>7644499</v>
      </c>
      <c r="J18" s="9">
        <v>3809576</v>
      </c>
      <c r="K18" s="21">
        <v>3834923</v>
      </c>
      <c r="L18" s="22">
        <v>7930296</v>
      </c>
      <c r="M18" s="9">
        <v>3968311</v>
      </c>
      <c r="N18" s="21">
        <v>3961985</v>
      </c>
    </row>
    <row r="19" spans="1:14" ht="15" customHeight="1" x14ac:dyDescent="0.15">
      <c r="A19" s="938"/>
      <c r="B19" s="112" t="s">
        <v>1187</v>
      </c>
      <c r="C19" s="10">
        <v>8734172</v>
      </c>
      <c r="D19" s="9">
        <v>4290239</v>
      </c>
      <c r="E19" s="9">
        <f>C19-D19</f>
        <v>4443933</v>
      </c>
      <c r="F19" s="10">
        <v>10255164</v>
      </c>
      <c r="G19" s="9">
        <v>5077369</v>
      </c>
      <c r="H19" s="21">
        <f>F19-G19</f>
        <v>5177795</v>
      </c>
      <c r="I19" s="22">
        <v>8663734</v>
      </c>
      <c r="J19" s="9">
        <v>4287489</v>
      </c>
      <c r="K19" s="21">
        <v>4376245</v>
      </c>
      <c r="L19" s="22">
        <v>7515246</v>
      </c>
      <c r="M19" s="9">
        <v>3729523</v>
      </c>
      <c r="N19" s="21">
        <v>3785723</v>
      </c>
    </row>
    <row r="20" spans="1:14" ht="15" customHeight="1" x14ac:dyDescent="0.15">
      <c r="B20" s="112" t="s">
        <v>1188</v>
      </c>
      <c r="C20" s="10">
        <v>7735833</v>
      </c>
      <c r="D20" s="9">
        <v>3749528</v>
      </c>
      <c r="E20" s="9">
        <f>C20-D20</f>
        <v>3986305</v>
      </c>
      <c r="F20" s="10">
        <v>8544629</v>
      </c>
      <c r="G20" s="9">
        <v>4154529</v>
      </c>
      <c r="H20" s="21">
        <f>F20-G20</f>
        <v>4390100</v>
      </c>
      <c r="I20" s="22">
        <v>10037249</v>
      </c>
      <c r="J20" s="9">
        <v>4920468</v>
      </c>
      <c r="K20" s="21">
        <v>5116781</v>
      </c>
      <c r="L20" s="22">
        <v>8455010</v>
      </c>
      <c r="M20" s="9">
        <v>4151119</v>
      </c>
      <c r="N20" s="21">
        <v>4303891</v>
      </c>
    </row>
    <row r="21" spans="1:14" ht="15" customHeight="1" x14ac:dyDescent="0.15">
      <c r="B21" s="112" t="s">
        <v>1189</v>
      </c>
      <c r="C21" s="10">
        <v>7105939</v>
      </c>
      <c r="D21" s="9">
        <v>3357281</v>
      </c>
      <c r="E21" s="9">
        <f>C21-D21</f>
        <v>3748658</v>
      </c>
      <c r="F21" s="10">
        <v>7432610</v>
      </c>
      <c r="G21" s="9">
        <v>3545006</v>
      </c>
      <c r="H21" s="21">
        <f>F21-G21</f>
        <v>3887604</v>
      </c>
      <c r="I21" s="22">
        <v>8210173</v>
      </c>
      <c r="J21" s="9">
        <v>3921774</v>
      </c>
      <c r="K21" s="21">
        <v>4288399</v>
      </c>
      <c r="L21" s="22">
        <v>9643867</v>
      </c>
      <c r="M21" s="9">
        <v>4659662</v>
      </c>
      <c r="N21" s="21">
        <v>4984205</v>
      </c>
    </row>
    <row r="22" spans="1:14" ht="15" customHeight="1" x14ac:dyDescent="0.15">
      <c r="B22" s="112" t="s">
        <v>1190</v>
      </c>
      <c r="C22" s="10">
        <v>5900576</v>
      </c>
      <c r="D22" s="9">
        <v>2670270</v>
      </c>
      <c r="E22" s="9">
        <f>C22-D22</f>
        <v>3230306</v>
      </c>
      <c r="F22" s="10">
        <v>6637497</v>
      </c>
      <c r="G22" s="9">
        <v>3039743</v>
      </c>
      <c r="H22" s="21">
        <f>F22-G22</f>
        <v>3597754</v>
      </c>
      <c r="I22" s="22">
        <v>6963302</v>
      </c>
      <c r="J22" s="9">
        <v>3225503</v>
      </c>
      <c r="K22" s="21">
        <v>3737799</v>
      </c>
      <c r="L22" s="22">
        <v>7695811</v>
      </c>
      <c r="M22" s="9">
        <v>3582440</v>
      </c>
      <c r="N22" s="21">
        <v>4113371</v>
      </c>
    </row>
    <row r="23" spans="1:14" ht="15" customHeight="1" x14ac:dyDescent="0.15">
      <c r="B23" s="112"/>
      <c r="C23" s="10"/>
      <c r="D23" s="9"/>
      <c r="E23" s="9"/>
      <c r="F23" s="10"/>
      <c r="G23" s="9"/>
      <c r="H23" s="21"/>
      <c r="I23" s="22"/>
      <c r="J23" s="9"/>
      <c r="K23" s="21"/>
      <c r="L23" s="22"/>
      <c r="M23" s="9"/>
      <c r="N23" s="21"/>
    </row>
    <row r="24" spans="1:14" ht="15" customHeight="1" x14ac:dyDescent="0.15">
      <c r="B24" s="112" t="s">
        <v>1191</v>
      </c>
      <c r="C24" s="10">
        <v>4150600</v>
      </c>
      <c r="D24" s="9">
        <v>1625822</v>
      </c>
      <c r="E24" s="9">
        <f>C24-D24</f>
        <v>2524778</v>
      </c>
      <c r="F24" s="10">
        <v>5262801</v>
      </c>
      <c r="G24" s="9">
        <v>2256317</v>
      </c>
      <c r="H24" s="21">
        <f>F24-G24</f>
        <v>3006484</v>
      </c>
      <c r="I24" s="22">
        <v>5941013</v>
      </c>
      <c r="J24" s="9">
        <v>2582940</v>
      </c>
      <c r="K24" s="21">
        <v>3358073</v>
      </c>
      <c r="L24" s="22">
        <v>6276856</v>
      </c>
      <c r="M24" s="9">
        <v>2787417</v>
      </c>
      <c r="N24" s="21">
        <v>3489439</v>
      </c>
    </row>
    <row r="25" spans="1:14" ht="15" customHeight="1" x14ac:dyDescent="0.15">
      <c r="B25" s="112" t="s">
        <v>1192</v>
      </c>
      <c r="C25" s="10">
        <v>2614689</v>
      </c>
      <c r="D25" s="9">
        <v>915268</v>
      </c>
      <c r="E25" s="9">
        <f>C25-D25</f>
        <v>1699421</v>
      </c>
      <c r="F25" s="10">
        <v>3412393</v>
      </c>
      <c r="G25" s="9">
        <v>1222635</v>
      </c>
      <c r="H25" s="21">
        <f>F25-G25</f>
        <v>2189758</v>
      </c>
      <c r="I25" s="22">
        <v>4336264</v>
      </c>
      <c r="J25" s="9">
        <v>1692584</v>
      </c>
      <c r="K25" s="21">
        <v>2643680</v>
      </c>
      <c r="L25" s="22">
        <v>4961420</v>
      </c>
      <c r="M25" s="9">
        <v>1994326</v>
      </c>
      <c r="N25" s="21">
        <v>2967094</v>
      </c>
    </row>
    <row r="26" spans="1:14" ht="15" customHeight="1" x14ac:dyDescent="0.15">
      <c r="B26" s="112" t="s">
        <v>1193</v>
      </c>
      <c r="C26" s="10">
        <v>1532323</v>
      </c>
      <c r="D26" s="9">
        <v>477083</v>
      </c>
      <c r="E26" s="9">
        <f>C26-D26</f>
        <v>1055240</v>
      </c>
      <c r="F26" s="10">
        <v>1849260</v>
      </c>
      <c r="G26" s="9">
        <v>555126</v>
      </c>
      <c r="H26" s="21">
        <f>F26-G26</f>
        <v>1294134</v>
      </c>
      <c r="I26" s="22">
        <v>2432588</v>
      </c>
      <c r="J26" s="9">
        <v>744222</v>
      </c>
      <c r="K26" s="21">
        <v>1688366</v>
      </c>
      <c r="L26" s="22">
        <v>3117257</v>
      </c>
      <c r="M26" s="9">
        <v>1056641</v>
      </c>
      <c r="N26" s="21">
        <v>2060616</v>
      </c>
    </row>
    <row r="27" spans="1:14" ht="15" customHeight="1" x14ac:dyDescent="0.15">
      <c r="B27" s="112" t="s">
        <v>1194</v>
      </c>
      <c r="C27" s="10">
        <v>570281</v>
      </c>
      <c r="D27" s="9">
        <v>149295</v>
      </c>
      <c r="E27" s="9">
        <f>C27-D27</f>
        <v>420986</v>
      </c>
      <c r="F27" s="10">
        <v>840870</v>
      </c>
      <c r="G27" s="9">
        <v>210586</v>
      </c>
      <c r="H27" s="21">
        <f>F27-G27</f>
        <v>630284</v>
      </c>
      <c r="I27" s="22">
        <v>1021707</v>
      </c>
      <c r="J27" s="9">
        <v>241799</v>
      </c>
      <c r="K27" s="21">
        <v>779908</v>
      </c>
      <c r="L27" s="22">
        <v>1349120</v>
      </c>
      <c r="M27" s="9">
        <v>333335</v>
      </c>
      <c r="N27" s="21">
        <v>1015785</v>
      </c>
    </row>
    <row r="28" spans="1:14" ht="15" customHeight="1" x14ac:dyDescent="0.15">
      <c r="B28" s="112" t="s">
        <v>1195</v>
      </c>
      <c r="C28" s="10">
        <v>118488</v>
      </c>
      <c r="D28" s="9">
        <v>25070</v>
      </c>
      <c r="E28" s="9">
        <f>C28-D28</f>
        <v>93418</v>
      </c>
      <c r="F28" s="10">
        <v>211221</v>
      </c>
      <c r="G28" s="9">
        <v>41426</v>
      </c>
      <c r="H28" s="21">
        <f>F28-G28</f>
        <v>169795</v>
      </c>
      <c r="I28" s="22">
        <v>296756</v>
      </c>
      <c r="J28" s="9">
        <v>55739</v>
      </c>
      <c r="K28" s="21">
        <v>241017</v>
      </c>
      <c r="L28" s="22">
        <v>359347</v>
      </c>
      <c r="M28" s="9">
        <v>63265</v>
      </c>
      <c r="N28" s="21">
        <v>296082</v>
      </c>
    </row>
    <row r="29" spans="1:14" ht="15" customHeight="1" x14ac:dyDescent="0.15">
      <c r="B29" s="112"/>
      <c r="C29" s="10"/>
      <c r="D29" s="9"/>
      <c r="E29" s="9"/>
      <c r="F29" s="10"/>
      <c r="G29" s="9"/>
      <c r="H29" s="21"/>
      <c r="I29" s="22"/>
      <c r="J29" s="9"/>
      <c r="K29" s="21"/>
      <c r="L29" s="22"/>
      <c r="M29" s="9"/>
      <c r="N29" s="21"/>
    </row>
    <row r="30" spans="1:14" ht="15" customHeight="1" x14ac:dyDescent="0.15">
      <c r="B30" s="112" t="s">
        <v>764</v>
      </c>
      <c r="C30" s="10">
        <v>12256</v>
      </c>
      <c r="D30" s="9">
        <v>2027</v>
      </c>
      <c r="E30" s="9">
        <f>C30-D30</f>
        <v>10229</v>
      </c>
      <c r="F30" s="10">
        <v>25353</v>
      </c>
      <c r="G30" s="9">
        <v>3760</v>
      </c>
      <c r="H30" s="21">
        <f>F30-G30</f>
        <v>21593</v>
      </c>
      <c r="I30" s="22">
        <v>43882</v>
      </c>
      <c r="J30" s="9">
        <v>5851</v>
      </c>
      <c r="K30" s="21">
        <v>38031</v>
      </c>
      <c r="L30" s="22">
        <v>61763</v>
      </c>
      <c r="M30" s="9">
        <v>8383</v>
      </c>
      <c r="N30" s="21">
        <v>53380</v>
      </c>
    </row>
    <row r="31" spans="1:14" ht="15" customHeight="1" x14ac:dyDescent="0.15">
      <c r="B31" s="112"/>
      <c r="C31" s="10"/>
      <c r="D31" s="9"/>
      <c r="E31" s="9"/>
      <c r="F31" s="10"/>
      <c r="G31" s="9"/>
      <c r="H31" s="21"/>
      <c r="I31" s="22"/>
      <c r="J31" s="13"/>
      <c r="K31" s="21"/>
      <c r="L31" s="22"/>
      <c r="M31" s="9"/>
      <c r="N31" s="21"/>
    </row>
    <row r="32" spans="1:14" ht="15" customHeight="1" x14ac:dyDescent="0.15">
      <c r="B32" s="113" t="s">
        <v>1196</v>
      </c>
      <c r="C32" s="23">
        <v>228561</v>
      </c>
      <c r="D32" s="11">
        <v>148191</v>
      </c>
      <c r="E32" s="11">
        <f>C32-D32</f>
        <v>80370</v>
      </c>
      <c r="F32" s="23">
        <v>482341</v>
      </c>
      <c r="G32" s="11">
        <v>291732</v>
      </c>
      <c r="H32" s="24">
        <v>190609</v>
      </c>
      <c r="I32" s="25">
        <v>976423</v>
      </c>
      <c r="J32" s="11">
        <v>570794</v>
      </c>
      <c r="K32" s="24">
        <v>405629</v>
      </c>
      <c r="L32" s="25">
        <v>1453758</v>
      </c>
      <c r="M32" s="11">
        <v>828411</v>
      </c>
      <c r="N32" s="24">
        <v>625347</v>
      </c>
    </row>
    <row r="33" spans="12:12" x14ac:dyDescent="0.15">
      <c r="L33" s="114"/>
    </row>
  </sheetData>
  <mergeCells count="6">
    <mergeCell ref="A18:A19"/>
    <mergeCell ref="B2:B3"/>
    <mergeCell ref="C2:E2"/>
    <mergeCell ref="F2:H2"/>
    <mergeCell ref="L2:N2"/>
    <mergeCell ref="I2:K2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9" style="203"/>
    <col min="2" max="2" width="11.75" style="203" customWidth="1"/>
    <col min="3" max="8" width="9" style="203"/>
    <col min="9" max="16384" width="9" style="79"/>
  </cols>
  <sheetData>
    <row r="1" spans="1:8" ht="17.25" x14ac:dyDescent="0.15">
      <c r="A1" s="116" t="s">
        <v>45</v>
      </c>
      <c r="B1" s="118"/>
      <c r="C1" s="118"/>
      <c r="D1" s="118"/>
      <c r="E1" s="129"/>
      <c r="F1" s="129"/>
      <c r="G1" s="118"/>
      <c r="H1" s="118"/>
    </row>
    <row r="2" spans="1:8" ht="15" thickBot="1" x14ac:dyDescent="0.2">
      <c r="A2" s="117" t="s">
        <v>47</v>
      </c>
      <c r="B2" s="172"/>
      <c r="C2" s="172"/>
      <c r="D2" s="172"/>
      <c r="E2" s="160"/>
      <c r="F2" s="160"/>
      <c r="G2" s="172" t="s">
        <v>48</v>
      </c>
      <c r="H2" s="172"/>
    </row>
    <row r="3" spans="1:8" x14ac:dyDescent="0.15">
      <c r="A3" s="283" t="s">
        <v>24</v>
      </c>
      <c r="B3" s="284" t="s">
        <v>24</v>
      </c>
      <c r="C3" s="284" t="s">
        <v>24</v>
      </c>
      <c r="D3" s="950" t="s">
        <v>49</v>
      </c>
      <c r="E3" s="950"/>
      <c r="F3" s="950"/>
      <c r="G3" s="285" t="s">
        <v>50</v>
      </c>
      <c r="H3" s="286" t="s">
        <v>51</v>
      </c>
    </row>
    <row r="4" spans="1:8" x14ac:dyDescent="0.15">
      <c r="A4" s="287" t="s">
        <v>52</v>
      </c>
      <c r="B4" s="288" t="s">
        <v>53</v>
      </c>
      <c r="C4" s="288" t="s">
        <v>54</v>
      </c>
      <c r="D4" s="951" t="s">
        <v>34</v>
      </c>
      <c r="E4" s="951" t="s">
        <v>35</v>
      </c>
      <c r="F4" s="951" t="s">
        <v>33</v>
      </c>
      <c r="G4" s="288" t="s">
        <v>55</v>
      </c>
      <c r="H4" s="289" t="s">
        <v>56</v>
      </c>
    </row>
    <row r="5" spans="1:8" x14ac:dyDescent="0.15">
      <c r="A5" s="290" t="s">
        <v>24</v>
      </c>
      <c r="B5" s="291" t="s">
        <v>24</v>
      </c>
      <c r="C5" s="291" t="s">
        <v>24</v>
      </c>
      <c r="D5" s="952"/>
      <c r="E5" s="952"/>
      <c r="F5" s="952"/>
      <c r="G5" s="288" t="s">
        <v>57</v>
      </c>
      <c r="H5" s="289" t="s">
        <v>58</v>
      </c>
    </row>
    <row r="6" spans="1:8" ht="20.100000000000001" customHeight="1" x14ac:dyDescent="0.15">
      <c r="A6" s="292" t="s">
        <v>65</v>
      </c>
      <c r="B6" s="293" t="s">
        <v>59</v>
      </c>
      <c r="C6" s="294">
        <v>26617</v>
      </c>
      <c r="D6" s="294">
        <v>79023</v>
      </c>
      <c r="E6" s="294">
        <v>40094</v>
      </c>
      <c r="F6" s="294">
        <v>38929</v>
      </c>
      <c r="G6" s="295">
        <f t="shared" ref="G6:G27" si="0">D6/C6</f>
        <v>2.9688920614644774</v>
      </c>
      <c r="H6" s="296">
        <f>E6/F6*100</f>
        <v>102.99262760409977</v>
      </c>
    </row>
    <row r="7" spans="1:8" ht="20.100000000000001" customHeight="1" x14ac:dyDescent="0.15">
      <c r="A7" s="297">
        <v>2005</v>
      </c>
      <c r="B7" s="291" t="s">
        <v>60</v>
      </c>
      <c r="C7" s="298">
        <v>12492</v>
      </c>
      <c r="D7" s="298">
        <v>29374</v>
      </c>
      <c r="E7" s="298">
        <v>14428</v>
      </c>
      <c r="F7" s="298">
        <v>14946</v>
      </c>
      <c r="G7" s="299">
        <f t="shared" si="0"/>
        <v>2.3514249119436439</v>
      </c>
      <c r="H7" s="300">
        <v>96.6</v>
      </c>
    </row>
    <row r="8" spans="1:8" ht="20.100000000000001" customHeight="1" x14ac:dyDescent="0.15">
      <c r="A8" s="297"/>
      <c r="B8" s="291" t="s">
        <v>61</v>
      </c>
      <c r="C8" s="298">
        <v>4340</v>
      </c>
      <c r="D8" s="298">
        <v>13817</v>
      </c>
      <c r="E8" s="298">
        <v>6908</v>
      </c>
      <c r="F8" s="298">
        <v>6909</v>
      </c>
      <c r="G8" s="299">
        <f t="shared" si="0"/>
        <v>3.1836405529953917</v>
      </c>
      <c r="H8" s="300">
        <v>100</v>
      </c>
    </row>
    <row r="9" spans="1:8" ht="20.100000000000001" customHeight="1" x14ac:dyDescent="0.15">
      <c r="A9" s="290" t="s">
        <v>24</v>
      </c>
      <c r="B9" s="291" t="s">
        <v>62</v>
      </c>
      <c r="C9" s="298">
        <v>1369</v>
      </c>
      <c r="D9" s="298">
        <v>4945</v>
      </c>
      <c r="E9" s="298">
        <v>2423</v>
      </c>
      <c r="F9" s="298">
        <v>2522</v>
      </c>
      <c r="G9" s="299">
        <f t="shared" si="0"/>
        <v>3.6121256391526662</v>
      </c>
      <c r="H9" s="300">
        <v>96.1</v>
      </c>
    </row>
    <row r="10" spans="1:8" ht="20.100000000000001" customHeight="1" x14ac:dyDescent="0.15">
      <c r="A10" s="290"/>
      <c r="B10" s="291" t="s">
        <v>63</v>
      </c>
      <c r="C10" s="298">
        <v>2084</v>
      </c>
      <c r="D10" s="298">
        <v>6218</v>
      </c>
      <c r="E10" s="298">
        <v>3109</v>
      </c>
      <c r="F10" s="298">
        <v>3109</v>
      </c>
      <c r="G10" s="299">
        <f t="shared" si="0"/>
        <v>2.9836852207293667</v>
      </c>
      <c r="H10" s="300">
        <f t="shared" ref="H10:H27" si="1">E10/F10*100</f>
        <v>100</v>
      </c>
    </row>
    <row r="11" spans="1:8" ht="20.100000000000001" customHeight="1" x14ac:dyDescent="0.15">
      <c r="A11" s="290"/>
      <c r="B11" s="291" t="s">
        <v>64</v>
      </c>
      <c r="C11" s="298">
        <v>800</v>
      </c>
      <c r="D11" s="298">
        <v>2885</v>
      </c>
      <c r="E11" s="298">
        <v>1417</v>
      </c>
      <c r="F11" s="298">
        <v>1468</v>
      </c>
      <c r="G11" s="299">
        <f t="shared" si="0"/>
        <v>3.6062500000000002</v>
      </c>
      <c r="H11" s="300">
        <f t="shared" si="1"/>
        <v>96.525885558583099</v>
      </c>
    </row>
    <row r="12" spans="1:8" ht="20.100000000000001" customHeight="1" x14ac:dyDescent="0.15">
      <c r="A12" s="290" t="s">
        <v>24</v>
      </c>
      <c r="B12" s="291" t="s">
        <v>66</v>
      </c>
      <c r="C12" s="298">
        <v>1363</v>
      </c>
      <c r="D12" s="298">
        <v>5103</v>
      </c>
      <c r="E12" s="298">
        <v>2497</v>
      </c>
      <c r="F12" s="298">
        <v>2606</v>
      </c>
      <c r="G12" s="299">
        <f t="shared" si="0"/>
        <v>3.7439471753484961</v>
      </c>
      <c r="H12" s="300">
        <f t="shared" si="1"/>
        <v>95.817344589409061</v>
      </c>
    </row>
    <row r="13" spans="1:8" ht="20.100000000000001" customHeight="1" x14ac:dyDescent="0.15">
      <c r="A13" s="290"/>
      <c r="B13" s="291" t="s">
        <v>67</v>
      </c>
      <c r="C13" s="298">
        <v>1292</v>
      </c>
      <c r="D13" s="298">
        <v>4613</v>
      </c>
      <c r="E13" s="298">
        <v>2290</v>
      </c>
      <c r="F13" s="298">
        <v>2323</v>
      </c>
      <c r="G13" s="299">
        <f t="shared" si="0"/>
        <v>3.5704334365325079</v>
      </c>
      <c r="H13" s="300">
        <f t="shared" si="1"/>
        <v>98.579423159707275</v>
      </c>
    </row>
    <row r="14" spans="1:8" ht="20.100000000000001" customHeight="1" x14ac:dyDescent="0.15">
      <c r="A14" s="290"/>
      <c r="B14" s="291" t="s">
        <v>68</v>
      </c>
      <c r="C14" s="298">
        <v>1599</v>
      </c>
      <c r="D14" s="298">
        <v>7404</v>
      </c>
      <c r="E14" s="298">
        <v>4750</v>
      </c>
      <c r="F14" s="298">
        <v>2654</v>
      </c>
      <c r="G14" s="299">
        <f t="shared" si="0"/>
        <v>4.6303939962476548</v>
      </c>
      <c r="H14" s="300">
        <f t="shared" si="1"/>
        <v>178.97513187641297</v>
      </c>
    </row>
    <row r="15" spans="1:8" ht="20.100000000000001" customHeight="1" x14ac:dyDescent="0.15">
      <c r="A15" s="290"/>
      <c r="B15" s="291" t="s">
        <v>69</v>
      </c>
      <c r="C15" s="298">
        <v>626</v>
      </c>
      <c r="D15" s="298">
        <v>2477</v>
      </c>
      <c r="E15" s="298">
        <v>1194</v>
      </c>
      <c r="F15" s="298">
        <v>1283</v>
      </c>
      <c r="G15" s="299">
        <f t="shared" si="0"/>
        <v>3.9568690095846644</v>
      </c>
      <c r="H15" s="300">
        <f t="shared" si="1"/>
        <v>93.06313328137179</v>
      </c>
    </row>
    <row r="16" spans="1:8" ht="20.100000000000001" customHeight="1" x14ac:dyDescent="0.15">
      <c r="A16" s="301" t="s">
        <v>24</v>
      </c>
      <c r="B16" s="302" t="s">
        <v>70</v>
      </c>
      <c r="C16" s="303">
        <v>652</v>
      </c>
      <c r="D16" s="304">
        <v>2187</v>
      </c>
      <c r="E16" s="304">
        <v>1078</v>
      </c>
      <c r="F16" s="304">
        <v>1109</v>
      </c>
      <c r="G16" s="305">
        <f t="shared" si="0"/>
        <v>3.3542944785276072</v>
      </c>
      <c r="H16" s="306">
        <f t="shared" si="1"/>
        <v>97.204688908926968</v>
      </c>
    </row>
    <row r="17" spans="1:8" ht="20.100000000000001" customHeight="1" x14ac:dyDescent="0.15">
      <c r="A17" s="290" t="s">
        <v>71</v>
      </c>
      <c r="B17" s="291" t="s">
        <v>59</v>
      </c>
      <c r="C17" s="298">
        <v>28075</v>
      </c>
      <c r="D17" s="298">
        <v>77729</v>
      </c>
      <c r="E17" s="298">
        <v>39118</v>
      </c>
      <c r="F17" s="298">
        <v>38611</v>
      </c>
      <c r="G17" s="299">
        <f>D17/C17</f>
        <v>2.7686197684772931</v>
      </c>
      <c r="H17" s="300">
        <f>E17/F17*100</f>
        <v>101.31309730387714</v>
      </c>
    </row>
    <row r="18" spans="1:8" ht="20.100000000000001" customHeight="1" x14ac:dyDescent="0.15">
      <c r="A18" s="297">
        <v>2010</v>
      </c>
      <c r="B18" s="291" t="s">
        <v>60</v>
      </c>
      <c r="C18" s="298">
        <v>13521</v>
      </c>
      <c r="D18" s="298">
        <v>30594</v>
      </c>
      <c r="E18" s="298">
        <v>15022</v>
      </c>
      <c r="F18" s="298">
        <v>15572</v>
      </c>
      <c r="G18" s="299">
        <f t="shared" si="0"/>
        <v>2.262702462835589</v>
      </c>
      <c r="H18" s="300">
        <v>96.5</v>
      </c>
    </row>
    <row r="19" spans="1:8" ht="20.100000000000001" customHeight="1" x14ac:dyDescent="0.15">
      <c r="A19" s="297"/>
      <c r="B19" s="291" t="s">
        <v>61</v>
      </c>
      <c r="C19" s="298">
        <v>4547</v>
      </c>
      <c r="D19" s="298">
        <v>13626</v>
      </c>
      <c r="E19" s="298">
        <v>6829</v>
      </c>
      <c r="F19" s="298">
        <v>6797</v>
      </c>
      <c r="G19" s="299">
        <f t="shared" si="0"/>
        <v>2.9967011216186497</v>
      </c>
      <c r="H19" s="300">
        <f>E19/F19*100</f>
        <v>100.47079593938501</v>
      </c>
    </row>
    <row r="20" spans="1:8" ht="20.100000000000001" customHeight="1" x14ac:dyDescent="0.15">
      <c r="A20" s="290" t="s">
        <v>24</v>
      </c>
      <c r="B20" s="291" t="s">
        <v>62</v>
      </c>
      <c r="C20" s="298">
        <v>1491</v>
      </c>
      <c r="D20" s="298">
        <v>5027</v>
      </c>
      <c r="E20" s="298">
        <v>2476</v>
      </c>
      <c r="F20" s="298">
        <v>2551</v>
      </c>
      <c r="G20" s="299">
        <f t="shared" si="0"/>
        <v>3.3715627095908784</v>
      </c>
      <c r="H20" s="300">
        <f t="shared" si="1"/>
        <v>97.059976479811837</v>
      </c>
    </row>
    <row r="21" spans="1:8" ht="20.100000000000001" customHeight="1" x14ac:dyDescent="0.15">
      <c r="A21" s="290"/>
      <c r="B21" s="291" t="s">
        <v>63</v>
      </c>
      <c r="C21" s="298">
        <v>2222</v>
      </c>
      <c r="D21" s="298">
        <v>6196</v>
      </c>
      <c r="E21" s="298">
        <v>3065</v>
      </c>
      <c r="F21" s="298">
        <v>3131</v>
      </c>
      <c r="G21" s="299">
        <f t="shared" si="0"/>
        <v>2.7884788478847886</v>
      </c>
      <c r="H21" s="300">
        <f t="shared" si="1"/>
        <v>97.892047269243051</v>
      </c>
    </row>
    <row r="22" spans="1:8" ht="20.100000000000001" customHeight="1" x14ac:dyDescent="0.15">
      <c r="A22" s="290"/>
      <c r="B22" s="291" t="s">
        <v>64</v>
      </c>
      <c r="C22" s="298">
        <v>793</v>
      </c>
      <c r="D22" s="298">
        <v>2667</v>
      </c>
      <c r="E22" s="298">
        <v>1296</v>
      </c>
      <c r="F22" s="298">
        <v>1371</v>
      </c>
      <c r="G22" s="299">
        <f t="shared" si="0"/>
        <v>3.3631778058007566</v>
      </c>
      <c r="H22" s="300">
        <f t="shared" si="1"/>
        <v>94.529540481400446</v>
      </c>
    </row>
    <row r="23" spans="1:8" ht="20.100000000000001" customHeight="1" x14ac:dyDescent="0.15">
      <c r="A23" s="290" t="s">
        <v>24</v>
      </c>
      <c r="B23" s="291" t="s">
        <v>66</v>
      </c>
      <c r="C23" s="298">
        <v>1376</v>
      </c>
      <c r="D23" s="298">
        <v>4782</v>
      </c>
      <c r="E23" s="298">
        <v>2346</v>
      </c>
      <c r="F23" s="298">
        <v>2436</v>
      </c>
      <c r="G23" s="299">
        <f t="shared" si="0"/>
        <v>3.4752906976744184</v>
      </c>
      <c r="H23" s="300">
        <f t="shared" si="1"/>
        <v>96.305418719211815</v>
      </c>
    </row>
    <row r="24" spans="1:8" ht="20.100000000000001" customHeight="1" x14ac:dyDescent="0.15">
      <c r="A24" s="290"/>
      <c r="B24" s="291" t="s">
        <v>67</v>
      </c>
      <c r="C24" s="298">
        <v>1271</v>
      </c>
      <c r="D24" s="298">
        <v>4173</v>
      </c>
      <c r="E24" s="298">
        <v>2080</v>
      </c>
      <c r="F24" s="298">
        <v>2093</v>
      </c>
      <c r="G24" s="299">
        <f t="shared" si="0"/>
        <v>3.2832415420928402</v>
      </c>
      <c r="H24" s="300">
        <f t="shared" si="1"/>
        <v>99.378881987577643</v>
      </c>
    </row>
    <row r="25" spans="1:8" ht="20.100000000000001" customHeight="1" x14ac:dyDescent="0.15">
      <c r="A25" s="290"/>
      <c r="B25" s="291" t="s">
        <v>68</v>
      </c>
      <c r="C25" s="298">
        <v>1601</v>
      </c>
      <c r="D25" s="298">
        <v>6406</v>
      </c>
      <c r="E25" s="298">
        <v>3926</v>
      </c>
      <c r="F25" s="298">
        <v>2480</v>
      </c>
      <c r="G25" s="299">
        <f t="shared" si="0"/>
        <v>4.0012492192379758</v>
      </c>
      <c r="H25" s="300">
        <f t="shared" si="1"/>
        <v>158.30645161290323</v>
      </c>
    </row>
    <row r="26" spans="1:8" ht="20.100000000000001" customHeight="1" x14ac:dyDescent="0.15">
      <c r="A26" s="290"/>
      <c r="B26" s="291" t="s">
        <v>69</v>
      </c>
      <c r="C26" s="298">
        <v>626</v>
      </c>
      <c r="D26" s="298">
        <v>2360</v>
      </c>
      <c r="E26" s="298">
        <v>1137</v>
      </c>
      <c r="F26" s="298">
        <v>1223</v>
      </c>
      <c r="G26" s="299">
        <f t="shared" si="0"/>
        <v>3.769968051118211</v>
      </c>
      <c r="H26" s="300">
        <f t="shared" si="1"/>
        <v>92.968111201962387</v>
      </c>
    </row>
    <row r="27" spans="1:8" ht="20.100000000000001" customHeight="1" x14ac:dyDescent="0.15">
      <c r="A27" s="301" t="s">
        <v>24</v>
      </c>
      <c r="B27" s="302" t="s">
        <v>70</v>
      </c>
      <c r="C27" s="303">
        <v>627</v>
      </c>
      <c r="D27" s="304">
        <v>1898</v>
      </c>
      <c r="E27" s="304">
        <v>941</v>
      </c>
      <c r="F27" s="304">
        <v>957</v>
      </c>
      <c r="G27" s="305">
        <f t="shared" si="0"/>
        <v>3.0271132376395533</v>
      </c>
      <c r="H27" s="306">
        <f t="shared" si="1"/>
        <v>98.328108672936253</v>
      </c>
    </row>
    <row r="28" spans="1:8" ht="20.100000000000001" customHeight="1" x14ac:dyDescent="0.15">
      <c r="A28" s="290" t="s">
        <v>1101</v>
      </c>
      <c r="B28" s="291" t="s">
        <v>59</v>
      </c>
      <c r="C28" s="298">
        <v>28753</v>
      </c>
      <c r="D28" s="298">
        <v>75457</v>
      </c>
      <c r="E28" s="298">
        <v>37673</v>
      </c>
      <c r="F28" s="298">
        <v>37784</v>
      </c>
      <c r="G28" s="299">
        <f>D28/C28</f>
        <v>2.6243174625256493</v>
      </c>
      <c r="H28" s="296">
        <f>E28/F28*100</f>
        <v>99.706224857082361</v>
      </c>
    </row>
    <row r="29" spans="1:8" ht="20.100000000000001" customHeight="1" x14ac:dyDescent="0.15">
      <c r="A29" s="297">
        <v>2015</v>
      </c>
      <c r="B29" s="291" t="s">
        <v>60</v>
      </c>
      <c r="C29" s="298">
        <v>13970</v>
      </c>
      <c r="D29" s="298">
        <v>30715</v>
      </c>
      <c r="E29" s="298">
        <v>14826</v>
      </c>
      <c r="F29" s="298">
        <v>15889</v>
      </c>
      <c r="G29" s="299">
        <f t="shared" ref="G29:G38" si="2">D29/C29</f>
        <v>2.198639942734431</v>
      </c>
      <c r="H29" s="300">
        <f t="shared" ref="H29:H38" si="3">E29/F29*100</f>
        <v>93.309836994146892</v>
      </c>
    </row>
    <row r="30" spans="1:8" ht="20.100000000000001" customHeight="1" x14ac:dyDescent="0.15">
      <c r="A30" s="297"/>
      <c r="B30" s="291" t="s">
        <v>61</v>
      </c>
      <c r="C30" s="298">
        <v>4806</v>
      </c>
      <c r="D30" s="298">
        <v>13480</v>
      </c>
      <c r="E30" s="298">
        <v>6704</v>
      </c>
      <c r="F30" s="298">
        <v>6776</v>
      </c>
      <c r="G30" s="299">
        <f t="shared" si="2"/>
        <v>2.8048272992093217</v>
      </c>
      <c r="H30" s="300">
        <f t="shared" si="3"/>
        <v>98.937426210153475</v>
      </c>
    </row>
    <row r="31" spans="1:8" ht="20.100000000000001" customHeight="1" x14ac:dyDescent="0.15">
      <c r="A31" s="290" t="s">
        <v>24</v>
      </c>
      <c r="B31" s="291" t="s">
        <v>62</v>
      </c>
      <c r="C31" s="298">
        <v>1556</v>
      </c>
      <c r="D31" s="298">
        <v>4876</v>
      </c>
      <c r="E31" s="298">
        <v>2394</v>
      </c>
      <c r="F31" s="298">
        <v>2482</v>
      </c>
      <c r="G31" s="299">
        <f t="shared" si="2"/>
        <v>3.1336760925449871</v>
      </c>
      <c r="H31" s="300">
        <f t="shared" si="3"/>
        <v>96.454472199838833</v>
      </c>
    </row>
    <row r="32" spans="1:8" ht="20.100000000000001" customHeight="1" x14ac:dyDescent="0.15">
      <c r="A32" s="290"/>
      <c r="B32" s="291" t="s">
        <v>63</v>
      </c>
      <c r="C32" s="298">
        <v>2287</v>
      </c>
      <c r="D32" s="298">
        <v>6160</v>
      </c>
      <c r="E32" s="298">
        <v>3031</v>
      </c>
      <c r="F32" s="298">
        <v>3129</v>
      </c>
      <c r="G32" s="299">
        <f>D32/C32</f>
        <v>2.6934849147354614</v>
      </c>
      <c r="H32" s="300">
        <f>E32/F32*100</f>
        <v>96.868008948545864</v>
      </c>
    </row>
    <row r="33" spans="1:8" ht="20.100000000000001" customHeight="1" x14ac:dyDescent="0.15">
      <c r="A33" s="290"/>
      <c r="B33" s="291" t="s">
        <v>64</v>
      </c>
      <c r="C33" s="298">
        <v>764</v>
      </c>
      <c r="D33" s="298">
        <v>2428</v>
      </c>
      <c r="E33" s="298">
        <v>1194</v>
      </c>
      <c r="F33" s="298">
        <v>1234</v>
      </c>
      <c r="G33" s="299">
        <f>D33/C33</f>
        <v>3.1780104712041886</v>
      </c>
      <c r="H33" s="300">
        <f>E33/F33*100</f>
        <v>96.758508914100489</v>
      </c>
    </row>
    <row r="34" spans="1:8" ht="20.100000000000001" customHeight="1" x14ac:dyDescent="0.15">
      <c r="A34" s="290" t="s">
        <v>24</v>
      </c>
      <c r="B34" s="291" t="s">
        <v>66</v>
      </c>
      <c r="C34" s="298">
        <v>1324</v>
      </c>
      <c r="D34" s="298">
        <v>4360</v>
      </c>
      <c r="E34" s="298">
        <v>2191</v>
      </c>
      <c r="F34" s="298">
        <v>2169</v>
      </c>
      <c r="G34" s="299">
        <f t="shared" si="2"/>
        <v>3.2930513595166162</v>
      </c>
      <c r="H34" s="300">
        <f t="shared" si="3"/>
        <v>101.01429230059935</v>
      </c>
    </row>
    <row r="35" spans="1:8" ht="20.100000000000001" customHeight="1" x14ac:dyDescent="0.15">
      <c r="A35" s="290"/>
      <c r="B35" s="291" t="s">
        <v>67</v>
      </c>
      <c r="C35" s="298">
        <v>1233</v>
      </c>
      <c r="D35" s="298">
        <v>3766</v>
      </c>
      <c r="E35" s="298">
        <v>1875</v>
      </c>
      <c r="F35" s="298">
        <v>1891</v>
      </c>
      <c r="G35" s="299">
        <f t="shared" si="2"/>
        <v>3.0543390105433903</v>
      </c>
      <c r="H35" s="300">
        <f t="shared" si="3"/>
        <v>99.153886832363824</v>
      </c>
    </row>
    <row r="36" spans="1:8" ht="20.100000000000001" customHeight="1" x14ac:dyDescent="0.15">
      <c r="A36" s="290"/>
      <c r="B36" s="291" t="s">
        <v>68</v>
      </c>
      <c r="C36" s="298">
        <v>1587</v>
      </c>
      <c r="D36" s="298">
        <v>5868</v>
      </c>
      <c r="E36" s="298">
        <v>3592</v>
      </c>
      <c r="F36" s="298">
        <v>2276</v>
      </c>
      <c r="G36" s="299">
        <f t="shared" si="2"/>
        <v>3.6975425330812857</v>
      </c>
      <c r="H36" s="300">
        <f t="shared" si="3"/>
        <v>157.8207381370826</v>
      </c>
    </row>
    <row r="37" spans="1:8" ht="20.100000000000001" customHeight="1" x14ac:dyDescent="0.15">
      <c r="A37" s="290"/>
      <c r="B37" s="291" t="s">
        <v>69</v>
      </c>
      <c r="C37" s="298">
        <v>641</v>
      </c>
      <c r="D37" s="298">
        <v>2193</v>
      </c>
      <c r="E37" s="298">
        <v>1057</v>
      </c>
      <c r="F37" s="298">
        <v>1136</v>
      </c>
      <c r="G37" s="299">
        <f t="shared" si="2"/>
        <v>3.4212168486739469</v>
      </c>
      <c r="H37" s="300">
        <f t="shared" si="3"/>
        <v>93.045774647887328</v>
      </c>
    </row>
    <row r="38" spans="1:8" ht="20.100000000000001" customHeight="1" thickBot="1" x14ac:dyDescent="0.2">
      <c r="A38" s="307" t="s">
        <v>24</v>
      </c>
      <c r="B38" s="308" t="s">
        <v>70</v>
      </c>
      <c r="C38" s="309">
        <v>585</v>
      </c>
      <c r="D38" s="309">
        <v>1611</v>
      </c>
      <c r="E38" s="309">
        <v>809</v>
      </c>
      <c r="F38" s="309">
        <v>802</v>
      </c>
      <c r="G38" s="310">
        <f t="shared" si="2"/>
        <v>2.7538461538461538</v>
      </c>
      <c r="H38" s="311">
        <f t="shared" si="3"/>
        <v>100.87281795511223</v>
      </c>
    </row>
  </sheetData>
  <mergeCells count="4">
    <mergeCell ref="D3:F3"/>
    <mergeCell ref="D4:D5"/>
    <mergeCell ref="E4:E5"/>
    <mergeCell ref="F4:F5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r:id="rId1"/>
  <headerFooter>
    <oddFooter>&amp;C23</oddFooter>
    <firstFooter>&amp;C23</first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U43"/>
  <sheetViews>
    <sheetView tabSelected="1" view="pageBreakPreview" zoomScale="120" zoomScaleNormal="100" zoomScaleSheetLayoutView="120" workbookViewId="0">
      <pane xSplit="2" ySplit="3" topLeftCell="C4" activePane="bottomRight" state="frozen"/>
      <selection activeCell="I7" sqref="I7"/>
      <selection pane="topRight" activeCell="I7" sqref="I7"/>
      <selection pane="bottomLeft" activeCell="I7" sqref="I7"/>
      <selection pane="bottomRight" activeCell="I7" sqref="I7"/>
    </sheetView>
  </sheetViews>
  <sheetFormatPr defaultRowHeight="13.5" x14ac:dyDescent="0.15"/>
  <cols>
    <col min="1" max="1" width="3.75" style="79" customWidth="1"/>
    <col min="2" max="2" width="11.625" style="203" customWidth="1"/>
    <col min="3" max="20" width="6.125" style="203" customWidth="1"/>
    <col min="21" max="21" width="11.625" style="203" customWidth="1"/>
    <col min="22" max="22" width="11.625" customWidth="1"/>
    <col min="23" max="37" width="6.125" customWidth="1"/>
    <col min="38" max="38" width="11.625" customWidth="1"/>
  </cols>
  <sheetData>
    <row r="1" spans="2:21" ht="18" thickBot="1" x14ac:dyDescent="0.2">
      <c r="B1" s="312" t="s">
        <v>72</v>
      </c>
      <c r="C1" s="313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 t="s">
        <v>1240</v>
      </c>
    </row>
    <row r="2" spans="2:21" x14ac:dyDescent="0.15">
      <c r="B2" s="934" t="s">
        <v>73</v>
      </c>
      <c r="C2" s="936" t="s">
        <v>74</v>
      </c>
      <c r="D2" s="936"/>
      <c r="E2" s="936"/>
      <c r="F2" s="928" t="s">
        <v>75</v>
      </c>
      <c r="G2" s="936"/>
      <c r="H2" s="936"/>
      <c r="I2" s="936" t="s">
        <v>933</v>
      </c>
      <c r="J2" s="936"/>
      <c r="K2" s="936"/>
      <c r="L2" s="936" t="s">
        <v>76</v>
      </c>
      <c r="M2" s="936"/>
      <c r="N2" s="936"/>
      <c r="O2" s="936" t="s">
        <v>932</v>
      </c>
      <c r="P2" s="936"/>
      <c r="Q2" s="936"/>
      <c r="R2" s="936" t="s">
        <v>934</v>
      </c>
      <c r="S2" s="936"/>
      <c r="T2" s="936"/>
      <c r="U2" s="937" t="s">
        <v>73</v>
      </c>
    </row>
    <row r="3" spans="2:21" x14ac:dyDescent="0.15">
      <c r="B3" s="935"/>
      <c r="C3" s="265" t="s">
        <v>77</v>
      </c>
      <c r="D3" s="265" t="s">
        <v>78</v>
      </c>
      <c r="E3" s="265" t="s">
        <v>79</v>
      </c>
      <c r="F3" s="276" t="s">
        <v>77</v>
      </c>
      <c r="G3" s="265" t="s">
        <v>78</v>
      </c>
      <c r="H3" s="265" t="s">
        <v>79</v>
      </c>
      <c r="I3" s="265" t="s">
        <v>77</v>
      </c>
      <c r="J3" s="265" t="s">
        <v>78</v>
      </c>
      <c r="K3" s="265" t="s">
        <v>79</v>
      </c>
      <c r="L3" s="265" t="s">
        <v>77</v>
      </c>
      <c r="M3" s="265" t="s">
        <v>78</v>
      </c>
      <c r="N3" s="265" t="s">
        <v>79</v>
      </c>
      <c r="O3" s="265" t="s">
        <v>77</v>
      </c>
      <c r="P3" s="265" t="s">
        <v>78</v>
      </c>
      <c r="Q3" s="265" t="s">
        <v>79</v>
      </c>
      <c r="R3" s="265" t="s">
        <v>77</v>
      </c>
      <c r="S3" s="265" t="s">
        <v>78</v>
      </c>
      <c r="T3" s="265" t="s">
        <v>79</v>
      </c>
      <c r="U3" s="954"/>
    </row>
    <row r="4" spans="2:21" ht="14.25" customHeight="1" x14ac:dyDescent="0.15">
      <c r="B4" s="208" t="s">
        <v>1080</v>
      </c>
      <c r="C4" s="269">
        <v>75457</v>
      </c>
      <c r="D4" s="269">
        <v>37673</v>
      </c>
      <c r="E4" s="269">
        <v>37784</v>
      </c>
      <c r="F4" s="315">
        <f>SUM(F6:F30)</f>
        <v>30715</v>
      </c>
      <c r="G4" s="185">
        <v>14826</v>
      </c>
      <c r="H4" s="185">
        <v>15889</v>
      </c>
      <c r="I4" s="185">
        <v>13480</v>
      </c>
      <c r="J4" s="185">
        <v>6704</v>
      </c>
      <c r="K4" s="185">
        <v>6776</v>
      </c>
      <c r="L4" s="185">
        <v>4876</v>
      </c>
      <c r="M4" s="185">
        <v>2394</v>
      </c>
      <c r="N4" s="186">
        <v>2482</v>
      </c>
      <c r="O4" s="185">
        <v>6160</v>
      </c>
      <c r="P4" s="185">
        <v>3031</v>
      </c>
      <c r="Q4" s="185">
        <v>3129</v>
      </c>
      <c r="R4" s="185">
        <v>2428</v>
      </c>
      <c r="S4" s="185">
        <v>1194</v>
      </c>
      <c r="T4" s="185">
        <v>1234</v>
      </c>
      <c r="U4" s="251" t="s">
        <v>1081</v>
      </c>
    </row>
    <row r="5" spans="2:21" ht="7.5" customHeight="1" x14ac:dyDescent="0.15">
      <c r="B5" s="208"/>
      <c r="C5" s="316"/>
      <c r="D5" s="317"/>
      <c r="E5" s="317"/>
      <c r="F5" s="315"/>
      <c r="G5" s="185"/>
      <c r="H5" s="185"/>
      <c r="I5" s="185"/>
      <c r="J5" s="185"/>
      <c r="K5" s="185"/>
      <c r="L5" s="185"/>
      <c r="M5" s="185"/>
      <c r="N5" s="186"/>
      <c r="O5" s="185"/>
      <c r="P5" s="185"/>
      <c r="Q5" s="185"/>
      <c r="R5" s="185"/>
      <c r="S5" s="185"/>
      <c r="T5" s="185"/>
      <c r="U5" s="251"/>
    </row>
    <row r="6" spans="2:21" ht="12.95" customHeight="1" x14ac:dyDescent="0.15">
      <c r="B6" s="208" t="s">
        <v>80</v>
      </c>
      <c r="C6" s="269">
        <v>2753</v>
      </c>
      <c r="D6" s="269">
        <v>1378</v>
      </c>
      <c r="E6" s="269">
        <v>1375</v>
      </c>
      <c r="F6" s="315">
        <v>1297</v>
      </c>
      <c r="G6" s="252">
        <v>662</v>
      </c>
      <c r="H6" s="252">
        <v>635</v>
      </c>
      <c r="I6" s="252">
        <v>501</v>
      </c>
      <c r="J6" s="252">
        <v>243</v>
      </c>
      <c r="K6" s="252">
        <v>258</v>
      </c>
      <c r="L6" s="252">
        <v>197</v>
      </c>
      <c r="M6" s="252">
        <v>98</v>
      </c>
      <c r="N6" s="252">
        <v>99</v>
      </c>
      <c r="O6" s="252">
        <v>221</v>
      </c>
      <c r="P6" s="252">
        <v>110</v>
      </c>
      <c r="Q6" s="252">
        <v>111</v>
      </c>
      <c r="R6" s="252">
        <v>68</v>
      </c>
      <c r="S6" s="252">
        <v>36</v>
      </c>
      <c r="T6" s="252">
        <v>32</v>
      </c>
      <c r="U6" s="251" t="s">
        <v>80</v>
      </c>
    </row>
    <row r="7" spans="2:21" ht="12.95" customHeight="1" x14ac:dyDescent="0.15">
      <c r="B7" s="208" t="s">
        <v>81</v>
      </c>
      <c r="C7" s="269">
        <v>2992</v>
      </c>
      <c r="D7" s="269">
        <v>1495</v>
      </c>
      <c r="E7" s="269">
        <v>1497</v>
      </c>
      <c r="F7" s="315">
        <v>1318</v>
      </c>
      <c r="G7" s="269">
        <v>664</v>
      </c>
      <c r="H7" s="252">
        <v>654</v>
      </c>
      <c r="I7" s="252">
        <v>565</v>
      </c>
      <c r="J7" s="252">
        <v>302</v>
      </c>
      <c r="K7" s="252">
        <v>263</v>
      </c>
      <c r="L7" s="252">
        <v>255</v>
      </c>
      <c r="M7" s="252">
        <v>119</v>
      </c>
      <c r="N7" s="252">
        <v>136</v>
      </c>
      <c r="O7" s="252">
        <v>229</v>
      </c>
      <c r="P7" s="252">
        <v>113</v>
      </c>
      <c r="Q7" s="252">
        <v>116</v>
      </c>
      <c r="R7" s="252">
        <v>83</v>
      </c>
      <c r="S7" s="252">
        <v>41</v>
      </c>
      <c r="T7" s="252">
        <v>42</v>
      </c>
      <c r="U7" s="251" t="s">
        <v>81</v>
      </c>
    </row>
    <row r="8" spans="2:21" ht="12.95" customHeight="1" x14ac:dyDescent="0.15">
      <c r="B8" s="208" t="s">
        <v>82</v>
      </c>
      <c r="C8" s="269">
        <v>3311</v>
      </c>
      <c r="D8" s="269">
        <v>1726</v>
      </c>
      <c r="E8" s="269">
        <v>1585</v>
      </c>
      <c r="F8" s="315">
        <v>1421</v>
      </c>
      <c r="G8" s="269">
        <v>739</v>
      </c>
      <c r="H8" s="252">
        <v>682</v>
      </c>
      <c r="I8" s="185">
        <v>656</v>
      </c>
      <c r="J8" s="252">
        <v>363</v>
      </c>
      <c r="K8" s="252">
        <v>293</v>
      </c>
      <c r="L8" s="252">
        <v>249</v>
      </c>
      <c r="M8" s="252">
        <v>126</v>
      </c>
      <c r="N8" s="252">
        <v>123</v>
      </c>
      <c r="O8" s="252">
        <v>256</v>
      </c>
      <c r="P8" s="252">
        <v>119</v>
      </c>
      <c r="Q8" s="252">
        <v>137</v>
      </c>
      <c r="R8" s="252">
        <v>92</v>
      </c>
      <c r="S8" s="252">
        <v>51</v>
      </c>
      <c r="T8" s="252">
        <v>41</v>
      </c>
      <c r="U8" s="251" t="s">
        <v>82</v>
      </c>
    </row>
    <row r="9" spans="2:21" ht="12.95" customHeight="1" x14ac:dyDescent="0.15">
      <c r="B9" s="208" t="s">
        <v>83</v>
      </c>
      <c r="C9" s="269">
        <v>3865</v>
      </c>
      <c r="D9" s="269">
        <v>1860</v>
      </c>
      <c r="E9" s="269">
        <v>2005</v>
      </c>
      <c r="F9" s="315">
        <v>1936</v>
      </c>
      <c r="G9" s="269">
        <v>866</v>
      </c>
      <c r="H9" s="185">
        <v>1070</v>
      </c>
      <c r="I9" s="185">
        <v>691</v>
      </c>
      <c r="J9" s="252">
        <v>364</v>
      </c>
      <c r="K9" s="185">
        <v>327</v>
      </c>
      <c r="L9" s="252">
        <v>220</v>
      </c>
      <c r="M9" s="252">
        <v>122</v>
      </c>
      <c r="N9" s="185">
        <v>98</v>
      </c>
      <c r="O9" s="252">
        <v>244</v>
      </c>
      <c r="P9" s="252">
        <v>128</v>
      </c>
      <c r="Q9" s="185">
        <v>116</v>
      </c>
      <c r="R9" s="252">
        <v>86</v>
      </c>
      <c r="S9" s="252">
        <v>41</v>
      </c>
      <c r="T9" s="185">
        <v>45</v>
      </c>
      <c r="U9" s="251" t="s">
        <v>83</v>
      </c>
    </row>
    <row r="10" spans="2:21" ht="12.95" customHeight="1" x14ac:dyDescent="0.15">
      <c r="B10" s="208" t="s">
        <v>84</v>
      </c>
      <c r="C10" s="269">
        <v>4111</v>
      </c>
      <c r="D10" s="269">
        <v>1892</v>
      </c>
      <c r="E10" s="269">
        <v>2219</v>
      </c>
      <c r="F10" s="315">
        <v>2256</v>
      </c>
      <c r="G10" s="269">
        <v>935</v>
      </c>
      <c r="H10" s="185">
        <v>1321</v>
      </c>
      <c r="I10" s="185">
        <v>797</v>
      </c>
      <c r="J10" s="185">
        <v>394</v>
      </c>
      <c r="K10" s="185">
        <v>403</v>
      </c>
      <c r="L10" s="252">
        <v>200</v>
      </c>
      <c r="M10" s="252">
        <v>105</v>
      </c>
      <c r="N10" s="185">
        <v>95</v>
      </c>
      <c r="O10" s="252">
        <v>210</v>
      </c>
      <c r="P10" s="252">
        <v>114</v>
      </c>
      <c r="Q10" s="185">
        <v>96</v>
      </c>
      <c r="R10" s="252">
        <v>64</v>
      </c>
      <c r="S10" s="252">
        <v>28</v>
      </c>
      <c r="T10" s="185">
        <v>36</v>
      </c>
      <c r="U10" s="251" t="s">
        <v>84</v>
      </c>
    </row>
    <row r="11" spans="2:21" ht="7.5" customHeight="1" x14ac:dyDescent="0.15">
      <c r="B11" s="208"/>
      <c r="C11" s="316"/>
      <c r="D11" s="317"/>
      <c r="E11" s="317"/>
      <c r="F11" s="315"/>
      <c r="G11" s="269"/>
      <c r="H11" s="185"/>
      <c r="I11" s="185"/>
      <c r="J11" s="185"/>
      <c r="K11" s="185"/>
      <c r="L11" s="252"/>
      <c r="M11" s="252"/>
      <c r="N11" s="185"/>
      <c r="O11" s="252"/>
      <c r="P11" s="252"/>
      <c r="Q11" s="185"/>
      <c r="R11" s="252"/>
      <c r="S11" s="252"/>
      <c r="T11" s="185"/>
      <c r="U11" s="251"/>
    </row>
    <row r="12" spans="2:21" ht="12.95" customHeight="1" x14ac:dyDescent="0.15">
      <c r="B12" s="208" t="s">
        <v>85</v>
      </c>
      <c r="C12" s="269">
        <v>3735</v>
      </c>
      <c r="D12" s="269">
        <v>2072</v>
      </c>
      <c r="E12" s="269">
        <v>1663</v>
      </c>
      <c r="F12" s="315">
        <v>1661</v>
      </c>
      <c r="G12" s="269">
        <v>857</v>
      </c>
      <c r="H12" s="252">
        <v>804</v>
      </c>
      <c r="I12" s="252">
        <v>658</v>
      </c>
      <c r="J12" s="252">
        <v>344</v>
      </c>
      <c r="K12" s="252">
        <v>314</v>
      </c>
      <c r="L12" s="252">
        <v>215</v>
      </c>
      <c r="M12" s="252">
        <v>121</v>
      </c>
      <c r="N12" s="252">
        <v>94</v>
      </c>
      <c r="O12" s="252">
        <v>258</v>
      </c>
      <c r="P12" s="252">
        <v>141</v>
      </c>
      <c r="Q12" s="252">
        <v>117</v>
      </c>
      <c r="R12" s="252">
        <v>92</v>
      </c>
      <c r="S12" s="252">
        <v>55</v>
      </c>
      <c r="T12" s="252">
        <v>37</v>
      </c>
      <c r="U12" s="251" t="s">
        <v>85</v>
      </c>
    </row>
    <row r="13" spans="2:21" ht="12.95" customHeight="1" x14ac:dyDescent="0.15">
      <c r="B13" s="208" t="s">
        <v>86</v>
      </c>
      <c r="C13" s="269">
        <v>4443</v>
      </c>
      <c r="D13" s="269">
        <v>2411</v>
      </c>
      <c r="E13" s="269">
        <v>2032</v>
      </c>
      <c r="F13" s="315">
        <v>1896</v>
      </c>
      <c r="G13" s="269">
        <v>956</v>
      </c>
      <c r="H13" s="185">
        <v>940</v>
      </c>
      <c r="I13" s="252">
        <v>776</v>
      </c>
      <c r="J13" s="252">
        <v>419</v>
      </c>
      <c r="K13" s="252">
        <v>357</v>
      </c>
      <c r="L13" s="252">
        <v>269</v>
      </c>
      <c r="M13" s="252">
        <v>135</v>
      </c>
      <c r="N13" s="252">
        <v>134</v>
      </c>
      <c r="O13" s="252">
        <v>368</v>
      </c>
      <c r="P13" s="252">
        <v>198</v>
      </c>
      <c r="Q13" s="252">
        <v>170</v>
      </c>
      <c r="R13" s="252">
        <v>121</v>
      </c>
      <c r="S13" s="252">
        <v>62</v>
      </c>
      <c r="T13" s="252">
        <v>59</v>
      </c>
      <c r="U13" s="251" t="s">
        <v>86</v>
      </c>
    </row>
    <row r="14" spans="2:21" ht="12.95" customHeight="1" x14ac:dyDescent="0.15">
      <c r="B14" s="208" t="s">
        <v>87</v>
      </c>
      <c r="C14" s="269">
        <v>4896</v>
      </c>
      <c r="D14" s="269">
        <v>2647</v>
      </c>
      <c r="E14" s="269">
        <v>2249</v>
      </c>
      <c r="F14" s="315">
        <v>2049</v>
      </c>
      <c r="G14" s="269">
        <v>1035</v>
      </c>
      <c r="H14" s="185">
        <v>1014</v>
      </c>
      <c r="I14" s="252">
        <v>918</v>
      </c>
      <c r="J14" s="252">
        <v>498</v>
      </c>
      <c r="K14" s="252">
        <v>420</v>
      </c>
      <c r="L14" s="252">
        <v>348</v>
      </c>
      <c r="M14" s="252">
        <v>178</v>
      </c>
      <c r="N14" s="252">
        <v>170</v>
      </c>
      <c r="O14" s="252">
        <v>366</v>
      </c>
      <c r="P14" s="252">
        <v>184</v>
      </c>
      <c r="Q14" s="252">
        <v>182</v>
      </c>
      <c r="R14" s="252">
        <v>136</v>
      </c>
      <c r="S14" s="252">
        <v>70</v>
      </c>
      <c r="T14" s="252">
        <v>66</v>
      </c>
      <c r="U14" s="251" t="s">
        <v>87</v>
      </c>
    </row>
    <row r="15" spans="2:21" ht="12.95" customHeight="1" x14ac:dyDescent="0.15">
      <c r="B15" s="318" t="s">
        <v>88</v>
      </c>
      <c r="C15" s="269">
        <v>5407</v>
      </c>
      <c r="D15" s="269">
        <v>2958</v>
      </c>
      <c r="E15" s="269">
        <v>2449</v>
      </c>
      <c r="F15" s="319">
        <v>2395</v>
      </c>
      <c r="G15" s="269">
        <v>1245</v>
      </c>
      <c r="H15" s="269">
        <v>1150</v>
      </c>
      <c r="I15" s="269">
        <v>933</v>
      </c>
      <c r="J15" s="269">
        <v>508</v>
      </c>
      <c r="K15" s="269">
        <v>425</v>
      </c>
      <c r="L15" s="269">
        <v>354</v>
      </c>
      <c r="M15" s="269">
        <v>186</v>
      </c>
      <c r="N15" s="269">
        <v>168</v>
      </c>
      <c r="O15" s="269">
        <v>470</v>
      </c>
      <c r="P15" s="252">
        <v>264</v>
      </c>
      <c r="Q15" s="269">
        <v>206</v>
      </c>
      <c r="R15" s="252">
        <v>136</v>
      </c>
      <c r="S15" s="252">
        <v>76</v>
      </c>
      <c r="T15" s="269">
        <v>60</v>
      </c>
      <c r="U15" s="251" t="s">
        <v>88</v>
      </c>
    </row>
    <row r="16" spans="2:21" ht="12.95" customHeight="1" x14ac:dyDescent="0.15">
      <c r="B16" s="318" t="s">
        <v>89</v>
      </c>
      <c r="C16" s="269">
        <v>4339</v>
      </c>
      <c r="D16" s="269">
        <v>2287</v>
      </c>
      <c r="E16" s="269">
        <v>2052</v>
      </c>
      <c r="F16" s="319">
        <v>1939</v>
      </c>
      <c r="G16" s="269">
        <v>981</v>
      </c>
      <c r="H16" s="269">
        <v>958</v>
      </c>
      <c r="I16" s="269">
        <v>683</v>
      </c>
      <c r="J16" s="269">
        <v>349</v>
      </c>
      <c r="K16" s="269">
        <v>334</v>
      </c>
      <c r="L16" s="269">
        <v>233</v>
      </c>
      <c r="M16" s="269">
        <v>111</v>
      </c>
      <c r="N16" s="269">
        <v>122</v>
      </c>
      <c r="O16" s="269">
        <v>377</v>
      </c>
      <c r="P16" s="252">
        <v>213</v>
      </c>
      <c r="Q16" s="269">
        <v>164</v>
      </c>
      <c r="R16" s="252">
        <v>111</v>
      </c>
      <c r="S16" s="252">
        <v>56</v>
      </c>
      <c r="T16" s="269">
        <v>55</v>
      </c>
      <c r="U16" s="251" t="s">
        <v>89</v>
      </c>
    </row>
    <row r="17" spans="1:21" ht="7.5" customHeight="1" x14ac:dyDescent="0.15">
      <c r="B17" s="318"/>
      <c r="C17" s="320"/>
      <c r="D17" s="321"/>
      <c r="E17" s="321"/>
      <c r="F17" s="319"/>
      <c r="G17" s="269"/>
      <c r="H17" s="269"/>
      <c r="I17" s="269"/>
      <c r="J17" s="269"/>
      <c r="K17" s="269"/>
      <c r="L17" s="269"/>
      <c r="M17" s="269"/>
      <c r="N17" s="269"/>
      <c r="O17" s="269"/>
      <c r="P17" s="252"/>
      <c r="Q17" s="269"/>
      <c r="R17" s="252"/>
      <c r="S17" s="252"/>
      <c r="T17" s="269"/>
      <c r="U17" s="251"/>
    </row>
    <row r="18" spans="1:21" ht="12.95" customHeight="1" x14ac:dyDescent="0.15">
      <c r="B18" s="318" t="s">
        <v>90</v>
      </c>
      <c r="C18" s="269">
        <v>4427</v>
      </c>
      <c r="D18" s="269">
        <v>2300</v>
      </c>
      <c r="E18" s="269">
        <v>2127</v>
      </c>
      <c r="F18" s="319">
        <v>1782</v>
      </c>
      <c r="G18" s="269">
        <v>933</v>
      </c>
      <c r="H18" s="269">
        <v>849</v>
      </c>
      <c r="I18" s="269">
        <v>742</v>
      </c>
      <c r="J18" s="269">
        <v>360</v>
      </c>
      <c r="K18" s="269">
        <v>382</v>
      </c>
      <c r="L18" s="269">
        <v>321</v>
      </c>
      <c r="M18" s="269">
        <v>164</v>
      </c>
      <c r="N18" s="269">
        <v>157</v>
      </c>
      <c r="O18" s="269">
        <v>342</v>
      </c>
      <c r="P18" s="252">
        <v>168</v>
      </c>
      <c r="Q18" s="269">
        <v>174</v>
      </c>
      <c r="R18" s="252">
        <v>118</v>
      </c>
      <c r="S18" s="252">
        <v>59</v>
      </c>
      <c r="T18" s="269">
        <v>59</v>
      </c>
      <c r="U18" s="251" t="s">
        <v>90</v>
      </c>
    </row>
    <row r="19" spans="1:21" ht="12.95" customHeight="1" x14ac:dyDescent="0.15">
      <c r="B19" s="318" t="s">
        <v>91</v>
      </c>
      <c r="C19" s="269">
        <v>5210</v>
      </c>
      <c r="D19" s="269">
        <v>2686</v>
      </c>
      <c r="E19" s="269">
        <v>2524</v>
      </c>
      <c r="F19" s="319">
        <v>1781</v>
      </c>
      <c r="G19" s="269">
        <v>899</v>
      </c>
      <c r="H19" s="269">
        <v>882</v>
      </c>
      <c r="I19" s="269">
        <v>952</v>
      </c>
      <c r="J19" s="269">
        <v>482</v>
      </c>
      <c r="K19" s="269">
        <v>470</v>
      </c>
      <c r="L19" s="269">
        <v>378</v>
      </c>
      <c r="M19" s="269">
        <v>201</v>
      </c>
      <c r="N19" s="269">
        <v>177</v>
      </c>
      <c r="O19" s="269">
        <v>412</v>
      </c>
      <c r="P19" s="252">
        <v>201</v>
      </c>
      <c r="Q19" s="269">
        <v>211</v>
      </c>
      <c r="R19" s="252">
        <v>199</v>
      </c>
      <c r="S19" s="252">
        <v>101</v>
      </c>
      <c r="T19" s="269">
        <v>98</v>
      </c>
      <c r="U19" s="251" t="s">
        <v>91</v>
      </c>
    </row>
    <row r="20" spans="1:21" ht="12.95" customHeight="1" x14ac:dyDescent="0.15">
      <c r="B20" s="318" t="s">
        <v>92</v>
      </c>
      <c r="C20" s="269">
        <v>6141</v>
      </c>
      <c r="D20" s="269">
        <v>3082</v>
      </c>
      <c r="E20" s="269">
        <v>3059</v>
      </c>
      <c r="F20" s="319">
        <v>1932</v>
      </c>
      <c r="G20" s="269">
        <v>927</v>
      </c>
      <c r="H20" s="269">
        <v>1005</v>
      </c>
      <c r="I20" s="269">
        <v>1184</v>
      </c>
      <c r="J20" s="269">
        <v>566</v>
      </c>
      <c r="K20" s="269">
        <v>618</v>
      </c>
      <c r="L20" s="269">
        <v>453</v>
      </c>
      <c r="M20" s="269">
        <v>228</v>
      </c>
      <c r="N20" s="269">
        <v>225</v>
      </c>
      <c r="O20" s="269">
        <v>562</v>
      </c>
      <c r="P20" s="252">
        <v>266</v>
      </c>
      <c r="Q20" s="269">
        <v>296</v>
      </c>
      <c r="R20" s="252">
        <v>268</v>
      </c>
      <c r="S20" s="252">
        <v>140</v>
      </c>
      <c r="T20" s="269">
        <v>128</v>
      </c>
      <c r="U20" s="251" t="s">
        <v>92</v>
      </c>
    </row>
    <row r="21" spans="1:21" ht="12.95" customHeight="1" x14ac:dyDescent="0.15">
      <c r="A21" s="953">
        <v>24</v>
      </c>
      <c r="B21" s="208" t="s">
        <v>93</v>
      </c>
      <c r="C21" s="269">
        <v>5713</v>
      </c>
      <c r="D21" s="269">
        <v>3003</v>
      </c>
      <c r="E21" s="269">
        <v>2710</v>
      </c>
      <c r="F21" s="315">
        <v>2032</v>
      </c>
      <c r="G21" s="252">
        <v>1007</v>
      </c>
      <c r="H21" s="252">
        <v>1025</v>
      </c>
      <c r="I21" s="252">
        <v>1050</v>
      </c>
      <c r="J21" s="252">
        <v>560</v>
      </c>
      <c r="K21" s="252">
        <v>490</v>
      </c>
      <c r="L21" s="252">
        <v>352</v>
      </c>
      <c r="M21" s="252">
        <v>189</v>
      </c>
      <c r="N21" s="252">
        <v>163</v>
      </c>
      <c r="O21" s="252">
        <v>536</v>
      </c>
      <c r="P21" s="252">
        <v>274</v>
      </c>
      <c r="Q21" s="252">
        <v>262</v>
      </c>
      <c r="R21" s="252">
        <v>228</v>
      </c>
      <c r="S21" s="252">
        <v>112</v>
      </c>
      <c r="T21" s="252">
        <v>116</v>
      </c>
      <c r="U21" s="251" t="s">
        <v>93</v>
      </c>
    </row>
    <row r="22" spans="1:21" ht="12.95" customHeight="1" x14ac:dyDescent="0.15">
      <c r="A22" s="953"/>
      <c r="B22" s="208" t="s">
        <v>94</v>
      </c>
      <c r="C22" s="269">
        <v>3562</v>
      </c>
      <c r="D22" s="269">
        <v>1750</v>
      </c>
      <c r="E22" s="269">
        <v>1812</v>
      </c>
      <c r="F22" s="315">
        <v>1364</v>
      </c>
      <c r="G22" s="252">
        <v>641</v>
      </c>
      <c r="H22" s="252">
        <v>723</v>
      </c>
      <c r="I22" s="252">
        <v>598</v>
      </c>
      <c r="J22" s="252">
        <v>304</v>
      </c>
      <c r="K22" s="252">
        <v>294</v>
      </c>
      <c r="L22" s="252">
        <v>178</v>
      </c>
      <c r="M22" s="252">
        <v>75</v>
      </c>
      <c r="N22" s="252">
        <v>103</v>
      </c>
      <c r="O22" s="252">
        <v>382</v>
      </c>
      <c r="P22" s="252">
        <v>194</v>
      </c>
      <c r="Q22" s="252">
        <v>188</v>
      </c>
      <c r="R22" s="252">
        <v>150</v>
      </c>
      <c r="S22" s="252">
        <v>78</v>
      </c>
      <c r="T22" s="252">
        <v>72</v>
      </c>
      <c r="U22" s="251" t="s">
        <v>94</v>
      </c>
    </row>
    <row r="23" spans="1:21" ht="7.5" customHeight="1" x14ac:dyDescent="0.15">
      <c r="A23" s="333"/>
      <c r="B23" s="208"/>
      <c r="C23" s="316"/>
      <c r="D23" s="322"/>
      <c r="E23" s="317"/>
      <c r="F23" s="323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1"/>
    </row>
    <row r="24" spans="1:21" ht="12.75" customHeight="1" x14ac:dyDescent="0.15">
      <c r="A24" s="333"/>
      <c r="B24" s="208" t="s">
        <v>95</v>
      </c>
      <c r="C24" s="269">
        <v>3284</v>
      </c>
      <c r="D24" s="269">
        <v>1479</v>
      </c>
      <c r="E24" s="269">
        <v>1805</v>
      </c>
      <c r="F24" s="315">
        <v>1167</v>
      </c>
      <c r="G24" s="252">
        <v>508</v>
      </c>
      <c r="H24" s="252">
        <v>659</v>
      </c>
      <c r="I24" s="252">
        <v>533</v>
      </c>
      <c r="J24" s="252">
        <v>229</v>
      </c>
      <c r="K24" s="252">
        <v>304</v>
      </c>
      <c r="L24" s="252">
        <v>181</v>
      </c>
      <c r="M24" s="252">
        <v>72</v>
      </c>
      <c r="N24" s="252">
        <v>109</v>
      </c>
      <c r="O24" s="252">
        <v>294</v>
      </c>
      <c r="P24" s="252">
        <v>159</v>
      </c>
      <c r="Q24" s="252">
        <v>135</v>
      </c>
      <c r="R24" s="252">
        <v>138</v>
      </c>
      <c r="S24" s="252">
        <v>68</v>
      </c>
      <c r="T24" s="252">
        <v>70</v>
      </c>
      <c r="U24" s="251" t="s">
        <v>95</v>
      </c>
    </row>
    <row r="25" spans="1:21" ht="12.95" customHeight="1" x14ac:dyDescent="0.15">
      <c r="B25" s="208" t="s">
        <v>96</v>
      </c>
      <c r="C25" s="269">
        <v>2950</v>
      </c>
      <c r="D25" s="269">
        <v>1169</v>
      </c>
      <c r="E25" s="269">
        <v>1781</v>
      </c>
      <c r="F25" s="323">
        <v>890</v>
      </c>
      <c r="G25" s="252">
        <v>352</v>
      </c>
      <c r="H25" s="252">
        <v>538</v>
      </c>
      <c r="I25" s="252">
        <v>486</v>
      </c>
      <c r="J25" s="252">
        <v>186</v>
      </c>
      <c r="K25" s="252">
        <v>300</v>
      </c>
      <c r="L25" s="252">
        <v>201</v>
      </c>
      <c r="M25" s="252">
        <v>77</v>
      </c>
      <c r="N25" s="252">
        <v>124</v>
      </c>
      <c r="O25" s="252">
        <v>232</v>
      </c>
      <c r="P25" s="252">
        <v>83</v>
      </c>
      <c r="Q25" s="252">
        <v>149</v>
      </c>
      <c r="R25" s="252">
        <v>163</v>
      </c>
      <c r="S25" s="252">
        <v>64</v>
      </c>
      <c r="T25" s="252">
        <v>99</v>
      </c>
      <c r="U25" s="251" t="s">
        <v>96</v>
      </c>
    </row>
    <row r="26" spans="1:21" ht="12.95" customHeight="1" x14ac:dyDescent="0.15">
      <c r="B26" s="208" t="s">
        <v>97</v>
      </c>
      <c r="C26" s="269">
        <v>2110</v>
      </c>
      <c r="D26" s="269">
        <v>723</v>
      </c>
      <c r="E26" s="269">
        <v>1387</v>
      </c>
      <c r="F26" s="323">
        <v>559</v>
      </c>
      <c r="G26" s="252">
        <v>203</v>
      </c>
      <c r="H26" s="252">
        <v>356</v>
      </c>
      <c r="I26" s="252">
        <v>357</v>
      </c>
      <c r="J26" s="252">
        <v>102</v>
      </c>
      <c r="K26" s="252">
        <v>255</v>
      </c>
      <c r="L26" s="252">
        <v>174</v>
      </c>
      <c r="M26" s="252">
        <v>58</v>
      </c>
      <c r="N26" s="252">
        <v>116</v>
      </c>
      <c r="O26" s="252">
        <v>184</v>
      </c>
      <c r="P26" s="252">
        <v>52</v>
      </c>
      <c r="Q26" s="252">
        <v>132</v>
      </c>
      <c r="R26" s="252">
        <v>116</v>
      </c>
      <c r="S26" s="252">
        <v>39</v>
      </c>
      <c r="T26" s="252">
        <v>77</v>
      </c>
      <c r="U26" s="251" t="s">
        <v>97</v>
      </c>
    </row>
    <row r="27" spans="1:21" ht="12" customHeight="1" x14ac:dyDescent="0.15">
      <c r="B27" s="208" t="s">
        <v>98</v>
      </c>
      <c r="C27" s="269">
        <v>924</v>
      </c>
      <c r="D27" s="269">
        <v>225</v>
      </c>
      <c r="E27" s="269">
        <v>699</v>
      </c>
      <c r="F27" s="323">
        <v>242</v>
      </c>
      <c r="G27" s="252">
        <v>64</v>
      </c>
      <c r="H27" s="252">
        <v>178</v>
      </c>
      <c r="I27" s="252">
        <v>168</v>
      </c>
      <c r="J27" s="252">
        <v>35</v>
      </c>
      <c r="K27" s="252">
        <v>133</v>
      </c>
      <c r="L27" s="252">
        <v>48</v>
      </c>
      <c r="M27" s="252">
        <v>10</v>
      </c>
      <c r="N27" s="252">
        <v>38</v>
      </c>
      <c r="O27" s="252">
        <v>120</v>
      </c>
      <c r="P27" s="252">
        <v>24</v>
      </c>
      <c r="Q27" s="252">
        <v>96</v>
      </c>
      <c r="R27" s="252">
        <v>48</v>
      </c>
      <c r="S27" s="252">
        <v>12</v>
      </c>
      <c r="T27" s="252">
        <v>36</v>
      </c>
      <c r="U27" s="251" t="s">
        <v>98</v>
      </c>
    </row>
    <row r="28" spans="1:21" ht="12.95" customHeight="1" x14ac:dyDescent="0.15">
      <c r="B28" s="208" t="s">
        <v>99</v>
      </c>
      <c r="C28" s="269">
        <v>228</v>
      </c>
      <c r="D28" s="269">
        <v>41</v>
      </c>
      <c r="E28" s="269">
        <v>187</v>
      </c>
      <c r="F28" s="323">
        <v>58</v>
      </c>
      <c r="G28" s="252">
        <v>9</v>
      </c>
      <c r="H28" s="252">
        <v>49</v>
      </c>
      <c r="I28" s="252">
        <v>36</v>
      </c>
      <c r="J28" s="252">
        <v>6</v>
      </c>
      <c r="K28" s="252">
        <v>30</v>
      </c>
      <c r="L28" s="252">
        <v>17</v>
      </c>
      <c r="M28" s="252">
        <v>2</v>
      </c>
      <c r="N28" s="252">
        <v>15</v>
      </c>
      <c r="O28" s="252">
        <v>45</v>
      </c>
      <c r="P28" s="252">
        <v>5</v>
      </c>
      <c r="Q28" s="252">
        <v>40</v>
      </c>
      <c r="R28" s="252">
        <v>4</v>
      </c>
      <c r="S28" s="252">
        <v>1</v>
      </c>
      <c r="T28" s="252">
        <v>3</v>
      </c>
      <c r="U28" s="251" t="s">
        <v>99</v>
      </c>
    </row>
    <row r="29" spans="1:21" ht="12.95" customHeight="1" x14ac:dyDescent="0.15">
      <c r="B29" s="208" t="s">
        <v>100</v>
      </c>
      <c r="C29" s="269">
        <v>46</v>
      </c>
      <c r="D29" s="269">
        <v>6</v>
      </c>
      <c r="E29" s="269">
        <v>40</v>
      </c>
      <c r="F29" s="323">
        <v>13</v>
      </c>
      <c r="G29" s="252">
        <v>1</v>
      </c>
      <c r="H29" s="252">
        <v>12</v>
      </c>
      <c r="I29" s="252">
        <v>11</v>
      </c>
      <c r="J29" s="224">
        <v>3</v>
      </c>
      <c r="K29" s="252">
        <v>8</v>
      </c>
      <c r="L29" s="252">
        <v>3</v>
      </c>
      <c r="M29" s="224" t="s">
        <v>1239</v>
      </c>
      <c r="N29" s="252">
        <v>3</v>
      </c>
      <c r="O29" s="252">
        <v>6</v>
      </c>
      <c r="P29" s="224" t="s">
        <v>1239</v>
      </c>
      <c r="Q29" s="252">
        <v>6</v>
      </c>
      <c r="R29" s="252">
        <v>2</v>
      </c>
      <c r="S29" s="224" t="s">
        <v>1239</v>
      </c>
      <c r="T29" s="252">
        <v>2</v>
      </c>
      <c r="U29" s="251" t="s">
        <v>100</v>
      </c>
    </row>
    <row r="30" spans="1:21" ht="12.75" customHeight="1" x14ac:dyDescent="0.15">
      <c r="B30" s="208" t="s">
        <v>101</v>
      </c>
      <c r="C30" s="269">
        <v>1010</v>
      </c>
      <c r="D30" s="269">
        <v>483</v>
      </c>
      <c r="E30" s="269">
        <v>527</v>
      </c>
      <c r="F30" s="323">
        <v>727</v>
      </c>
      <c r="G30" s="252">
        <v>342</v>
      </c>
      <c r="H30" s="252">
        <v>385</v>
      </c>
      <c r="I30" s="252">
        <v>185</v>
      </c>
      <c r="J30" s="252">
        <v>87</v>
      </c>
      <c r="K30" s="252">
        <v>98</v>
      </c>
      <c r="L30" s="252">
        <v>30</v>
      </c>
      <c r="M30" s="252">
        <v>17</v>
      </c>
      <c r="N30" s="224">
        <v>13</v>
      </c>
      <c r="O30" s="252">
        <v>46</v>
      </c>
      <c r="P30" s="252">
        <v>21</v>
      </c>
      <c r="Q30" s="252">
        <v>25</v>
      </c>
      <c r="R30" s="252">
        <v>5</v>
      </c>
      <c r="S30" s="224">
        <v>4</v>
      </c>
      <c r="T30" s="252">
        <v>1</v>
      </c>
      <c r="U30" s="251" t="s">
        <v>101</v>
      </c>
    </row>
    <row r="31" spans="1:21" s="79" customFormat="1" ht="7.5" customHeight="1" x14ac:dyDescent="0.15">
      <c r="B31" s="208"/>
      <c r="C31" s="269"/>
      <c r="D31" s="269"/>
      <c r="E31" s="269"/>
      <c r="F31" s="323"/>
      <c r="G31" s="252"/>
      <c r="H31" s="252"/>
      <c r="I31" s="252"/>
      <c r="J31" s="252"/>
      <c r="K31" s="252"/>
      <c r="L31" s="252"/>
      <c r="M31" s="252"/>
      <c r="N31" s="224"/>
      <c r="O31" s="252"/>
      <c r="P31" s="252"/>
      <c r="Q31" s="252"/>
      <c r="R31" s="252"/>
      <c r="S31" s="224"/>
      <c r="T31" s="252"/>
      <c r="U31" s="251"/>
    </row>
    <row r="32" spans="1:21" x14ac:dyDescent="0.15">
      <c r="B32" s="207" t="s">
        <v>102</v>
      </c>
      <c r="C32" s="178"/>
      <c r="D32" s="324"/>
      <c r="E32" s="178"/>
      <c r="F32" s="178"/>
      <c r="G32" s="178"/>
      <c r="H32" s="178"/>
      <c r="I32" s="178"/>
      <c r="J32" s="178"/>
      <c r="K32" s="178"/>
      <c r="L32" s="178"/>
      <c r="M32" s="178"/>
      <c r="N32" s="325"/>
      <c r="O32" s="178"/>
      <c r="P32" s="178"/>
      <c r="Q32" s="178"/>
      <c r="R32" s="178"/>
      <c r="S32" s="178"/>
      <c r="T32" s="178"/>
      <c r="U32" s="326" t="s">
        <v>102</v>
      </c>
    </row>
    <row r="33" spans="2:21" ht="13.5" customHeight="1" x14ac:dyDescent="0.15">
      <c r="B33" s="206" t="s">
        <v>103</v>
      </c>
      <c r="C33" s="186">
        <v>9056</v>
      </c>
      <c r="D33" s="327">
        <v>4599</v>
      </c>
      <c r="E33" s="186">
        <v>4457</v>
      </c>
      <c r="F33" s="186">
        <v>4036</v>
      </c>
      <c r="G33" s="186">
        <v>2065</v>
      </c>
      <c r="H33" s="185">
        <v>1971</v>
      </c>
      <c r="I33" s="186">
        <v>1722</v>
      </c>
      <c r="J33" s="186">
        <v>908</v>
      </c>
      <c r="K33" s="185">
        <v>814</v>
      </c>
      <c r="L33" s="186">
        <v>701</v>
      </c>
      <c r="M33" s="186">
        <v>343</v>
      </c>
      <c r="N33" s="185">
        <v>358</v>
      </c>
      <c r="O33" s="186">
        <v>706</v>
      </c>
      <c r="P33" s="186">
        <v>342</v>
      </c>
      <c r="Q33" s="185">
        <v>406</v>
      </c>
      <c r="R33" s="186">
        <v>243</v>
      </c>
      <c r="S33" s="186">
        <v>128</v>
      </c>
      <c r="T33" s="185">
        <v>115</v>
      </c>
      <c r="U33" s="251" t="s">
        <v>889</v>
      </c>
    </row>
    <row r="34" spans="2:21" x14ac:dyDescent="0.15">
      <c r="B34" s="206" t="s">
        <v>104</v>
      </c>
      <c r="C34" s="186">
        <v>46574</v>
      </c>
      <c r="D34" s="327">
        <v>24195</v>
      </c>
      <c r="E34" s="186">
        <v>22379</v>
      </c>
      <c r="F34" s="186">
        <v>19627</v>
      </c>
      <c r="G34" s="186">
        <v>9634</v>
      </c>
      <c r="H34" s="185">
        <v>9993</v>
      </c>
      <c r="I34" s="186">
        <v>8334</v>
      </c>
      <c r="J34" s="186">
        <v>4284</v>
      </c>
      <c r="K34" s="185">
        <v>4050</v>
      </c>
      <c r="L34" s="186">
        <v>2991</v>
      </c>
      <c r="M34" s="186">
        <v>1551</v>
      </c>
      <c r="N34" s="185">
        <v>1440</v>
      </c>
      <c r="O34" s="186">
        <v>3609</v>
      </c>
      <c r="P34" s="186">
        <v>1877</v>
      </c>
      <c r="Q34" s="185">
        <v>1925</v>
      </c>
      <c r="R34" s="186">
        <v>1331</v>
      </c>
      <c r="S34" s="186">
        <v>688</v>
      </c>
      <c r="T34" s="185">
        <v>643</v>
      </c>
      <c r="U34" s="251" t="s">
        <v>890</v>
      </c>
    </row>
    <row r="35" spans="2:21" x14ac:dyDescent="0.15">
      <c r="B35" s="206" t="s">
        <v>105</v>
      </c>
      <c r="C35" s="186">
        <v>18817</v>
      </c>
      <c r="D35" s="327">
        <v>8396</v>
      </c>
      <c r="E35" s="186">
        <v>10421</v>
      </c>
      <c r="F35" s="186">
        <v>6325</v>
      </c>
      <c r="G35" s="186">
        <v>2785</v>
      </c>
      <c r="H35" s="185">
        <v>3540</v>
      </c>
      <c r="I35" s="186">
        <v>3239</v>
      </c>
      <c r="J35" s="186">
        <v>1425</v>
      </c>
      <c r="K35" s="185">
        <v>1814</v>
      </c>
      <c r="L35" s="186">
        <v>1154</v>
      </c>
      <c r="M35" s="186">
        <v>483</v>
      </c>
      <c r="N35" s="185">
        <v>671</v>
      </c>
      <c r="O35" s="186">
        <v>1799</v>
      </c>
      <c r="P35" s="186">
        <v>791</v>
      </c>
      <c r="Q35" s="185">
        <v>1118</v>
      </c>
      <c r="R35" s="186">
        <v>849</v>
      </c>
      <c r="S35" s="186">
        <v>374</v>
      </c>
      <c r="T35" s="185">
        <v>475</v>
      </c>
      <c r="U35" s="251" t="s">
        <v>891</v>
      </c>
    </row>
    <row r="36" spans="2:21" x14ac:dyDescent="0.15">
      <c r="B36" s="206" t="s">
        <v>1076</v>
      </c>
      <c r="C36" s="186">
        <v>9542</v>
      </c>
      <c r="D36" s="327">
        <v>3643</v>
      </c>
      <c r="E36" s="186">
        <v>5899</v>
      </c>
      <c r="F36" s="186">
        <v>2929</v>
      </c>
      <c r="G36" s="186">
        <v>1137</v>
      </c>
      <c r="H36" s="186">
        <v>1792</v>
      </c>
      <c r="I36" s="186">
        <v>1591</v>
      </c>
      <c r="J36" s="186">
        <v>561</v>
      </c>
      <c r="K36" s="186">
        <v>1030</v>
      </c>
      <c r="L36" s="186">
        <v>624</v>
      </c>
      <c r="M36" s="186">
        <v>219</v>
      </c>
      <c r="N36" s="186">
        <v>405</v>
      </c>
      <c r="O36" s="186">
        <v>881</v>
      </c>
      <c r="P36" s="186">
        <v>323</v>
      </c>
      <c r="Q36" s="186">
        <v>627</v>
      </c>
      <c r="R36" s="186">
        <v>471</v>
      </c>
      <c r="S36" s="186">
        <v>184</v>
      </c>
      <c r="T36" s="186">
        <v>287</v>
      </c>
      <c r="U36" s="251" t="s">
        <v>1075</v>
      </c>
    </row>
    <row r="37" spans="2:21" x14ac:dyDescent="0.15">
      <c r="B37" s="206" t="s">
        <v>1078</v>
      </c>
      <c r="C37" s="186">
        <v>3308</v>
      </c>
      <c r="D37" s="327">
        <v>995</v>
      </c>
      <c r="E37" s="186">
        <v>2313</v>
      </c>
      <c r="F37" s="186">
        <v>872</v>
      </c>
      <c r="G37" s="224">
        <v>277</v>
      </c>
      <c r="H37" s="185">
        <v>595</v>
      </c>
      <c r="I37" s="186">
        <v>572</v>
      </c>
      <c r="J37" s="224">
        <v>146</v>
      </c>
      <c r="K37" s="185">
        <v>426</v>
      </c>
      <c r="L37" s="186">
        <v>242</v>
      </c>
      <c r="M37" s="224">
        <v>70</v>
      </c>
      <c r="N37" s="185">
        <v>172</v>
      </c>
      <c r="O37" s="186">
        <v>355</v>
      </c>
      <c r="P37" s="224">
        <v>81</v>
      </c>
      <c r="Q37" s="185">
        <v>209</v>
      </c>
      <c r="R37" s="186">
        <v>170</v>
      </c>
      <c r="S37" s="224">
        <v>52</v>
      </c>
      <c r="T37" s="185">
        <v>118</v>
      </c>
      <c r="U37" s="328" t="s">
        <v>1077</v>
      </c>
    </row>
    <row r="38" spans="2:21" x14ac:dyDescent="0.15">
      <c r="B38" s="207" t="s">
        <v>1036</v>
      </c>
      <c r="C38" s="178"/>
      <c r="D38" s="329"/>
      <c r="E38" s="178"/>
      <c r="F38" s="178"/>
      <c r="G38" s="178"/>
      <c r="H38" s="178"/>
      <c r="I38" s="178"/>
      <c r="J38" s="178"/>
      <c r="K38" s="178"/>
      <c r="L38" s="178"/>
      <c r="M38" s="178"/>
      <c r="N38" s="325"/>
      <c r="O38" s="178"/>
      <c r="P38" s="178"/>
      <c r="Q38" s="178"/>
      <c r="R38" s="178"/>
      <c r="S38" s="178"/>
      <c r="T38" s="178"/>
      <c r="U38" s="326" t="s">
        <v>106</v>
      </c>
    </row>
    <row r="39" spans="2:21" x14ac:dyDescent="0.15">
      <c r="B39" s="206" t="s">
        <v>103</v>
      </c>
      <c r="C39" s="189">
        <f t="shared" ref="C39:T39" si="0">C33/C4*100</f>
        <v>12.001537299389057</v>
      </c>
      <c r="D39" s="330">
        <f t="shared" si="0"/>
        <v>12.207681894194781</v>
      </c>
      <c r="E39" s="189">
        <f t="shared" si="0"/>
        <v>11.795998306161339</v>
      </c>
      <c r="F39" s="189">
        <f t="shared" si="0"/>
        <v>13.140159531173692</v>
      </c>
      <c r="G39" s="189">
        <f t="shared" si="0"/>
        <v>13.928234183191691</v>
      </c>
      <c r="H39" s="189">
        <f t="shared" si="0"/>
        <v>12.40480835798351</v>
      </c>
      <c r="I39" s="189">
        <f t="shared" si="0"/>
        <v>12.774480712166172</v>
      </c>
      <c r="J39" s="189">
        <f t="shared" si="0"/>
        <v>13.544152744630072</v>
      </c>
      <c r="K39" s="189">
        <f t="shared" si="0"/>
        <v>12.012987012987013</v>
      </c>
      <c r="L39" s="189">
        <f t="shared" si="0"/>
        <v>14.376538146021328</v>
      </c>
      <c r="M39" s="189">
        <f t="shared" si="0"/>
        <v>14.327485380116958</v>
      </c>
      <c r="N39" s="189">
        <f t="shared" si="0"/>
        <v>14.42385173247381</v>
      </c>
      <c r="O39" s="189">
        <f t="shared" si="0"/>
        <v>11.461038961038961</v>
      </c>
      <c r="P39" s="254">
        <f t="shared" si="0"/>
        <v>11.283404816892114</v>
      </c>
      <c r="Q39" s="254">
        <f t="shared" si="0"/>
        <v>12.975391498881431</v>
      </c>
      <c r="R39" s="254">
        <f t="shared" si="0"/>
        <v>10.00823723228995</v>
      </c>
      <c r="S39" s="254">
        <f t="shared" si="0"/>
        <v>10.720268006700168</v>
      </c>
      <c r="T39" s="254">
        <f t="shared" si="0"/>
        <v>9.3192868719611024</v>
      </c>
      <c r="U39" s="328" t="s">
        <v>103</v>
      </c>
    </row>
    <row r="40" spans="2:21" x14ac:dyDescent="0.15">
      <c r="B40" s="206" t="s">
        <v>104</v>
      </c>
      <c r="C40" s="189">
        <f t="shared" ref="C40:T40" si="1">C34/C4*100</f>
        <v>61.722570470599145</v>
      </c>
      <c r="D40" s="330">
        <f t="shared" si="1"/>
        <v>64.223714596660741</v>
      </c>
      <c r="E40" s="189">
        <f t="shared" si="1"/>
        <v>59.22877408426848</v>
      </c>
      <c r="F40" s="189">
        <f t="shared" si="1"/>
        <v>63.900374409897445</v>
      </c>
      <c r="G40" s="189">
        <f t="shared" si="1"/>
        <v>64.98043976797517</v>
      </c>
      <c r="H40" s="189">
        <f t="shared" si="1"/>
        <v>62.892567184844864</v>
      </c>
      <c r="I40" s="189">
        <f t="shared" si="1"/>
        <v>61.824925816023736</v>
      </c>
      <c r="J40" s="189">
        <f t="shared" si="1"/>
        <v>63.902147971360378</v>
      </c>
      <c r="K40" s="189">
        <f t="shared" si="1"/>
        <v>59.769775678866587</v>
      </c>
      <c r="L40" s="189">
        <f t="shared" si="1"/>
        <v>61.341263330598849</v>
      </c>
      <c r="M40" s="189">
        <f t="shared" si="1"/>
        <v>64.786967418546368</v>
      </c>
      <c r="N40" s="189">
        <f t="shared" si="1"/>
        <v>58.017727639000803</v>
      </c>
      <c r="O40" s="189">
        <f t="shared" si="1"/>
        <v>58.587662337662337</v>
      </c>
      <c r="P40" s="254">
        <f t="shared" si="1"/>
        <v>61.926756845925432</v>
      </c>
      <c r="Q40" s="254">
        <f t="shared" si="1"/>
        <v>61.521252796420576</v>
      </c>
      <c r="R40" s="254">
        <f t="shared" si="1"/>
        <v>54.818780889621088</v>
      </c>
      <c r="S40" s="254">
        <f t="shared" si="1"/>
        <v>57.621440536013402</v>
      </c>
      <c r="T40" s="254">
        <f t="shared" si="1"/>
        <v>52.106969205834687</v>
      </c>
      <c r="U40" s="328" t="s">
        <v>104</v>
      </c>
    </row>
    <row r="41" spans="2:21" x14ac:dyDescent="0.15">
      <c r="B41" s="206" t="s">
        <v>105</v>
      </c>
      <c r="C41" s="189">
        <f t="shared" ref="C41:T41" si="2">C35/C4*100</f>
        <v>24.937381555057847</v>
      </c>
      <c r="D41" s="330">
        <f t="shared" si="2"/>
        <v>22.286518196055528</v>
      </c>
      <c r="E41" s="189">
        <f t="shared" si="2"/>
        <v>27.580457336438702</v>
      </c>
      <c r="F41" s="189">
        <f t="shared" si="2"/>
        <v>20.5925443594335</v>
      </c>
      <c r="G41" s="189">
        <f t="shared" si="2"/>
        <v>18.784567651423174</v>
      </c>
      <c r="H41" s="189">
        <f t="shared" si="2"/>
        <v>22.27956447857008</v>
      </c>
      <c r="I41" s="189">
        <f t="shared" si="2"/>
        <v>24.028189910979229</v>
      </c>
      <c r="J41" s="189">
        <f t="shared" si="2"/>
        <v>21.255966587112169</v>
      </c>
      <c r="K41" s="189">
        <f t="shared" si="2"/>
        <v>26.77095631641086</v>
      </c>
      <c r="L41" s="189">
        <f t="shared" si="2"/>
        <v>23.666940114848238</v>
      </c>
      <c r="M41" s="189">
        <f t="shared" si="2"/>
        <v>20.175438596491226</v>
      </c>
      <c r="N41" s="189">
        <f t="shared" si="2"/>
        <v>27.03464947622885</v>
      </c>
      <c r="O41" s="189">
        <f t="shared" si="2"/>
        <v>29.204545454545457</v>
      </c>
      <c r="P41" s="189">
        <f t="shared" si="2"/>
        <v>26.096997690531175</v>
      </c>
      <c r="Q41" s="189">
        <f t="shared" si="2"/>
        <v>35.730265260466602</v>
      </c>
      <c r="R41" s="189">
        <f t="shared" si="2"/>
        <v>34.967051070840199</v>
      </c>
      <c r="S41" s="189">
        <f t="shared" si="2"/>
        <v>31.323283082077051</v>
      </c>
      <c r="T41" s="189">
        <f t="shared" si="2"/>
        <v>38.492706645056721</v>
      </c>
      <c r="U41" s="328" t="s">
        <v>105</v>
      </c>
    </row>
    <row r="42" spans="2:21" x14ac:dyDescent="0.15">
      <c r="B42" s="206" t="s">
        <v>1076</v>
      </c>
      <c r="C42" s="189">
        <f t="shared" ref="C42:T42" si="3">C36/C4*100</f>
        <v>12.645612733079767</v>
      </c>
      <c r="D42" s="330">
        <f t="shared" si="3"/>
        <v>9.6700554773976055</v>
      </c>
      <c r="E42" s="189">
        <f t="shared" si="3"/>
        <v>15.612428541181453</v>
      </c>
      <c r="F42" s="189">
        <f t="shared" si="3"/>
        <v>9.5360573009930008</v>
      </c>
      <c r="G42" s="189">
        <f t="shared" si="3"/>
        <v>7.6689599352488873</v>
      </c>
      <c r="H42" s="189">
        <f t="shared" si="3"/>
        <v>11.278242809490843</v>
      </c>
      <c r="I42" s="189">
        <f t="shared" si="3"/>
        <v>11.802670623145401</v>
      </c>
      <c r="J42" s="189">
        <f t="shared" si="3"/>
        <v>8.3681384248210016</v>
      </c>
      <c r="K42" s="189">
        <f t="shared" si="3"/>
        <v>15.200708382526566</v>
      </c>
      <c r="L42" s="189">
        <f t="shared" si="3"/>
        <v>12.797374897456931</v>
      </c>
      <c r="M42" s="189">
        <f t="shared" si="3"/>
        <v>9.147869674185463</v>
      </c>
      <c r="N42" s="189">
        <f t="shared" si="3"/>
        <v>16.317485898468977</v>
      </c>
      <c r="O42" s="189">
        <f t="shared" si="3"/>
        <v>14.301948051948052</v>
      </c>
      <c r="P42" s="189">
        <f t="shared" si="3"/>
        <v>10.656548993731443</v>
      </c>
      <c r="Q42" s="189">
        <f t="shared" si="3"/>
        <v>20.038350910834133</v>
      </c>
      <c r="R42" s="189">
        <f t="shared" si="3"/>
        <v>19.398682042833606</v>
      </c>
      <c r="S42" s="189">
        <f t="shared" si="3"/>
        <v>15.410385259631489</v>
      </c>
      <c r="T42" s="189">
        <f t="shared" si="3"/>
        <v>23.25769854132901</v>
      </c>
      <c r="U42" s="328" t="s">
        <v>1075</v>
      </c>
    </row>
    <row r="43" spans="2:21" ht="12.75" customHeight="1" thickBot="1" x14ac:dyDescent="0.2">
      <c r="B43" s="210" t="s">
        <v>1078</v>
      </c>
      <c r="C43" s="214">
        <f t="shared" ref="C43:T43" si="4">C37/C4*100</f>
        <v>4.3839537749976811</v>
      </c>
      <c r="D43" s="331">
        <f t="shared" si="4"/>
        <v>2.6411488333819975</v>
      </c>
      <c r="E43" s="214">
        <f t="shared" si="4"/>
        <v>6.121638788905357</v>
      </c>
      <c r="F43" s="214">
        <f t="shared" si="4"/>
        <v>2.8390037440989744</v>
      </c>
      <c r="G43" s="214">
        <f t="shared" si="4"/>
        <v>1.8683394037501684</v>
      </c>
      <c r="H43" s="214">
        <f t="shared" si="4"/>
        <v>3.744729057838756</v>
      </c>
      <c r="I43" s="214">
        <f t="shared" si="4"/>
        <v>4.2433234421364983</v>
      </c>
      <c r="J43" s="214">
        <f t="shared" si="4"/>
        <v>2.1778042959427211</v>
      </c>
      <c r="K43" s="214">
        <f t="shared" si="4"/>
        <v>6.2868949232585596</v>
      </c>
      <c r="L43" s="214">
        <f t="shared" si="4"/>
        <v>4.963084495488105</v>
      </c>
      <c r="M43" s="214">
        <f t="shared" si="4"/>
        <v>2.9239766081871341</v>
      </c>
      <c r="N43" s="214">
        <f t="shared" si="4"/>
        <v>6.9298952457695409</v>
      </c>
      <c r="O43" s="214">
        <f t="shared" si="4"/>
        <v>5.7629870129870131</v>
      </c>
      <c r="P43" s="214">
        <f t="shared" si="4"/>
        <v>2.6723853513691851</v>
      </c>
      <c r="Q43" s="214">
        <f t="shared" si="4"/>
        <v>6.679450303611377</v>
      </c>
      <c r="R43" s="214">
        <f t="shared" si="4"/>
        <v>7.0016474464579899</v>
      </c>
      <c r="S43" s="214">
        <f t="shared" si="4"/>
        <v>4.3551088777219427</v>
      </c>
      <c r="T43" s="214">
        <f t="shared" si="4"/>
        <v>9.5623987034035665</v>
      </c>
      <c r="U43" s="332" t="s">
        <v>1077</v>
      </c>
    </row>
  </sheetData>
  <mergeCells count="9">
    <mergeCell ref="A21:A22"/>
    <mergeCell ref="O2:Q2"/>
    <mergeCell ref="R2:T2"/>
    <mergeCell ref="U2:U3"/>
    <mergeCell ref="B2:B3"/>
    <mergeCell ref="C2:E2"/>
    <mergeCell ref="F2:H2"/>
    <mergeCell ref="I2:K2"/>
    <mergeCell ref="L2:N2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landscape" r:id="rId1"/>
  <headerFooter>
    <firstFooter>&amp;C24</firstFooter>
  </headerFooter>
  <colBreaks count="1" manualBreakCount="1">
    <brk id="2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3.75" style="203" customWidth="1"/>
    <col min="2" max="2" width="11.625" style="203" customWidth="1"/>
    <col min="3" max="17" width="6.125" style="203" customWidth="1"/>
    <col min="18" max="18" width="11.625" style="203" customWidth="1"/>
  </cols>
  <sheetData>
    <row r="1" spans="2:18" ht="18" customHeight="1" thickBot="1" x14ac:dyDescent="0.2">
      <c r="R1" s="314" t="s">
        <v>1240</v>
      </c>
    </row>
    <row r="2" spans="2:18" x14ac:dyDescent="0.15">
      <c r="B2" s="958" t="s">
        <v>107</v>
      </c>
      <c r="C2" s="956" t="s">
        <v>109</v>
      </c>
      <c r="D2" s="956"/>
      <c r="E2" s="956"/>
      <c r="F2" s="956" t="s">
        <v>110</v>
      </c>
      <c r="G2" s="956"/>
      <c r="H2" s="956"/>
      <c r="I2" s="956" t="s">
        <v>962</v>
      </c>
      <c r="J2" s="956"/>
      <c r="K2" s="956"/>
      <c r="L2" s="956" t="s">
        <v>960</v>
      </c>
      <c r="M2" s="956"/>
      <c r="N2" s="956"/>
      <c r="O2" s="956" t="s">
        <v>961</v>
      </c>
      <c r="P2" s="956"/>
      <c r="Q2" s="956"/>
      <c r="R2" s="933" t="s">
        <v>73</v>
      </c>
    </row>
    <row r="3" spans="2:18" x14ac:dyDescent="0.15">
      <c r="B3" s="959"/>
      <c r="C3" s="265" t="s">
        <v>111</v>
      </c>
      <c r="D3" s="265" t="s">
        <v>112</v>
      </c>
      <c r="E3" s="265" t="s">
        <v>33</v>
      </c>
      <c r="F3" s="265" t="s">
        <v>113</v>
      </c>
      <c r="G3" s="265" t="s">
        <v>114</v>
      </c>
      <c r="H3" s="265" t="s">
        <v>115</v>
      </c>
      <c r="I3" s="265" t="s">
        <v>116</v>
      </c>
      <c r="J3" s="265" t="s">
        <v>117</v>
      </c>
      <c r="K3" s="265" t="s">
        <v>33</v>
      </c>
      <c r="L3" s="265" t="s">
        <v>116</v>
      </c>
      <c r="M3" s="265" t="s">
        <v>117</v>
      </c>
      <c r="N3" s="265" t="s">
        <v>33</v>
      </c>
      <c r="O3" s="265" t="s">
        <v>116</v>
      </c>
      <c r="P3" s="265" t="s">
        <v>117</v>
      </c>
      <c r="Q3" s="265" t="s">
        <v>115</v>
      </c>
      <c r="R3" s="957"/>
    </row>
    <row r="4" spans="2:18" ht="15" customHeight="1" x14ac:dyDescent="0.15">
      <c r="B4" s="208" t="s">
        <v>1079</v>
      </c>
      <c r="C4" s="186">
        <v>4360</v>
      </c>
      <c r="D4" s="185">
        <v>2191</v>
      </c>
      <c r="E4" s="185">
        <v>2169</v>
      </c>
      <c r="F4" s="185">
        <v>3766</v>
      </c>
      <c r="G4" s="185">
        <v>1875</v>
      </c>
      <c r="H4" s="185">
        <v>1891</v>
      </c>
      <c r="I4" s="185">
        <v>5868</v>
      </c>
      <c r="J4" s="185">
        <v>3592</v>
      </c>
      <c r="K4" s="185">
        <v>2276</v>
      </c>
      <c r="L4" s="185">
        <v>2193</v>
      </c>
      <c r="M4" s="185">
        <v>1057</v>
      </c>
      <c r="N4" s="185">
        <v>1136</v>
      </c>
      <c r="O4" s="185">
        <v>1611</v>
      </c>
      <c r="P4" s="185">
        <v>809</v>
      </c>
      <c r="Q4" s="185">
        <v>802</v>
      </c>
      <c r="R4" s="251" t="s">
        <v>1081</v>
      </c>
    </row>
    <row r="5" spans="2:18" ht="7.5" customHeight="1" x14ac:dyDescent="0.15">
      <c r="B5" s="208"/>
      <c r="C5" s="186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  <c r="O5" s="185"/>
      <c r="P5" s="185"/>
      <c r="Q5" s="185"/>
      <c r="R5" s="334"/>
    </row>
    <row r="6" spans="2:18" ht="12.75" customHeight="1" x14ac:dyDescent="0.15">
      <c r="B6" s="208" t="s">
        <v>118</v>
      </c>
      <c r="C6" s="186">
        <v>133</v>
      </c>
      <c r="D6" s="185">
        <v>69</v>
      </c>
      <c r="E6" s="185">
        <v>64</v>
      </c>
      <c r="F6" s="185">
        <v>98</v>
      </c>
      <c r="G6" s="252">
        <v>47</v>
      </c>
      <c r="H6" s="252">
        <v>51</v>
      </c>
      <c r="I6" s="252">
        <v>152</v>
      </c>
      <c r="J6" s="252">
        <v>64</v>
      </c>
      <c r="K6" s="252">
        <v>88</v>
      </c>
      <c r="L6" s="185">
        <v>58</v>
      </c>
      <c r="M6" s="252">
        <v>33</v>
      </c>
      <c r="N6" s="252">
        <v>25</v>
      </c>
      <c r="O6" s="185">
        <v>28</v>
      </c>
      <c r="P6" s="252">
        <v>16</v>
      </c>
      <c r="Q6" s="252">
        <v>12</v>
      </c>
      <c r="R6" s="334" t="s">
        <v>80</v>
      </c>
    </row>
    <row r="7" spans="2:18" ht="12.75" customHeight="1" x14ac:dyDescent="0.15">
      <c r="B7" s="208" t="s">
        <v>119</v>
      </c>
      <c r="C7" s="186">
        <v>170</v>
      </c>
      <c r="D7" s="185">
        <v>80</v>
      </c>
      <c r="E7" s="185">
        <v>90</v>
      </c>
      <c r="F7" s="185">
        <v>89</v>
      </c>
      <c r="G7" s="269">
        <v>49</v>
      </c>
      <c r="H7" s="252">
        <v>40</v>
      </c>
      <c r="I7" s="252">
        <v>177</v>
      </c>
      <c r="J7" s="252">
        <v>80</v>
      </c>
      <c r="K7" s="252">
        <v>97</v>
      </c>
      <c r="L7" s="185">
        <v>75</v>
      </c>
      <c r="M7" s="252">
        <v>28</v>
      </c>
      <c r="N7" s="252">
        <v>47</v>
      </c>
      <c r="O7" s="185">
        <v>31</v>
      </c>
      <c r="P7" s="252">
        <v>19</v>
      </c>
      <c r="Q7" s="252">
        <v>12</v>
      </c>
      <c r="R7" s="334" t="s">
        <v>81</v>
      </c>
    </row>
    <row r="8" spans="2:18" ht="12.75" customHeight="1" x14ac:dyDescent="0.15">
      <c r="B8" s="208" t="s">
        <v>82</v>
      </c>
      <c r="C8" s="186">
        <v>167</v>
      </c>
      <c r="D8" s="185">
        <v>91</v>
      </c>
      <c r="E8" s="185">
        <v>76</v>
      </c>
      <c r="F8" s="185">
        <v>121</v>
      </c>
      <c r="G8" s="269">
        <v>61</v>
      </c>
      <c r="H8" s="252">
        <v>60</v>
      </c>
      <c r="I8" s="252">
        <v>214</v>
      </c>
      <c r="J8" s="252">
        <v>107</v>
      </c>
      <c r="K8" s="252">
        <v>107</v>
      </c>
      <c r="L8" s="185">
        <v>90</v>
      </c>
      <c r="M8" s="252">
        <v>45</v>
      </c>
      <c r="N8" s="252">
        <v>45</v>
      </c>
      <c r="O8" s="185">
        <v>45</v>
      </c>
      <c r="P8" s="252">
        <v>24</v>
      </c>
      <c r="Q8" s="252">
        <v>21</v>
      </c>
      <c r="R8" s="334" t="s">
        <v>82</v>
      </c>
    </row>
    <row r="9" spans="2:18" ht="12.75" customHeight="1" x14ac:dyDescent="0.15">
      <c r="B9" s="208" t="s">
        <v>83</v>
      </c>
      <c r="C9" s="186">
        <v>168</v>
      </c>
      <c r="D9" s="185">
        <v>89</v>
      </c>
      <c r="E9" s="185">
        <v>79</v>
      </c>
      <c r="F9" s="185">
        <v>158</v>
      </c>
      <c r="G9" s="269">
        <v>69</v>
      </c>
      <c r="H9" s="185">
        <v>89</v>
      </c>
      <c r="I9" s="252">
        <v>221</v>
      </c>
      <c r="J9" s="252">
        <v>110</v>
      </c>
      <c r="K9" s="185">
        <v>111</v>
      </c>
      <c r="L9" s="185">
        <v>99</v>
      </c>
      <c r="M9" s="252">
        <v>50</v>
      </c>
      <c r="N9" s="185">
        <v>49</v>
      </c>
      <c r="O9" s="185">
        <v>42</v>
      </c>
      <c r="P9" s="252">
        <v>21</v>
      </c>
      <c r="Q9" s="185">
        <v>21</v>
      </c>
      <c r="R9" s="334" t="s">
        <v>83</v>
      </c>
    </row>
    <row r="10" spans="2:18" ht="12.75" customHeight="1" x14ac:dyDescent="0.15">
      <c r="B10" s="208" t="s">
        <v>84</v>
      </c>
      <c r="C10" s="186">
        <v>129</v>
      </c>
      <c r="D10" s="185">
        <v>66</v>
      </c>
      <c r="E10" s="185">
        <v>63</v>
      </c>
      <c r="F10" s="185">
        <v>147</v>
      </c>
      <c r="G10" s="269">
        <v>71</v>
      </c>
      <c r="H10" s="185">
        <v>76</v>
      </c>
      <c r="I10" s="252">
        <v>194</v>
      </c>
      <c r="J10" s="185">
        <v>113</v>
      </c>
      <c r="K10" s="185">
        <v>81</v>
      </c>
      <c r="L10" s="185">
        <v>63</v>
      </c>
      <c r="M10" s="252">
        <v>37</v>
      </c>
      <c r="N10" s="185">
        <v>26</v>
      </c>
      <c r="O10" s="185">
        <v>51</v>
      </c>
      <c r="P10" s="252">
        <v>29</v>
      </c>
      <c r="Q10" s="185">
        <v>22</v>
      </c>
      <c r="R10" s="334" t="s">
        <v>84</v>
      </c>
    </row>
    <row r="11" spans="2:18" ht="7.5" customHeight="1" x14ac:dyDescent="0.15">
      <c r="B11" s="208"/>
      <c r="C11" s="186"/>
      <c r="D11" s="185"/>
      <c r="E11" s="185"/>
      <c r="F11" s="185"/>
      <c r="G11" s="269"/>
      <c r="H11" s="185"/>
      <c r="I11" s="252"/>
      <c r="J11" s="185"/>
      <c r="K11" s="185"/>
      <c r="L11" s="185"/>
      <c r="M11" s="252"/>
      <c r="N11" s="185"/>
      <c r="O11" s="185"/>
      <c r="P11" s="252"/>
      <c r="Q11" s="185"/>
      <c r="R11" s="334"/>
    </row>
    <row r="12" spans="2:18" ht="12.75" customHeight="1" x14ac:dyDescent="0.15">
      <c r="B12" s="208" t="s">
        <v>85</v>
      </c>
      <c r="C12" s="186">
        <v>163</v>
      </c>
      <c r="D12" s="185">
        <v>89</v>
      </c>
      <c r="E12" s="185">
        <v>74</v>
      </c>
      <c r="F12" s="185">
        <v>159</v>
      </c>
      <c r="G12" s="269">
        <v>85</v>
      </c>
      <c r="H12" s="252">
        <v>74</v>
      </c>
      <c r="I12" s="252">
        <v>383</v>
      </c>
      <c r="J12" s="252">
        <v>294</v>
      </c>
      <c r="K12" s="252">
        <v>89</v>
      </c>
      <c r="L12" s="185">
        <v>95</v>
      </c>
      <c r="M12" s="252">
        <v>49</v>
      </c>
      <c r="N12" s="252">
        <v>46</v>
      </c>
      <c r="O12" s="185">
        <v>51</v>
      </c>
      <c r="P12" s="252">
        <v>37</v>
      </c>
      <c r="Q12" s="252">
        <v>14</v>
      </c>
      <c r="R12" s="334" t="s">
        <v>85</v>
      </c>
    </row>
    <row r="13" spans="2:18" ht="12.75" customHeight="1" x14ac:dyDescent="0.15">
      <c r="B13" s="208" t="s">
        <v>86</v>
      </c>
      <c r="C13" s="186">
        <v>212</v>
      </c>
      <c r="D13" s="185">
        <v>119</v>
      </c>
      <c r="E13" s="185">
        <v>93</v>
      </c>
      <c r="F13" s="185">
        <v>199</v>
      </c>
      <c r="G13" s="269">
        <v>115</v>
      </c>
      <c r="H13" s="252">
        <v>84</v>
      </c>
      <c r="I13" s="252">
        <v>440</v>
      </c>
      <c r="J13" s="252">
        <v>321</v>
      </c>
      <c r="K13" s="252">
        <v>119</v>
      </c>
      <c r="L13" s="185">
        <v>106</v>
      </c>
      <c r="M13" s="252">
        <v>58</v>
      </c>
      <c r="N13" s="252">
        <v>48</v>
      </c>
      <c r="O13" s="185">
        <v>56</v>
      </c>
      <c r="P13" s="252">
        <v>28</v>
      </c>
      <c r="Q13" s="252">
        <v>28</v>
      </c>
      <c r="R13" s="334" t="s">
        <v>86</v>
      </c>
    </row>
    <row r="14" spans="2:18" ht="12.75" customHeight="1" x14ac:dyDescent="0.15">
      <c r="B14" s="208" t="s">
        <v>87</v>
      </c>
      <c r="C14" s="186">
        <v>289</v>
      </c>
      <c r="D14" s="185">
        <v>153</v>
      </c>
      <c r="E14" s="185">
        <v>136</v>
      </c>
      <c r="F14" s="185">
        <v>199</v>
      </c>
      <c r="G14" s="269">
        <v>123</v>
      </c>
      <c r="H14" s="252">
        <v>76</v>
      </c>
      <c r="I14" s="252">
        <v>444</v>
      </c>
      <c r="J14" s="252">
        <v>327</v>
      </c>
      <c r="K14" s="252">
        <v>117</v>
      </c>
      <c r="L14" s="185">
        <v>96</v>
      </c>
      <c r="M14" s="252">
        <v>52</v>
      </c>
      <c r="N14" s="252">
        <v>44</v>
      </c>
      <c r="O14" s="185">
        <v>51</v>
      </c>
      <c r="P14" s="252">
        <v>27</v>
      </c>
      <c r="Q14" s="252">
        <v>24</v>
      </c>
      <c r="R14" s="334" t="s">
        <v>87</v>
      </c>
    </row>
    <row r="15" spans="2:18" ht="12.75" customHeight="1" x14ac:dyDescent="0.15">
      <c r="B15" s="318" t="s">
        <v>88</v>
      </c>
      <c r="C15" s="268">
        <v>248</v>
      </c>
      <c r="D15" s="269">
        <v>135</v>
      </c>
      <c r="E15" s="269">
        <v>113</v>
      </c>
      <c r="F15" s="185">
        <v>198</v>
      </c>
      <c r="G15" s="269">
        <v>97</v>
      </c>
      <c r="H15" s="269">
        <v>101</v>
      </c>
      <c r="I15" s="252">
        <v>482</v>
      </c>
      <c r="J15" s="269">
        <v>357</v>
      </c>
      <c r="K15" s="269">
        <v>125</v>
      </c>
      <c r="L15" s="185">
        <v>122</v>
      </c>
      <c r="M15" s="269">
        <v>57</v>
      </c>
      <c r="N15" s="269">
        <v>65</v>
      </c>
      <c r="O15" s="185">
        <v>69</v>
      </c>
      <c r="P15" s="252">
        <v>33</v>
      </c>
      <c r="Q15" s="269">
        <v>36</v>
      </c>
      <c r="R15" s="335" t="s">
        <v>88</v>
      </c>
    </row>
    <row r="16" spans="2:18" ht="12.75" customHeight="1" x14ac:dyDescent="0.15">
      <c r="B16" s="318" t="s">
        <v>89</v>
      </c>
      <c r="C16" s="268">
        <v>211</v>
      </c>
      <c r="D16" s="269">
        <v>124</v>
      </c>
      <c r="E16" s="269">
        <v>87</v>
      </c>
      <c r="F16" s="185">
        <v>178</v>
      </c>
      <c r="G16" s="269">
        <v>90</v>
      </c>
      <c r="H16" s="269">
        <v>88</v>
      </c>
      <c r="I16" s="252">
        <v>423</v>
      </c>
      <c r="J16" s="269">
        <v>273</v>
      </c>
      <c r="K16" s="269">
        <v>150</v>
      </c>
      <c r="L16" s="185">
        <v>112</v>
      </c>
      <c r="M16" s="269">
        <v>53</v>
      </c>
      <c r="N16" s="269">
        <v>59</v>
      </c>
      <c r="O16" s="185">
        <v>72</v>
      </c>
      <c r="P16" s="252">
        <v>37</v>
      </c>
      <c r="Q16" s="269">
        <v>35</v>
      </c>
      <c r="R16" s="335" t="s">
        <v>89</v>
      </c>
    </row>
    <row r="17" spans="1:18" ht="7.5" customHeight="1" x14ac:dyDescent="0.15">
      <c r="B17" s="318"/>
      <c r="C17" s="268"/>
      <c r="D17" s="269"/>
      <c r="E17" s="269"/>
      <c r="F17" s="185"/>
      <c r="G17" s="269"/>
      <c r="H17" s="269"/>
      <c r="I17" s="252"/>
      <c r="J17" s="269"/>
      <c r="K17" s="269"/>
      <c r="L17" s="185"/>
      <c r="M17" s="269"/>
      <c r="N17" s="269"/>
      <c r="O17" s="185"/>
      <c r="P17" s="252"/>
      <c r="Q17" s="269"/>
      <c r="R17" s="335"/>
    </row>
    <row r="18" spans="1:18" ht="12.75" customHeight="1" x14ac:dyDescent="0.15">
      <c r="B18" s="318" t="s">
        <v>90</v>
      </c>
      <c r="C18" s="268">
        <v>251</v>
      </c>
      <c r="D18" s="269">
        <v>127</v>
      </c>
      <c r="E18" s="269">
        <v>124</v>
      </c>
      <c r="F18" s="185">
        <v>244</v>
      </c>
      <c r="G18" s="269">
        <v>113</v>
      </c>
      <c r="H18" s="269">
        <v>131</v>
      </c>
      <c r="I18" s="252">
        <v>391</v>
      </c>
      <c r="J18" s="269">
        <v>253</v>
      </c>
      <c r="K18" s="269">
        <v>138</v>
      </c>
      <c r="L18" s="185">
        <v>125</v>
      </c>
      <c r="M18" s="269">
        <v>66</v>
      </c>
      <c r="N18" s="269">
        <v>59</v>
      </c>
      <c r="O18" s="185">
        <v>111</v>
      </c>
      <c r="P18" s="252">
        <v>57</v>
      </c>
      <c r="Q18" s="269">
        <v>54</v>
      </c>
      <c r="R18" s="334" t="s">
        <v>90</v>
      </c>
    </row>
    <row r="19" spans="1:18" ht="12.75" customHeight="1" x14ac:dyDescent="0.15">
      <c r="B19" s="318" t="s">
        <v>91</v>
      </c>
      <c r="C19" s="268">
        <v>341</v>
      </c>
      <c r="D19" s="269">
        <v>170</v>
      </c>
      <c r="E19" s="269">
        <v>171</v>
      </c>
      <c r="F19" s="185">
        <v>339</v>
      </c>
      <c r="G19" s="269">
        <v>179</v>
      </c>
      <c r="H19" s="269">
        <v>160</v>
      </c>
      <c r="I19" s="252">
        <v>485</v>
      </c>
      <c r="J19" s="269">
        <v>293</v>
      </c>
      <c r="K19" s="269">
        <v>192</v>
      </c>
      <c r="L19" s="185">
        <v>176</v>
      </c>
      <c r="M19" s="269">
        <v>83</v>
      </c>
      <c r="N19" s="269">
        <v>93</v>
      </c>
      <c r="O19" s="185">
        <v>147</v>
      </c>
      <c r="P19" s="252">
        <v>77</v>
      </c>
      <c r="Q19" s="269">
        <v>70</v>
      </c>
      <c r="R19" s="334" t="s">
        <v>91</v>
      </c>
    </row>
    <row r="20" spans="1:18" ht="12.75" customHeight="1" x14ac:dyDescent="0.15">
      <c r="B20" s="318" t="s">
        <v>92</v>
      </c>
      <c r="C20" s="268">
        <v>426</v>
      </c>
      <c r="D20" s="269">
        <v>211</v>
      </c>
      <c r="E20" s="269">
        <v>215</v>
      </c>
      <c r="F20" s="185">
        <v>446</v>
      </c>
      <c r="G20" s="269">
        <v>247</v>
      </c>
      <c r="H20" s="269">
        <v>199</v>
      </c>
      <c r="I20" s="252">
        <v>468</v>
      </c>
      <c r="J20" s="269">
        <v>280</v>
      </c>
      <c r="K20" s="269">
        <v>188</v>
      </c>
      <c r="L20" s="185">
        <v>202</v>
      </c>
      <c r="M20" s="269">
        <v>111</v>
      </c>
      <c r="N20" s="269">
        <v>91</v>
      </c>
      <c r="O20" s="185">
        <v>200</v>
      </c>
      <c r="P20" s="252">
        <v>106</v>
      </c>
      <c r="Q20" s="269">
        <v>94</v>
      </c>
      <c r="R20" s="334" t="s">
        <v>92</v>
      </c>
    </row>
    <row r="21" spans="1:18" ht="12.75" customHeight="1" x14ac:dyDescent="0.15">
      <c r="A21" s="955">
        <v>25</v>
      </c>
      <c r="B21" s="208" t="s">
        <v>93</v>
      </c>
      <c r="C21" s="186">
        <v>439</v>
      </c>
      <c r="D21" s="185">
        <v>240</v>
      </c>
      <c r="E21" s="185">
        <v>199</v>
      </c>
      <c r="F21" s="185">
        <v>309</v>
      </c>
      <c r="G21" s="252">
        <v>169</v>
      </c>
      <c r="H21" s="252">
        <v>140</v>
      </c>
      <c r="I21" s="252">
        <v>455</v>
      </c>
      <c r="J21" s="252">
        <v>278</v>
      </c>
      <c r="K21" s="252">
        <v>177</v>
      </c>
      <c r="L21" s="185">
        <v>171</v>
      </c>
      <c r="M21" s="252">
        <v>93</v>
      </c>
      <c r="N21" s="252">
        <v>78</v>
      </c>
      <c r="O21" s="185">
        <v>141</v>
      </c>
      <c r="P21" s="252">
        <v>81</v>
      </c>
      <c r="Q21" s="252">
        <v>60</v>
      </c>
      <c r="R21" s="334" t="s">
        <v>93</v>
      </c>
    </row>
    <row r="22" spans="1:18" ht="12.75" customHeight="1" x14ac:dyDescent="0.15">
      <c r="A22" s="955"/>
      <c r="B22" s="208" t="s">
        <v>94</v>
      </c>
      <c r="C22" s="186">
        <v>241</v>
      </c>
      <c r="D22" s="185">
        <v>125</v>
      </c>
      <c r="E22" s="185">
        <v>116</v>
      </c>
      <c r="F22" s="185">
        <v>218</v>
      </c>
      <c r="G22" s="252">
        <v>104</v>
      </c>
      <c r="H22" s="252">
        <v>114</v>
      </c>
      <c r="I22" s="252">
        <v>230</v>
      </c>
      <c r="J22" s="252">
        <v>129</v>
      </c>
      <c r="K22" s="252">
        <v>101</v>
      </c>
      <c r="L22" s="185">
        <v>111</v>
      </c>
      <c r="M22" s="252">
        <v>53</v>
      </c>
      <c r="N22" s="252">
        <v>58</v>
      </c>
      <c r="O22" s="185">
        <v>90</v>
      </c>
      <c r="P22" s="252">
        <v>47</v>
      </c>
      <c r="Q22" s="252">
        <v>43</v>
      </c>
      <c r="R22" s="334" t="s">
        <v>94</v>
      </c>
    </row>
    <row r="23" spans="1:18" ht="7.5" customHeight="1" x14ac:dyDescent="0.15">
      <c r="A23" s="337"/>
      <c r="B23" s="208"/>
      <c r="C23" s="186"/>
      <c r="D23" s="252"/>
      <c r="E23" s="185"/>
      <c r="F23" s="185"/>
      <c r="G23" s="252"/>
      <c r="H23" s="252"/>
      <c r="I23" s="252"/>
      <c r="J23" s="252"/>
      <c r="K23" s="252"/>
      <c r="L23" s="185"/>
      <c r="M23" s="252"/>
      <c r="N23" s="252"/>
      <c r="O23" s="185"/>
      <c r="P23" s="252"/>
      <c r="Q23" s="252"/>
      <c r="R23" s="334"/>
    </row>
    <row r="24" spans="1:18" ht="12.75" customHeight="1" x14ac:dyDescent="0.15">
      <c r="B24" s="208" t="s">
        <v>95</v>
      </c>
      <c r="C24" s="186">
        <v>233</v>
      </c>
      <c r="D24" s="185">
        <v>107</v>
      </c>
      <c r="E24" s="185">
        <v>126</v>
      </c>
      <c r="F24" s="185">
        <v>229</v>
      </c>
      <c r="G24" s="252">
        <v>104</v>
      </c>
      <c r="H24" s="252">
        <v>125</v>
      </c>
      <c r="I24" s="252">
        <v>245</v>
      </c>
      <c r="J24" s="252">
        <v>120</v>
      </c>
      <c r="K24" s="252">
        <v>125</v>
      </c>
      <c r="L24" s="185">
        <v>136</v>
      </c>
      <c r="M24" s="252">
        <v>64</v>
      </c>
      <c r="N24" s="252">
        <v>72</v>
      </c>
      <c r="O24" s="185">
        <v>128</v>
      </c>
      <c r="P24" s="252">
        <v>48</v>
      </c>
      <c r="Q24" s="252">
        <v>80</v>
      </c>
      <c r="R24" s="334" t="s">
        <v>95</v>
      </c>
    </row>
    <row r="25" spans="1:18" ht="12.75" customHeight="1" x14ac:dyDescent="0.15">
      <c r="B25" s="208" t="s">
        <v>96</v>
      </c>
      <c r="C25" s="186">
        <v>229</v>
      </c>
      <c r="D25" s="252">
        <v>95</v>
      </c>
      <c r="E25" s="185">
        <v>134</v>
      </c>
      <c r="F25" s="185">
        <v>217</v>
      </c>
      <c r="G25" s="252">
        <v>85</v>
      </c>
      <c r="H25" s="252">
        <v>132</v>
      </c>
      <c r="I25" s="252">
        <v>228</v>
      </c>
      <c r="J25" s="252">
        <v>99</v>
      </c>
      <c r="K25" s="252">
        <v>129</v>
      </c>
      <c r="L25" s="185">
        <v>157</v>
      </c>
      <c r="M25" s="252">
        <v>63</v>
      </c>
      <c r="N25" s="252">
        <v>94</v>
      </c>
      <c r="O25" s="185">
        <v>147</v>
      </c>
      <c r="P25" s="252">
        <v>65</v>
      </c>
      <c r="Q25" s="252">
        <v>82</v>
      </c>
      <c r="R25" s="334" t="s">
        <v>96</v>
      </c>
    </row>
    <row r="26" spans="1:18" ht="12.75" customHeight="1" x14ac:dyDescent="0.15">
      <c r="B26" s="208" t="s">
        <v>97</v>
      </c>
      <c r="C26" s="186">
        <v>192</v>
      </c>
      <c r="D26" s="252">
        <v>66</v>
      </c>
      <c r="E26" s="185">
        <v>126</v>
      </c>
      <c r="F26" s="185">
        <v>153</v>
      </c>
      <c r="G26" s="252">
        <v>50</v>
      </c>
      <c r="H26" s="252">
        <v>103</v>
      </c>
      <c r="I26" s="252">
        <v>152</v>
      </c>
      <c r="J26" s="252">
        <v>65</v>
      </c>
      <c r="K26" s="252">
        <v>87</v>
      </c>
      <c r="L26" s="185">
        <v>114</v>
      </c>
      <c r="M26" s="252">
        <v>44</v>
      </c>
      <c r="N26" s="252">
        <v>70</v>
      </c>
      <c r="O26" s="185">
        <v>109</v>
      </c>
      <c r="P26" s="252">
        <v>44</v>
      </c>
      <c r="Q26" s="252">
        <v>65</v>
      </c>
      <c r="R26" s="334" t="s">
        <v>97</v>
      </c>
    </row>
    <row r="27" spans="1:18" ht="12.75" customHeight="1" x14ac:dyDescent="0.15">
      <c r="B27" s="208" t="s">
        <v>98</v>
      </c>
      <c r="C27" s="224">
        <v>88</v>
      </c>
      <c r="D27" s="252">
        <v>23</v>
      </c>
      <c r="E27" s="185">
        <v>65</v>
      </c>
      <c r="F27" s="185">
        <v>54</v>
      </c>
      <c r="G27" s="252">
        <v>16</v>
      </c>
      <c r="H27" s="252">
        <v>38</v>
      </c>
      <c r="I27" s="252">
        <v>64</v>
      </c>
      <c r="J27" s="252">
        <v>21</v>
      </c>
      <c r="K27" s="252">
        <v>43</v>
      </c>
      <c r="L27" s="185">
        <v>62</v>
      </c>
      <c r="M27" s="252">
        <v>12</v>
      </c>
      <c r="N27" s="252">
        <v>50</v>
      </c>
      <c r="O27" s="185">
        <v>30</v>
      </c>
      <c r="P27" s="252">
        <v>8</v>
      </c>
      <c r="Q27" s="252">
        <v>22</v>
      </c>
      <c r="R27" s="334" t="s">
        <v>98</v>
      </c>
    </row>
    <row r="28" spans="1:18" ht="12.75" customHeight="1" x14ac:dyDescent="0.15">
      <c r="B28" s="208" t="s">
        <v>99</v>
      </c>
      <c r="C28" s="252">
        <v>23</v>
      </c>
      <c r="D28" s="252">
        <v>7</v>
      </c>
      <c r="E28" s="185">
        <v>16</v>
      </c>
      <c r="F28" s="185">
        <v>9</v>
      </c>
      <c r="G28" s="252">
        <v>1</v>
      </c>
      <c r="H28" s="252">
        <v>8</v>
      </c>
      <c r="I28" s="252">
        <v>11</v>
      </c>
      <c r="J28" s="252">
        <v>3</v>
      </c>
      <c r="K28" s="252">
        <v>8</v>
      </c>
      <c r="L28" s="185">
        <v>16</v>
      </c>
      <c r="M28" s="252">
        <v>3</v>
      </c>
      <c r="N28" s="252">
        <v>13</v>
      </c>
      <c r="O28" s="185">
        <v>9</v>
      </c>
      <c r="P28" s="252">
        <v>4</v>
      </c>
      <c r="Q28" s="252">
        <v>5</v>
      </c>
      <c r="R28" s="334" t="s">
        <v>99</v>
      </c>
    </row>
    <row r="29" spans="1:18" ht="12.75" customHeight="1" x14ac:dyDescent="0.15">
      <c r="B29" s="208" t="s">
        <v>100</v>
      </c>
      <c r="C29" s="224">
        <v>3</v>
      </c>
      <c r="D29" s="224">
        <v>1</v>
      </c>
      <c r="E29" s="224">
        <v>2</v>
      </c>
      <c r="F29" s="185">
        <v>1</v>
      </c>
      <c r="G29" s="224" t="s">
        <v>1241</v>
      </c>
      <c r="H29" s="224">
        <v>1</v>
      </c>
      <c r="I29" s="252">
        <v>2</v>
      </c>
      <c r="J29" s="224" t="s">
        <v>1241</v>
      </c>
      <c r="K29" s="224">
        <v>2</v>
      </c>
      <c r="L29" s="185">
        <v>3</v>
      </c>
      <c r="M29" s="224">
        <v>1</v>
      </c>
      <c r="N29" s="224">
        <v>2</v>
      </c>
      <c r="O29" s="185">
        <v>2</v>
      </c>
      <c r="P29" s="224" t="s">
        <v>1241</v>
      </c>
      <c r="Q29" s="224">
        <v>2</v>
      </c>
      <c r="R29" s="334" t="s">
        <v>100</v>
      </c>
    </row>
    <row r="30" spans="1:18" ht="12.75" customHeight="1" x14ac:dyDescent="0.15">
      <c r="B30" s="208" t="s">
        <v>101</v>
      </c>
      <c r="C30" s="224">
        <v>4</v>
      </c>
      <c r="D30" s="224">
        <v>4</v>
      </c>
      <c r="E30" s="224" t="s">
        <v>1241</v>
      </c>
      <c r="F30" s="185">
        <v>1</v>
      </c>
      <c r="G30" s="224" t="s">
        <v>1241</v>
      </c>
      <c r="H30" s="224">
        <v>1</v>
      </c>
      <c r="I30" s="252">
        <v>7</v>
      </c>
      <c r="J30" s="224">
        <v>5</v>
      </c>
      <c r="K30" s="224">
        <v>2</v>
      </c>
      <c r="L30" s="185">
        <v>4</v>
      </c>
      <c r="M30" s="224">
        <v>2</v>
      </c>
      <c r="N30" s="224">
        <v>2</v>
      </c>
      <c r="O30" s="185">
        <v>1</v>
      </c>
      <c r="P30" s="224">
        <v>1</v>
      </c>
      <c r="Q30" s="224" t="s">
        <v>1241</v>
      </c>
      <c r="R30" s="334" t="s">
        <v>101</v>
      </c>
    </row>
    <row r="31" spans="1:18" s="79" customFormat="1" ht="7.5" customHeight="1" x14ac:dyDescent="0.15">
      <c r="A31" s="203"/>
      <c r="B31" s="208"/>
      <c r="C31" s="224"/>
      <c r="D31" s="224"/>
      <c r="E31" s="224"/>
      <c r="F31" s="185"/>
      <c r="G31" s="224"/>
      <c r="H31" s="224"/>
      <c r="I31" s="252"/>
      <c r="J31" s="224"/>
      <c r="K31" s="224"/>
      <c r="L31" s="185"/>
      <c r="M31" s="224"/>
      <c r="N31" s="224"/>
      <c r="O31" s="185"/>
      <c r="P31" s="224"/>
      <c r="Q31" s="224"/>
      <c r="R31" s="334"/>
    </row>
    <row r="32" spans="1:18" ht="13.5" customHeight="1" x14ac:dyDescent="0.15">
      <c r="B32" s="207" t="s">
        <v>102</v>
      </c>
      <c r="C32" s="178"/>
      <c r="D32" s="178"/>
      <c r="E32" s="178"/>
      <c r="F32" s="178"/>
      <c r="G32" s="178"/>
      <c r="H32" s="178"/>
      <c r="I32" s="178"/>
      <c r="J32" s="178"/>
      <c r="K32" s="178"/>
      <c r="L32" s="185"/>
      <c r="M32" s="178"/>
      <c r="N32" s="325"/>
      <c r="O32" s="178"/>
      <c r="P32" s="178"/>
      <c r="Q32" s="178"/>
      <c r="R32" s="336" t="s">
        <v>102</v>
      </c>
    </row>
    <row r="33" spans="2:18" x14ac:dyDescent="0.15">
      <c r="B33" s="208" t="s">
        <v>1032</v>
      </c>
      <c r="C33" s="186">
        <v>470</v>
      </c>
      <c r="D33" s="186">
        <v>240</v>
      </c>
      <c r="E33" s="185">
        <v>230</v>
      </c>
      <c r="F33" s="186">
        <v>308</v>
      </c>
      <c r="G33" s="186">
        <v>157</v>
      </c>
      <c r="H33" s="185">
        <v>151</v>
      </c>
      <c r="I33" s="186">
        <v>543</v>
      </c>
      <c r="J33" s="186">
        <v>251</v>
      </c>
      <c r="K33" s="185">
        <v>292</v>
      </c>
      <c r="L33" s="185">
        <v>223</v>
      </c>
      <c r="M33" s="186">
        <v>106</v>
      </c>
      <c r="N33" s="185">
        <v>117</v>
      </c>
      <c r="O33" s="186">
        <v>104</v>
      </c>
      <c r="P33" s="186">
        <v>59</v>
      </c>
      <c r="Q33" s="185">
        <v>45</v>
      </c>
      <c r="R33" s="334" t="s">
        <v>889</v>
      </c>
    </row>
    <row r="34" spans="2:18" x14ac:dyDescent="0.15">
      <c r="B34" s="208" t="s">
        <v>1033</v>
      </c>
      <c r="C34" s="186">
        <v>2438</v>
      </c>
      <c r="D34" s="186">
        <v>1283</v>
      </c>
      <c r="E34" s="185">
        <v>1155</v>
      </c>
      <c r="F34" s="186">
        <v>2267</v>
      </c>
      <c r="G34" s="186">
        <v>1189</v>
      </c>
      <c r="H34" s="185">
        <v>1078</v>
      </c>
      <c r="I34" s="186">
        <v>3931</v>
      </c>
      <c r="J34" s="186">
        <v>2621</v>
      </c>
      <c r="K34" s="185">
        <v>1310</v>
      </c>
      <c r="L34" s="185">
        <v>1196</v>
      </c>
      <c r="M34" s="186">
        <v>616</v>
      </c>
      <c r="N34" s="185">
        <v>580</v>
      </c>
      <c r="O34" s="186">
        <v>850</v>
      </c>
      <c r="P34" s="186">
        <v>452</v>
      </c>
      <c r="Q34" s="185">
        <v>398</v>
      </c>
      <c r="R34" s="334" t="s">
        <v>890</v>
      </c>
    </row>
    <row r="35" spans="2:18" x14ac:dyDescent="0.15">
      <c r="B35" s="208" t="s">
        <v>1034</v>
      </c>
      <c r="C35" s="186">
        <v>1448</v>
      </c>
      <c r="D35" s="186">
        <v>664</v>
      </c>
      <c r="E35" s="185">
        <v>784</v>
      </c>
      <c r="F35" s="186">
        <v>1190</v>
      </c>
      <c r="G35" s="186">
        <v>529</v>
      </c>
      <c r="H35" s="185">
        <v>661</v>
      </c>
      <c r="I35" s="186">
        <v>1387</v>
      </c>
      <c r="J35" s="186">
        <v>715</v>
      </c>
      <c r="K35" s="185">
        <v>672</v>
      </c>
      <c r="L35" s="185">
        <v>770</v>
      </c>
      <c r="M35" s="186">
        <v>333</v>
      </c>
      <c r="N35" s="185">
        <v>437</v>
      </c>
      <c r="O35" s="186">
        <v>656</v>
      </c>
      <c r="P35" s="186">
        <v>297</v>
      </c>
      <c r="Q35" s="185">
        <v>359</v>
      </c>
      <c r="R35" s="251" t="s">
        <v>891</v>
      </c>
    </row>
    <row r="36" spans="2:18" x14ac:dyDescent="0.15">
      <c r="B36" s="206" t="s">
        <v>1076</v>
      </c>
      <c r="C36" s="186">
        <v>768</v>
      </c>
      <c r="D36" s="186">
        <v>299</v>
      </c>
      <c r="E36" s="186">
        <v>469</v>
      </c>
      <c r="F36" s="186">
        <v>663</v>
      </c>
      <c r="G36" s="186">
        <v>256</v>
      </c>
      <c r="H36" s="186">
        <v>407</v>
      </c>
      <c r="I36" s="186">
        <v>702</v>
      </c>
      <c r="J36" s="186">
        <v>308</v>
      </c>
      <c r="K36" s="186">
        <v>394</v>
      </c>
      <c r="L36" s="185">
        <v>488</v>
      </c>
      <c r="M36" s="186">
        <v>187</v>
      </c>
      <c r="N36" s="186">
        <v>301</v>
      </c>
      <c r="O36" s="186">
        <v>425</v>
      </c>
      <c r="P36" s="186">
        <v>169</v>
      </c>
      <c r="Q36" s="186">
        <v>256</v>
      </c>
      <c r="R36" s="328" t="s">
        <v>1076</v>
      </c>
    </row>
    <row r="37" spans="2:18" x14ac:dyDescent="0.15">
      <c r="B37" s="206" t="s">
        <v>1078</v>
      </c>
      <c r="C37" s="186">
        <v>306</v>
      </c>
      <c r="D37" s="186">
        <v>97</v>
      </c>
      <c r="E37" s="186">
        <v>209</v>
      </c>
      <c r="F37" s="186">
        <v>217</v>
      </c>
      <c r="G37" s="186">
        <v>67</v>
      </c>
      <c r="H37" s="186">
        <v>150</v>
      </c>
      <c r="I37" s="186">
        <v>229</v>
      </c>
      <c r="J37" s="186">
        <v>89</v>
      </c>
      <c r="K37" s="186">
        <v>140</v>
      </c>
      <c r="L37" s="185">
        <v>195</v>
      </c>
      <c r="M37" s="186">
        <v>60</v>
      </c>
      <c r="N37" s="186">
        <v>135</v>
      </c>
      <c r="O37" s="186">
        <v>150</v>
      </c>
      <c r="P37" s="186">
        <v>56</v>
      </c>
      <c r="Q37" s="186">
        <v>94</v>
      </c>
      <c r="R37" s="328" t="s">
        <v>1078</v>
      </c>
    </row>
    <row r="38" spans="2:18" ht="12.75" customHeight="1" x14ac:dyDescent="0.15">
      <c r="B38" s="207" t="s">
        <v>1036</v>
      </c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326" t="s">
        <v>106</v>
      </c>
    </row>
    <row r="39" spans="2:18" x14ac:dyDescent="0.15">
      <c r="B39" s="206" t="s">
        <v>1035</v>
      </c>
      <c r="C39" s="189">
        <f t="shared" ref="C39:Q39" si="0">C33/C4*100</f>
        <v>10.779816513761469</v>
      </c>
      <c r="D39" s="189">
        <f t="shared" si="0"/>
        <v>10.953902327704244</v>
      </c>
      <c r="E39" s="189">
        <f t="shared" si="0"/>
        <v>10.603964960811433</v>
      </c>
      <c r="F39" s="189">
        <f t="shared" si="0"/>
        <v>8.1784386617100377</v>
      </c>
      <c r="G39" s="189">
        <f t="shared" si="0"/>
        <v>8.3733333333333348</v>
      </c>
      <c r="H39" s="189">
        <f t="shared" si="0"/>
        <v>7.985193019566367</v>
      </c>
      <c r="I39" s="189">
        <f t="shared" si="0"/>
        <v>9.2535787321063392</v>
      </c>
      <c r="J39" s="189">
        <f t="shared" si="0"/>
        <v>6.9877505567928724</v>
      </c>
      <c r="K39" s="189">
        <f t="shared" si="0"/>
        <v>12.829525483304041</v>
      </c>
      <c r="L39" s="189">
        <f t="shared" si="0"/>
        <v>10.168718650250797</v>
      </c>
      <c r="M39" s="189">
        <f t="shared" si="0"/>
        <v>10.028382213812677</v>
      </c>
      <c r="N39" s="189">
        <f t="shared" si="0"/>
        <v>10.299295774647888</v>
      </c>
      <c r="O39" s="189">
        <f t="shared" si="0"/>
        <v>6.4556176288019866</v>
      </c>
      <c r="P39" s="254">
        <f t="shared" si="0"/>
        <v>7.2929542645241039</v>
      </c>
      <c r="Q39" s="254">
        <f t="shared" si="0"/>
        <v>5.6109725685785534</v>
      </c>
      <c r="R39" s="328" t="s">
        <v>103</v>
      </c>
    </row>
    <row r="40" spans="2:18" x14ac:dyDescent="0.15">
      <c r="B40" s="206" t="s">
        <v>104</v>
      </c>
      <c r="C40" s="189">
        <f t="shared" ref="C40:Q40" si="1">C34/C4*100</f>
        <v>55.917431192660551</v>
      </c>
      <c r="D40" s="189">
        <f t="shared" si="1"/>
        <v>58.557736193518942</v>
      </c>
      <c r="E40" s="189">
        <f t="shared" si="1"/>
        <v>53.250345781466116</v>
      </c>
      <c r="F40" s="189">
        <f t="shared" si="1"/>
        <v>60.196494954859268</v>
      </c>
      <c r="G40" s="189">
        <f t="shared" si="1"/>
        <v>63.413333333333334</v>
      </c>
      <c r="H40" s="189">
        <f t="shared" si="1"/>
        <v>57.00687466948704</v>
      </c>
      <c r="I40" s="189">
        <f t="shared" si="1"/>
        <v>66.9904567143831</v>
      </c>
      <c r="J40" s="189">
        <f t="shared" si="1"/>
        <v>72.967706013363028</v>
      </c>
      <c r="K40" s="189">
        <f t="shared" si="1"/>
        <v>57.557117750439367</v>
      </c>
      <c r="L40" s="189">
        <f t="shared" si="1"/>
        <v>54.537163702690385</v>
      </c>
      <c r="M40" s="189">
        <f t="shared" si="1"/>
        <v>58.278145695364238</v>
      </c>
      <c r="N40" s="189">
        <f t="shared" si="1"/>
        <v>51.056338028169016</v>
      </c>
      <c r="O40" s="189">
        <f t="shared" si="1"/>
        <v>52.762259466170079</v>
      </c>
      <c r="P40" s="254">
        <f t="shared" si="1"/>
        <v>55.871446229913467</v>
      </c>
      <c r="Q40" s="254">
        <f t="shared" si="1"/>
        <v>49.625935162094763</v>
      </c>
      <c r="R40" s="328" t="s">
        <v>104</v>
      </c>
    </row>
    <row r="41" spans="2:18" x14ac:dyDescent="0.15">
      <c r="B41" s="206" t="s">
        <v>105</v>
      </c>
      <c r="C41" s="189">
        <f t="shared" ref="C41:Q41" si="2">C35/C4*100</f>
        <v>33.211009174311926</v>
      </c>
      <c r="D41" s="189">
        <f t="shared" si="2"/>
        <v>30.305796439981741</v>
      </c>
      <c r="E41" s="189">
        <f t="shared" si="2"/>
        <v>36.145689257722452</v>
      </c>
      <c r="F41" s="189">
        <f t="shared" si="2"/>
        <v>31.59851301115242</v>
      </c>
      <c r="G41" s="189">
        <f t="shared" si="2"/>
        <v>28.213333333333335</v>
      </c>
      <c r="H41" s="189">
        <f t="shared" si="2"/>
        <v>34.955050237969324</v>
      </c>
      <c r="I41" s="189">
        <f t="shared" si="2"/>
        <v>23.636673483299251</v>
      </c>
      <c r="J41" s="189">
        <f t="shared" si="2"/>
        <v>19.905345211581292</v>
      </c>
      <c r="K41" s="189">
        <f t="shared" si="2"/>
        <v>29.525483304042176</v>
      </c>
      <c r="L41" s="189">
        <f t="shared" si="2"/>
        <v>35.111719106247151</v>
      </c>
      <c r="M41" s="189">
        <f t="shared" si="2"/>
        <v>31.504257332071901</v>
      </c>
      <c r="N41" s="189">
        <f t="shared" si="2"/>
        <v>38.468309859154928</v>
      </c>
      <c r="O41" s="189">
        <f t="shared" si="2"/>
        <v>40.720049658597148</v>
      </c>
      <c r="P41" s="189">
        <f t="shared" si="2"/>
        <v>36.711990111248454</v>
      </c>
      <c r="Q41" s="189">
        <f t="shared" si="2"/>
        <v>44.763092269326684</v>
      </c>
      <c r="R41" s="328" t="s">
        <v>105</v>
      </c>
    </row>
    <row r="42" spans="2:18" x14ac:dyDescent="0.15">
      <c r="B42" s="206" t="s">
        <v>1076</v>
      </c>
      <c r="C42" s="189">
        <f t="shared" ref="C42:Q42" si="3">C36/C4*100</f>
        <v>17.61467889908257</v>
      </c>
      <c r="D42" s="189">
        <f t="shared" si="3"/>
        <v>13.646736649931537</v>
      </c>
      <c r="E42" s="189">
        <f t="shared" si="3"/>
        <v>21.622867680958969</v>
      </c>
      <c r="F42" s="189">
        <f t="shared" si="3"/>
        <v>17.604885820499202</v>
      </c>
      <c r="G42" s="189">
        <f t="shared" si="3"/>
        <v>13.653333333333334</v>
      </c>
      <c r="H42" s="189">
        <f t="shared" si="3"/>
        <v>21.523003701745107</v>
      </c>
      <c r="I42" s="189">
        <f t="shared" si="3"/>
        <v>11.963190184049081</v>
      </c>
      <c r="J42" s="189">
        <f t="shared" si="3"/>
        <v>8.5746102449888646</v>
      </c>
      <c r="K42" s="189">
        <f t="shared" si="3"/>
        <v>17.311072056239016</v>
      </c>
      <c r="L42" s="189">
        <f t="shared" si="3"/>
        <v>22.252621979024166</v>
      </c>
      <c r="M42" s="189">
        <f t="shared" si="3"/>
        <v>17.69157994323557</v>
      </c>
      <c r="N42" s="189">
        <f t="shared" si="3"/>
        <v>26.496478873239436</v>
      </c>
      <c r="O42" s="189">
        <f t="shared" si="3"/>
        <v>26.381129733085039</v>
      </c>
      <c r="P42" s="189">
        <f t="shared" si="3"/>
        <v>20.889987639060571</v>
      </c>
      <c r="Q42" s="189">
        <f t="shared" si="3"/>
        <v>31.920199501246881</v>
      </c>
      <c r="R42" s="328" t="s">
        <v>1076</v>
      </c>
    </row>
    <row r="43" spans="2:18" ht="13.5" customHeight="1" thickBot="1" x14ac:dyDescent="0.2">
      <c r="B43" s="210" t="s">
        <v>1078</v>
      </c>
      <c r="C43" s="214">
        <f t="shared" ref="C43:Q43" si="4">C37/C4*100</f>
        <v>7.0183486238532113</v>
      </c>
      <c r="D43" s="214">
        <f t="shared" si="4"/>
        <v>4.4272021907804655</v>
      </c>
      <c r="E43" s="214">
        <f t="shared" si="4"/>
        <v>9.6357768556938694</v>
      </c>
      <c r="F43" s="214">
        <f t="shared" si="4"/>
        <v>5.7620817843866172</v>
      </c>
      <c r="G43" s="214">
        <f t="shared" si="4"/>
        <v>3.5733333333333333</v>
      </c>
      <c r="H43" s="214">
        <f t="shared" si="4"/>
        <v>7.9323109465891068</v>
      </c>
      <c r="I43" s="214">
        <f t="shared" si="4"/>
        <v>3.9025221540558963</v>
      </c>
      <c r="J43" s="214">
        <f t="shared" si="4"/>
        <v>2.477728285077951</v>
      </c>
      <c r="K43" s="214">
        <f t="shared" si="4"/>
        <v>6.1511423550087869</v>
      </c>
      <c r="L43" s="214">
        <f t="shared" si="4"/>
        <v>8.891928864569083</v>
      </c>
      <c r="M43" s="214">
        <f t="shared" si="4"/>
        <v>5.6764427625354781</v>
      </c>
      <c r="N43" s="214">
        <f t="shared" si="4"/>
        <v>11.883802816901408</v>
      </c>
      <c r="O43" s="214">
        <f t="shared" si="4"/>
        <v>9.3109869646182499</v>
      </c>
      <c r="P43" s="214">
        <f t="shared" si="4"/>
        <v>6.9221260815822001</v>
      </c>
      <c r="Q43" s="214">
        <f t="shared" si="4"/>
        <v>11.720698254364089</v>
      </c>
      <c r="R43" s="332" t="s">
        <v>1078</v>
      </c>
    </row>
  </sheetData>
  <mergeCells count="8">
    <mergeCell ref="A21:A22"/>
    <mergeCell ref="I2:K2"/>
    <mergeCell ref="L2:N2"/>
    <mergeCell ref="O2:Q2"/>
    <mergeCell ref="R2:R3"/>
    <mergeCell ref="B2:B3"/>
    <mergeCell ref="C2:E2"/>
    <mergeCell ref="F2:H2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landscape" useFirstPageNumber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11.25" style="203" customWidth="1"/>
    <col min="2" max="2" width="9" style="203"/>
    <col min="3" max="3" width="9.125" style="203" customWidth="1"/>
    <col min="4" max="4" width="8.875" style="203" customWidth="1"/>
    <col min="5" max="7" width="9" style="203"/>
    <col min="8" max="8" width="9" style="203" customWidth="1"/>
    <col min="9" max="9" width="8.25" style="203" customWidth="1"/>
    <col min="10" max="10" width="9" style="203"/>
  </cols>
  <sheetData>
    <row r="1" spans="1:10" ht="17.25" x14ac:dyDescent="0.15">
      <c r="A1" s="116" t="s">
        <v>120</v>
      </c>
      <c r="B1" s="118"/>
      <c r="C1" s="118"/>
      <c r="D1" s="118"/>
      <c r="E1" s="129"/>
      <c r="F1" s="118"/>
      <c r="G1" s="118"/>
      <c r="H1" s="118"/>
      <c r="I1" s="118"/>
      <c r="J1" s="118"/>
    </row>
    <row r="2" spans="1:10" ht="15" thickBot="1" x14ac:dyDescent="0.2">
      <c r="A2" s="128" t="s">
        <v>121</v>
      </c>
      <c r="B2" s="172"/>
      <c r="C2" s="172"/>
      <c r="D2" s="172"/>
      <c r="E2" s="259"/>
      <c r="F2" s="172"/>
      <c r="G2" s="172"/>
      <c r="H2" s="172"/>
      <c r="I2" s="172"/>
      <c r="J2" s="264" t="s">
        <v>1264</v>
      </c>
    </row>
    <row r="3" spans="1:10" ht="13.5" customHeight="1" x14ac:dyDescent="0.15">
      <c r="A3" s="960" t="s">
        <v>892</v>
      </c>
      <c r="B3" s="963" t="s">
        <v>925</v>
      </c>
      <c r="C3" s="964"/>
      <c r="D3" s="964"/>
      <c r="E3" s="964"/>
      <c r="F3" s="964"/>
      <c r="G3" s="964"/>
      <c r="H3" s="964"/>
      <c r="I3" s="964"/>
      <c r="J3" s="964"/>
    </row>
    <row r="4" spans="1:10" ht="13.5" customHeight="1" x14ac:dyDescent="0.15">
      <c r="A4" s="961"/>
      <c r="B4" s="965" t="s">
        <v>125</v>
      </c>
      <c r="C4" s="966"/>
      <c r="D4" s="966"/>
      <c r="E4" s="966" t="s">
        <v>126</v>
      </c>
      <c r="F4" s="966"/>
      <c r="G4" s="966"/>
      <c r="H4" s="966" t="s">
        <v>127</v>
      </c>
      <c r="I4" s="966"/>
      <c r="J4" s="966"/>
    </row>
    <row r="5" spans="1:10" ht="13.5" customHeight="1" x14ac:dyDescent="0.15">
      <c r="A5" s="962"/>
      <c r="B5" s="338" t="s">
        <v>132</v>
      </c>
      <c r="C5" s="339" t="s">
        <v>133</v>
      </c>
      <c r="D5" s="339" t="s">
        <v>134</v>
      </c>
      <c r="E5" s="339" t="s">
        <v>132</v>
      </c>
      <c r="F5" s="339" t="s">
        <v>133</v>
      </c>
      <c r="G5" s="339" t="s">
        <v>134</v>
      </c>
      <c r="H5" s="339" t="s">
        <v>132</v>
      </c>
      <c r="I5" s="339" t="s">
        <v>133</v>
      </c>
      <c r="J5" s="339" t="s">
        <v>134</v>
      </c>
    </row>
    <row r="6" spans="1:10" ht="13.5" customHeight="1" x14ac:dyDescent="0.15">
      <c r="A6" s="340" t="s">
        <v>136</v>
      </c>
      <c r="B6" s="238">
        <v>76406</v>
      </c>
      <c r="C6" s="238">
        <v>38437</v>
      </c>
      <c r="D6" s="238">
        <v>37969</v>
      </c>
      <c r="E6" s="238">
        <v>16305</v>
      </c>
      <c r="F6" s="238">
        <v>8386</v>
      </c>
      <c r="G6" s="238">
        <v>7919</v>
      </c>
      <c r="H6" s="238">
        <v>49990</v>
      </c>
      <c r="I6" s="238">
        <v>26038</v>
      </c>
      <c r="J6" s="238">
        <v>23952</v>
      </c>
    </row>
    <row r="7" spans="1:10" ht="13.5" customHeight="1" x14ac:dyDescent="0.15">
      <c r="A7" s="208" t="s">
        <v>137</v>
      </c>
      <c r="B7" s="185">
        <v>77063</v>
      </c>
      <c r="C7" s="185">
        <v>38884</v>
      </c>
      <c r="D7" s="185">
        <v>38179</v>
      </c>
      <c r="E7" s="185">
        <v>14044</v>
      </c>
      <c r="F7" s="185">
        <v>7178</v>
      </c>
      <c r="G7" s="185">
        <v>6866</v>
      </c>
      <c r="H7" s="185">
        <v>50534</v>
      </c>
      <c r="I7" s="185">
        <v>26599</v>
      </c>
      <c r="J7" s="185">
        <v>23935</v>
      </c>
    </row>
    <row r="8" spans="1:10" ht="13.5" customHeight="1" x14ac:dyDescent="0.15">
      <c r="A8" s="208" t="s">
        <v>138</v>
      </c>
      <c r="B8" s="185">
        <v>78993</v>
      </c>
      <c r="C8" s="185">
        <v>39627</v>
      </c>
      <c r="D8" s="185">
        <v>39366</v>
      </c>
      <c r="E8" s="185">
        <v>11904</v>
      </c>
      <c r="F8" s="185">
        <v>6077</v>
      </c>
      <c r="G8" s="185">
        <v>5827</v>
      </c>
      <c r="H8" s="185">
        <v>52842</v>
      </c>
      <c r="I8" s="185">
        <v>27622</v>
      </c>
      <c r="J8" s="185">
        <v>25220</v>
      </c>
    </row>
    <row r="9" spans="1:10" ht="13.5" customHeight="1" x14ac:dyDescent="0.15">
      <c r="A9" s="208" t="s">
        <v>139</v>
      </c>
      <c r="B9" s="185">
        <v>79023</v>
      </c>
      <c r="C9" s="185">
        <v>40094</v>
      </c>
      <c r="D9" s="185">
        <v>38929</v>
      </c>
      <c r="E9" s="185">
        <v>10552</v>
      </c>
      <c r="F9" s="185">
        <v>5386</v>
      </c>
      <c r="G9" s="185">
        <v>5166</v>
      </c>
      <c r="H9" s="185">
        <v>52797</v>
      </c>
      <c r="I9" s="185">
        <v>28098</v>
      </c>
      <c r="J9" s="185">
        <v>24699</v>
      </c>
    </row>
    <row r="10" spans="1:10" s="79" customFormat="1" ht="13.5" customHeight="1" x14ac:dyDescent="0.15">
      <c r="A10" s="208" t="s">
        <v>1102</v>
      </c>
      <c r="B10" s="185">
        <v>77729</v>
      </c>
      <c r="C10" s="185">
        <v>39118</v>
      </c>
      <c r="D10" s="185">
        <v>38611</v>
      </c>
      <c r="E10" s="185">
        <v>9864</v>
      </c>
      <c r="F10" s="185">
        <v>5031</v>
      </c>
      <c r="G10" s="185">
        <v>4833</v>
      </c>
      <c r="H10" s="185">
        <v>50429</v>
      </c>
      <c r="I10" s="185">
        <v>26595</v>
      </c>
      <c r="J10" s="185">
        <v>23834</v>
      </c>
    </row>
    <row r="11" spans="1:10" ht="13.5" customHeight="1" thickBot="1" x14ac:dyDescent="0.2">
      <c r="A11" s="341" t="s">
        <v>1082</v>
      </c>
      <c r="B11" s="211">
        <v>75457</v>
      </c>
      <c r="C11" s="211">
        <v>37673</v>
      </c>
      <c r="D11" s="211">
        <v>37784</v>
      </c>
      <c r="E11" s="211">
        <v>9056</v>
      </c>
      <c r="F11" s="211">
        <v>4599</v>
      </c>
      <c r="G11" s="211">
        <v>4457</v>
      </c>
      <c r="H11" s="211">
        <v>46574</v>
      </c>
      <c r="I11" s="211">
        <v>24195</v>
      </c>
      <c r="J11" s="211">
        <v>22379</v>
      </c>
    </row>
    <row r="12" spans="1:10" ht="13.5" customHeight="1" x14ac:dyDescent="0.15">
      <c r="A12" s="125" t="s">
        <v>953</v>
      </c>
      <c r="B12" s="342"/>
      <c r="C12" s="343"/>
      <c r="D12" s="343"/>
      <c r="E12" s="343"/>
      <c r="F12" s="343"/>
      <c r="G12" s="343"/>
      <c r="H12" s="343"/>
      <c r="I12" s="343"/>
      <c r="J12" s="343"/>
    </row>
    <row r="13" spans="1:10" ht="13.5" customHeight="1" x14ac:dyDescent="0.15">
      <c r="A13" s="125"/>
      <c r="B13" s="344"/>
      <c r="C13" s="344"/>
      <c r="D13" s="344"/>
      <c r="E13" s="344"/>
      <c r="F13" s="344"/>
      <c r="G13" s="344"/>
      <c r="H13" s="344"/>
      <c r="I13" s="344"/>
      <c r="J13" s="344"/>
    </row>
    <row r="14" spans="1:10" ht="13.5" customHeight="1" x14ac:dyDescent="0.15">
      <c r="A14" s="125"/>
      <c r="B14" s="344"/>
      <c r="C14" s="344"/>
      <c r="D14" s="344"/>
      <c r="E14" s="344"/>
      <c r="F14" s="344"/>
      <c r="G14" s="344"/>
      <c r="H14" s="344"/>
      <c r="I14" s="344"/>
      <c r="J14" s="344"/>
    </row>
    <row r="15" spans="1:10" ht="13.5" customHeight="1" x14ac:dyDescent="0.15">
      <c r="A15" s="219"/>
      <c r="B15" s="219"/>
      <c r="C15" s="219"/>
      <c r="D15" s="219"/>
      <c r="E15" s="219"/>
      <c r="F15" s="219"/>
      <c r="G15" s="219"/>
      <c r="H15" s="219"/>
      <c r="I15" s="219"/>
      <c r="J15" s="219"/>
    </row>
    <row r="16" spans="1:10" ht="15" thickBot="1" x14ac:dyDescent="0.2">
      <c r="A16" s="128" t="s">
        <v>141</v>
      </c>
      <c r="B16" s="172"/>
      <c r="C16" s="172"/>
      <c r="D16" s="160"/>
      <c r="E16" s="172"/>
      <c r="F16" s="172"/>
      <c r="G16" s="172"/>
      <c r="H16" s="172" t="s">
        <v>142</v>
      </c>
      <c r="I16" s="172"/>
      <c r="J16" s="172"/>
    </row>
    <row r="17" spans="1:10" ht="13.5" customHeight="1" x14ac:dyDescent="0.15">
      <c r="A17" s="960" t="s">
        <v>892</v>
      </c>
      <c r="B17" s="963" t="s">
        <v>925</v>
      </c>
      <c r="C17" s="964"/>
      <c r="D17" s="964"/>
      <c r="E17" s="964"/>
      <c r="F17" s="964"/>
      <c r="G17" s="964"/>
      <c r="H17" s="964"/>
      <c r="I17" s="964"/>
      <c r="J17" s="964"/>
    </row>
    <row r="18" spans="1:10" ht="13.5" customHeight="1" x14ac:dyDescent="0.15">
      <c r="A18" s="961"/>
      <c r="B18" s="965" t="s">
        <v>44</v>
      </c>
      <c r="C18" s="966"/>
      <c r="D18" s="966"/>
      <c r="E18" s="966" t="s">
        <v>126</v>
      </c>
      <c r="F18" s="966"/>
      <c r="G18" s="966"/>
      <c r="H18" s="966" t="s">
        <v>127</v>
      </c>
      <c r="I18" s="966"/>
      <c r="J18" s="966"/>
    </row>
    <row r="19" spans="1:10" ht="13.5" customHeight="1" x14ac:dyDescent="0.15">
      <c r="A19" s="962"/>
      <c r="B19" s="338" t="s">
        <v>132</v>
      </c>
      <c r="C19" s="339" t="s">
        <v>35</v>
      </c>
      <c r="D19" s="339" t="s">
        <v>33</v>
      </c>
      <c r="E19" s="339" t="s">
        <v>132</v>
      </c>
      <c r="F19" s="339" t="s">
        <v>35</v>
      </c>
      <c r="G19" s="339" t="s">
        <v>33</v>
      </c>
      <c r="H19" s="339" t="s">
        <v>132</v>
      </c>
      <c r="I19" s="339" t="s">
        <v>35</v>
      </c>
      <c r="J19" s="339" t="s">
        <v>33</v>
      </c>
    </row>
    <row r="20" spans="1:10" ht="13.5" customHeight="1" x14ac:dyDescent="0.15">
      <c r="A20" s="340" t="s">
        <v>143</v>
      </c>
      <c r="B20" s="345">
        <v>1935168</v>
      </c>
      <c r="C20" s="345">
        <v>962571</v>
      </c>
      <c r="D20" s="345">
        <v>972597</v>
      </c>
      <c r="E20" s="346">
        <v>380087</v>
      </c>
      <c r="F20" s="345">
        <v>194987</v>
      </c>
      <c r="G20" s="345">
        <v>185100</v>
      </c>
      <c r="H20" s="345">
        <v>1315228</v>
      </c>
      <c r="I20" s="345">
        <v>670047</v>
      </c>
      <c r="J20" s="345">
        <v>645181</v>
      </c>
    </row>
    <row r="21" spans="1:10" ht="13.5" customHeight="1" x14ac:dyDescent="0.15">
      <c r="A21" s="208" t="s">
        <v>144</v>
      </c>
      <c r="B21" s="277">
        <v>1984390</v>
      </c>
      <c r="C21" s="277">
        <v>987426</v>
      </c>
      <c r="D21" s="277">
        <v>996964</v>
      </c>
      <c r="E21" s="277">
        <v>339253</v>
      </c>
      <c r="F21" s="277">
        <v>173736</v>
      </c>
      <c r="G21" s="277">
        <v>165517</v>
      </c>
      <c r="H21" s="277">
        <v>1350635</v>
      </c>
      <c r="I21" s="277">
        <v>691841</v>
      </c>
      <c r="J21" s="277">
        <v>658794</v>
      </c>
    </row>
    <row r="22" spans="1:10" ht="13.5" customHeight="1" x14ac:dyDescent="0.15">
      <c r="A22" s="208" t="s">
        <v>145</v>
      </c>
      <c r="B22" s="277">
        <v>2004817</v>
      </c>
      <c r="C22" s="277">
        <v>995859</v>
      </c>
      <c r="D22" s="277">
        <v>1008958</v>
      </c>
      <c r="E22" s="277">
        <v>306905</v>
      </c>
      <c r="F22" s="277">
        <v>157133</v>
      </c>
      <c r="G22" s="277">
        <v>149772</v>
      </c>
      <c r="H22" s="277">
        <v>1352311</v>
      </c>
      <c r="I22" s="277">
        <v>694080</v>
      </c>
      <c r="J22" s="277">
        <v>658231</v>
      </c>
    </row>
    <row r="23" spans="1:10" ht="13.5" customHeight="1" x14ac:dyDescent="0.15">
      <c r="A23" s="208" t="s">
        <v>146</v>
      </c>
      <c r="B23" s="277">
        <v>2016631</v>
      </c>
      <c r="C23" s="277">
        <v>1002114</v>
      </c>
      <c r="D23" s="277">
        <v>1014517</v>
      </c>
      <c r="E23" s="277">
        <v>285245</v>
      </c>
      <c r="F23" s="277">
        <v>146138</v>
      </c>
      <c r="G23" s="277">
        <v>139107</v>
      </c>
      <c r="H23" s="277">
        <v>1336513</v>
      </c>
      <c r="I23" s="277">
        <v>688222</v>
      </c>
      <c r="J23" s="277">
        <v>648291</v>
      </c>
    </row>
    <row r="24" spans="1:10" s="79" customFormat="1" ht="13.5" customHeight="1" x14ac:dyDescent="0.15">
      <c r="A24" s="208" t="s">
        <v>1103</v>
      </c>
      <c r="B24" s="277">
        <v>2007683</v>
      </c>
      <c r="C24" s="277">
        <v>996855</v>
      </c>
      <c r="D24" s="277">
        <v>1010828</v>
      </c>
      <c r="E24" s="277">
        <v>269823</v>
      </c>
      <c r="F24" s="277">
        <v>138441</v>
      </c>
      <c r="G24" s="277">
        <v>131382</v>
      </c>
      <c r="H24" s="277">
        <v>1281274</v>
      </c>
      <c r="I24" s="277">
        <v>659810</v>
      </c>
      <c r="J24" s="277">
        <v>621464</v>
      </c>
    </row>
    <row r="25" spans="1:10" ht="13.5" customHeight="1" thickBot="1" x14ac:dyDescent="0.2">
      <c r="A25" s="341" t="s">
        <v>1082</v>
      </c>
      <c r="B25" s="280">
        <v>1974255</v>
      </c>
      <c r="C25" s="280">
        <v>981626</v>
      </c>
      <c r="D25" s="280">
        <v>992629</v>
      </c>
      <c r="E25" s="280">
        <v>252836</v>
      </c>
      <c r="F25" s="280">
        <v>129488</v>
      </c>
      <c r="G25" s="280">
        <v>123348</v>
      </c>
      <c r="H25" s="280">
        <v>1203616</v>
      </c>
      <c r="I25" s="280">
        <v>621806</v>
      </c>
      <c r="J25" s="280">
        <v>581810</v>
      </c>
    </row>
    <row r="26" spans="1:10" ht="13.5" customHeight="1" x14ac:dyDescent="0.15">
      <c r="A26" s="125" t="s">
        <v>953</v>
      </c>
      <c r="B26" s="342"/>
      <c r="C26" s="343"/>
      <c r="D26" s="343"/>
      <c r="E26" s="343"/>
      <c r="F26" s="343"/>
      <c r="G26" s="343"/>
      <c r="H26" s="343"/>
      <c r="I26" s="343"/>
      <c r="J26" s="343"/>
    </row>
    <row r="27" spans="1:10" ht="13.5" customHeight="1" x14ac:dyDescent="0.15">
      <c r="A27" s="219"/>
      <c r="B27" s="219"/>
      <c r="C27" s="219"/>
      <c r="D27" s="219"/>
      <c r="E27" s="219"/>
      <c r="F27" s="219"/>
      <c r="G27" s="219"/>
      <c r="H27" s="219"/>
      <c r="I27" s="219"/>
      <c r="J27" s="219"/>
    </row>
    <row r="28" spans="1:10" ht="13.5" customHeight="1" x14ac:dyDescent="0.15">
      <c r="A28" s="219"/>
      <c r="B28" s="219"/>
      <c r="C28" s="219"/>
      <c r="D28" s="219"/>
      <c r="E28" s="219"/>
      <c r="F28" s="219"/>
      <c r="G28" s="219"/>
      <c r="H28" s="219"/>
      <c r="I28" s="219"/>
      <c r="J28" s="219"/>
    </row>
    <row r="29" spans="1:10" ht="13.5" customHeight="1" x14ac:dyDescent="0.15">
      <c r="A29" s="219"/>
      <c r="B29" s="219"/>
      <c r="C29" s="219"/>
      <c r="D29" s="219"/>
      <c r="E29" s="219"/>
      <c r="F29" s="219"/>
      <c r="G29" s="219"/>
      <c r="H29" s="219"/>
      <c r="I29" s="219"/>
      <c r="J29" s="219"/>
    </row>
    <row r="30" spans="1:10" ht="15" thickBot="1" x14ac:dyDescent="0.2">
      <c r="A30" s="117" t="s">
        <v>148</v>
      </c>
      <c r="B30" s="347"/>
      <c r="C30" s="348"/>
      <c r="D30" s="349"/>
      <c r="E30" s="348"/>
      <c r="F30" s="348"/>
      <c r="G30" s="348"/>
      <c r="H30" s="348"/>
      <c r="I30" s="348"/>
      <c r="J30" s="348"/>
    </row>
    <row r="31" spans="1:10" ht="13.5" customHeight="1" x14ac:dyDescent="0.15">
      <c r="A31" s="960" t="s">
        <v>892</v>
      </c>
      <c r="B31" s="963" t="s">
        <v>925</v>
      </c>
      <c r="C31" s="964"/>
      <c r="D31" s="964"/>
      <c r="E31" s="964"/>
      <c r="F31" s="964"/>
      <c r="G31" s="964"/>
      <c r="H31" s="964"/>
      <c r="I31" s="964"/>
      <c r="J31" s="964"/>
    </row>
    <row r="32" spans="1:10" ht="13.5" customHeight="1" x14ac:dyDescent="0.15">
      <c r="A32" s="961"/>
      <c r="B32" s="965" t="s">
        <v>44</v>
      </c>
      <c r="C32" s="966"/>
      <c r="D32" s="966"/>
      <c r="E32" s="966" t="s">
        <v>126</v>
      </c>
      <c r="F32" s="966"/>
      <c r="G32" s="966"/>
      <c r="H32" s="966" t="s">
        <v>127</v>
      </c>
      <c r="I32" s="966"/>
      <c r="J32" s="966"/>
    </row>
    <row r="33" spans="1:10" ht="13.5" customHeight="1" x14ac:dyDescent="0.15">
      <c r="A33" s="962"/>
      <c r="B33" s="338" t="s">
        <v>132</v>
      </c>
      <c r="C33" s="339" t="s">
        <v>35</v>
      </c>
      <c r="D33" s="339" t="s">
        <v>33</v>
      </c>
      <c r="E33" s="339" t="s">
        <v>132</v>
      </c>
      <c r="F33" s="339" t="s">
        <v>35</v>
      </c>
      <c r="G33" s="339" t="s">
        <v>33</v>
      </c>
      <c r="H33" s="339" t="s">
        <v>132</v>
      </c>
      <c r="I33" s="339" t="s">
        <v>35</v>
      </c>
      <c r="J33" s="339" t="s">
        <v>33</v>
      </c>
    </row>
    <row r="34" spans="1:10" ht="13.5" customHeight="1" x14ac:dyDescent="0.15">
      <c r="A34" s="340" t="s">
        <v>149</v>
      </c>
      <c r="B34" s="350">
        <v>123611167</v>
      </c>
      <c r="C34" s="350">
        <v>60696724</v>
      </c>
      <c r="D34" s="350">
        <v>62914443</v>
      </c>
      <c r="E34" s="350">
        <v>22486239</v>
      </c>
      <c r="F34" s="350">
        <v>11517752</v>
      </c>
      <c r="G34" s="350">
        <v>10968487</v>
      </c>
      <c r="H34" s="350">
        <v>85903976</v>
      </c>
      <c r="I34" s="350">
        <v>42968512</v>
      </c>
      <c r="J34" s="350">
        <v>42935464</v>
      </c>
    </row>
    <row r="35" spans="1:10" ht="13.5" customHeight="1" x14ac:dyDescent="0.15">
      <c r="A35" s="208" t="s">
        <v>150</v>
      </c>
      <c r="B35" s="351">
        <v>125570246</v>
      </c>
      <c r="C35" s="351">
        <v>61574398</v>
      </c>
      <c r="D35" s="351">
        <v>63995848</v>
      </c>
      <c r="E35" s="351">
        <v>20013730</v>
      </c>
      <c r="F35" s="351">
        <v>10246810</v>
      </c>
      <c r="G35" s="351">
        <v>9766920</v>
      </c>
      <c r="H35" s="351">
        <v>87164721</v>
      </c>
      <c r="I35" s="351">
        <v>43734829</v>
      </c>
      <c r="J35" s="351">
        <v>43429892</v>
      </c>
    </row>
    <row r="36" spans="1:10" ht="13.5" customHeight="1" x14ac:dyDescent="0.15">
      <c r="A36" s="208" t="s">
        <v>151</v>
      </c>
      <c r="B36" s="351">
        <v>126925843</v>
      </c>
      <c r="C36" s="351">
        <v>62110764</v>
      </c>
      <c r="D36" s="351">
        <v>64815079</v>
      </c>
      <c r="E36" s="351">
        <v>18472499</v>
      </c>
      <c r="F36" s="351">
        <v>9459102</v>
      </c>
      <c r="G36" s="351">
        <v>9013397</v>
      </c>
      <c r="H36" s="351">
        <v>86219631</v>
      </c>
      <c r="I36" s="351">
        <v>43281355</v>
      </c>
      <c r="J36" s="351">
        <v>42938276</v>
      </c>
    </row>
    <row r="37" spans="1:10" ht="13.5" customHeight="1" x14ac:dyDescent="0.15">
      <c r="A37" s="208" t="s">
        <v>152</v>
      </c>
      <c r="B37" s="352">
        <v>127767994</v>
      </c>
      <c r="C37" s="352">
        <v>62348977</v>
      </c>
      <c r="D37" s="352">
        <v>65419017</v>
      </c>
      <c r="E37" s="352">
        <v>17521234</v>
      </c>
      <c r="F37" s="352">
        <v>8971683</v>
      </c>
      <c r="G37" s="352">
        <v>8549551</v>
      </c>
      <c r="H37" s="352">
        <v>84092414</v>
      </c>
      <c r="I37" s="352">
        <v>42210963</v>
      </c>
      <c r="J37" s="352">
        <v>41881451</v>
      </c>
    </row>
    <row r="38" spans="1:10" s="79" customFormat="1" ht="13.5" customHeight="1" x14ac:dyDescent="0.15">
      <c r="A38" s="208" t="s">
        <v>1102</v>
      </c>
      <c r="B38" s="352">
        <v>128057352</v>
      </c>
      <c r="C38" s="352">
        <v>62327737</v>
      </c>
      <c r="D38" s="352">
        <v>65729615</v>
      </c>
      <c r="E38" s="352">
        <v>16803444</v>
      </c>
      <c r="F38" s="352">
        <v>8602329</v>
      </c>
      <c r="G38" s="352">
        <v>8201115</v>
      </c>
      <c r="H38" s="352">
        <v>81031800</v>
      </c>
      <c r="I38" s="352">
        <v>40684202</v>
      </c>
      <c r="J38" s="352">
        <v>40347598</v>
      </c>
    </row>
    <row r="39" spans="1:10" ht="13.5" customHeight="1" thickBot="1" x14ac:dyDescent="0.2">
      <c r="A39" s="341" t="s">
        <v>1082</v>
      </c>
      <c r="B39" s="353">
        <v>127094745</v>
      </c>
      <c r="C39" s="353">
        <v>61841738</v>
      </c>
      <c r="D39" s="353">
        <v>65253007</v>
      </c>
      <c r="E39" s="353">
        <v>15886810</v>
      </c>
      <c r="F39" s="353">
        <v>8133536</v>
      </c>
      <c r="G39" s="353">
        <v>7753274</v>
      </c>
      <c r="H39" s="353">
        <v>76288736</v>
      </c>
      <c r="I39" s="353">
        <v>38394322</v>
      </c>
      <c r="J39" s="353">
        <v>37894414</v>
      </c>
    </row>
    <row r="40" spans="1:10" x14ac:dyDescent="0.15">
      <c r="A40" s="125" t="s">
        <v>953</v>
      </c>
      <c r="B40" s="342"/>
      <c r="C40" s="343"/>
      <c r="D40" s="343"/>
      <c r="E40" s="343"/>
      <c r="F40" s="343"/>
      <c r="G40" s="343"/>
      <c r="H40" s="343"/>
      <c r="I40" s="343"/>
      <c r="J40" s="343"/>
    </row>
  </sheetData>
  <mergeCells count="15">
    <mergeCell ref="A3:A5"/>
    <mergeCell ref="A31:A33"/>
    <mergeCell ref="A17:A19"/>
    <mergeCell ref="B3:J3"/>
    <mergeCell ref="B17:J17"/>
    <mergeCell ref="B31:J31"/>
    <mergeCell ref="B32:D32"/>
    <mergeCell ref="E32:G32"/>
    <mergeCell ref="H32:J32"/>
    <mergeCell ref="B18:D18"/>
    <mergeCell ref="E18:G18"/>
    <mergeCell ref="H18:J18"/>
    <mergeCell ref="B4:D4"/>
    <mergeCell ref="E4:G4"/>
    <mergeCell ref="H4:J4"/>
  </mergeCells>
  <phoneticPr fontId="2"/>
  <pageMargins left="0.43307086614173229" right="0.43307086614173229" top="0.74803149606299213" bottom="0.55118110236220474" header="0.31496062992125984" footer="0.31496062992125984"/>
  <pageSetup paperSize="9" scale="95" firstPageNumber="13" fitToHeight="0" orientation="portrait" useFirstPageNumber="1" r:id="rId1"/>
  <headerFooter>
    <oddFooter>&amp;C26</oddFooter>
    <firstFooter>&amp;C26</first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T43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3" width="9" style="203" customWidth="1"/>
    <col min="4" max="12" width="7.875" style="203" customWidth="1"/>
    <col min="13" max="14" width="6.875" customWidth="1"/>
    <col min="15" max="15" width="8.625" customWidth="1"/>
    <col min="16" max="17" width="6.875" customWidth="1"/>
    <col min="18" max="18" width="8.625" customWidth="1"/>
    <col min="19" max="20" width="6.875" customWidth="1"/>
  </cols>
  <sheetData>
    <row r="1" spans="1:12" ht="17.25" customHeight="1" x14ac:dyDescent="0.15">
      <c r="A1" s="118"/>
      <c r="B1" s="118"/>
      <c r="C1" s="118"/>
      <c r="D1" s="219"/>
      <c r="E1" s="219"/>
      <c r="F1" s="219"/>
      <c r="G1" s="219"/>
      <c r="H1" s="219"/>
      <c r="I1" s="219"/>
      <c r="J1" s="219"/>
      <c r="K1" s="219"/>
      <c r="L1" s="219"/>
    </row>
    <row r="2" spans="1:12" ht="15" customHeight="1" thickBot="1" x14ac:dyDescent="0.2">
      <c r="A2" s="172"/>
      <c r="B2" s="172"/>
      <c r="C2" s="172"/>
      <c r="D2" s="219"/>
      <c r="E2" s="219"/>
      <c r="F2" s="219"/>
      <c r="G2" s="219"/>
      <c r="H2" s="219"/>
      <c r="I2" s="219"/>
      <c r="J2" s="219"/>
      <c r="L2" s="264" t="s">
        <v>122</v>
      </c>
    </row>
    <row r="3" spans="1:12" ht="13.5" customHeight="1" x14ac:dyDescent="0.15">
      <c r="A3" s="77"/>
      <c r="B3" s="77"/>
      <c r="C3" s="78"/>
      <c r="D3" s="967" t="s">
        <v>124</v>
      </c>
      <c r="E3" s="968"/>
      <c r="F3" s="968"/>
      <c r="G3" s="968"/>
      <c r="H3" s="968"/>
      <c r="I3" s="968"/>
      <c r="J3" s="968"/>
      <c r="K3" s="968"/>
      <c r="L3" s="969"/>
    </row>
    <row r="4" spans="1:12" ht="13.5" customHeight="1" x14ac:dyDescent="0.15">
      <c r="A4" s="966" t="s">
        <v>128</v>
      </c>
      <c r="B4" s="966"/>
      <c r="C4" s="966"/>
      <c r="D4" s="966" t="s">
        <v>129</v>
      </c>
      <c r="E4" s="966"/>
      <c r="F4" s="966"/>
      <c r="G4" s="966" t="s">
        <v>130</v>
      </c>
      <c r="H4" s="966"/>
      <c r="I4" s="966"/>
      <c r="J4" s="966" t="s">
        <v>131</v>
      </c>
      <c r="K4" s="970"/>
      <c r="L4" s="971"/>
    </row>
    <row r="5" spans="1:12" ht="13.5" customHeight="1" x14ac:dyDescent="0.15">
      <c r="A5" s="339" t="s">
        <v>132</v>
      </c>
      <c r="B5" s="339" t="s">
        <v>133</v>
      </c>
      <c r="C5" s="339" t="s">
        <v>134</v>
      </c>
      <c r="D5" s="354" t="s">
        <v>135</v>
      </c>
      <c r="E5" s="354" t="s">
        <v>133</v>
      </c>
      <c r="F5" s="354" t="s">
        <v>134</v>
      </c>
      <c r="G5" s="354" t="s">
        <v>135</v>
      </c>
      <c r="H5" s="354" t="s">
        <v>133</v>
      </c>
      <c r="I5" s="354" t="s">
        <v>134</v>
      </c>
      <c r="J5" s="354" t="s">
        <v>135</v>
      </c>
      <c r="K5" s="354" t="s">
        <v>133</v>
      </c>
      <c r="L5" s="355" t="s">
        <v>134</v>
      </c>
    </row>
    <row r="6" spans="1:12" ht="13.5" customHeight="1" x14ac:dyDescent="0.15">
      <c r="A6" s="238">
        <v>10076</v>
      </c>
      <c r="B6" s="238">
        <v>3986</v>
      </c>
      <c r="C6" s="238">
        <v>6090</v>
      </c>
      <c r="D6" s="240">
        <v>21.339947124571399</v>
      </c>
      <c r="E6" s="240">
        <v>21.817519577490401</v>
      </c>
      <c r="F6" s="240">
        <v>20.856488187732097</v>
      </c>
      <c r="G6" s="240">
        <v>65.400000000000006</v>
      </c>
      <c r="H6" s="240">
        <v>67.7</v>
      </c>
      <c r="I6" s="240">
        <v>63.1</v>
      </c>
      <c r="J6" s="240">
        <v>13.2</v>
      </c>
      <c r="K6" s="240">
        <v>10.4</v>
      </c>
      <c r="L6" s="242">
        <v>16</v>
      </c>
    </row>
    <row r="7" spans="1:12" ht="13.5" customHeight="1" x14ac:dyDescent="0.15">
      <c r="A7" s="185">
        <v>12477</v>
      </c>
      <c r="B7" s="185">
        <v>5104</v>
      </c>
      <c r="C7" s="185">
        <f>A7-B7</f>
        <v>7373</v>
      </c>
      <c r="D7" s="188">
        <v>18.2</v>
      </c>
      <c r="E7" s="188">
        <v>18.460034975825533</v>
      </c>
      <c r="F7" s="188">
        <v>17.983708321328479</v>
      </c>
      <c r="G7" s="188">
        <v>65.599999999999994</v>
      </c>
      <c r="H7" s="188">
        <v>68.406028186400576</v>
      </c>
      <c r="I7" s="188">
        <v>62.691531994028125</v>
      </c>
      <c r="J7" s="188">
        <v>16.2</v>
      </c>
      <c r="K7" s="188">
        <v>13.126221582141756</v>
      </c>
      <c r="L7" s="193">
        <v>19.311663479923517</v>
      </c>
    </row>
    <row r="8" spans="1:12" ht="13.5" customHeight="1" x14ac:dyDescent="0.15">
      <c r="A8" s="185">
        <v>14195</v>
      </c>
      <c r="B8" s="185">
        <v>5900</v>
      </c>
      <c r="C8" s="185">
        <f>A8-B8</f>
        <v>8295</v>
      </c>
      <c r="D8" s="188">
        <v>15.06968971934222</v>
      </c>
      <c r="E8" s="188">
        <v>15.335503570797687</v>
      </c>
      <c r="F8" s="188">
        <v>14.802113498958491</v>
      </c>
      <c r="G8" s="188">
        <v>66.894534958793813</v>
      </c>
      <c r="H8" s="188">
        <v>69.704999116763815</v>
      </c>
      <c r="I8" s="188">
        <v>64.065437179291777</v>
      </c>
      <c r="J8" s="188">
        <v>17.969946704138344</v>
      </c>
      <c r="K8" s="188">
        <v>14.888838418250183</v>
      </c>
      <c r="L8" s="193">
        <v>21.071483005639386</v>
      </c>
    </row>
    <row r="9" spans="1:12" ht="13.5" customHeight="1" x14ac:dyDescent="0.15">
      <c r="A9" s="185">
        <v>15541</v>
      </c>
      <c r="B9" s="185">
        <v>6528</v>
      </c>
      <c r="C9" s="185">
        <f>A9-B9</f>
        <v>9013</v>
      </c>
      <c r="D9" s="188">
        <v>13.4</v>
      </c>
      <c r="E9" s="188">
        <v>13.433431436125106</v>
      </c>
      <c r="F9" s="188">
        <v>13.270312620411516</v>
      </c>
      <c r="G9" s="188">
        <v>66.812193918226342</v>
      </c>
      <c r="H9" s="188">
        <v>70.080311268518983</v>
      </c>
      <c r="I9" s="188">
        <v>63.446273985974464</v>
      </c>
      <c r="J9" s="188">
        <v>19.666426230338001</v>
      </c>
      <c r="K9" s="188">
        <v>16.28173791589764</v>
      </c>
      <c r="L9" s="193">
        <v>23.152405661589047</v>
      </c>
    </row>
    <row r="10" spans="1:12" s="79" customFormat="1" ht="13.5" customHeight="1" x14ac:dyDescent="0.15">
      <c r="A10" s="185">
        <v>16385</v>
      </c>
      <c r="B10" s="185">
        <v>6960</v>
      </c>
      <c r="C10" s="185">
        <v>9425</v>
      </c>
      <c r="D10" s="188">
        <v>12.7</v>
      </c>
      <c r="E10" s="188">
        <v>12.9</v>
      </c>
      <c r="F10" s="188">
        <v>12.5</v>
      </c>
      <c r="G10" s="188">
        <v>64.900000000000006</v>
      </c>
      <c r="H10" s="188">
        <v>68</v>
      </c>
      <c r="I10" s="188">
        <v>61.7</v>
      </c>
      <c r="J10" s="188">
        <v>21.714353870416264</v>
      </c>
      <c r="K10" s="188">
        <v>18.474769728983624</v>
      </c>
      <c r="L10" s="193">
        <v>24.944420918907472</v>
      </c>
    </row>
    <row r="11" spans="1:12" ht="13.5" customHeight="1" thickBot="1" x14ac:dyDescent="0.2">
      <c r="A11" s="211">
        <v>18817</v>
      </c>
      <c r="B11" s="211">
        <v>8396</v>
      </c>
      <c r="C11" s="211">
        <v>10421</v>
      </c>
      <c r="D11" s="199">
        <v>12</v>
      </c>
      <c r="E11" s="199">
        <v>12.2</v>
      </c>
      <c r="F11" s="199">
        <v>11.8</v>
      </c>
      <c r="G11" s="199">
        <v>61.7</v>
      </c>
      <c r="H11" s="199">
        <v>64.2</v>
      </c>
      <c r="I11" s="199">
        <v>59.2</v>
      </c>
      <c r="J11" s="199">
        <v>24.9</v>
      </c>
      <c r="K11" s="199">
        <v>22.3</v>
      </c>
      <c r="L11" s="216">
        <v>27.6</v>
      </c>
    </row>
    <row r="12" spans="1:12" ht="13.5" customHeight="1" x14ac:dyDescent="0.15">
      <c r="A12" s="343"/>
      <c r="B12" s="343"/>
      <c r="C12" s="343"/>
      <c r="D12" s="219"/>
      <c r="E12" s="219"/>
      <c r="F12" s="219"/>
      <c r="G12" s="219"/>
      <c r="H12" s="219"/>
      <c r="I12" s="219"/>
      <c r="J12" s="219"/>
      <c r="K12" s="219"/>
      <c r="L12" s="219"/>
    </row>
    <row r="13" spans="1:12" ht="13.5" customHeight="1" x14ac:dyDescent="0.15">
      <c r="A13" s="344"/>
      <c r="B13" s="344"/>
      <c r="C13" s="344"/>
      <c r="D13" s="219"/>
      <c r="E13" s="219"/>
      <c r="F13" s="219"/>
      <c r="G13" s="219"/>
      <c r="H13" s="219"/>
      <c r="I13" s="219"/>
      <c r="J13" s="219"/>
      <c r="K13" s="219"/>
      <c r="L13" s="219"/>
    </row>
    <row r="14" spans="1:12" ht="13.5" customHeight="1" x14ac:dyDescent="0.15">
      <c r="A14" s="344"/>
      <c r="B14" s="344"/>
      <c r="C14" s="344"/>
      <c r="D14" s="219"/>
      <c r="E14" s="219"/>
      <c r="F14" s="219"/>
      <c r="G14" s="219"/>
      <c r="H14" s="219"/>
      <c r="I14" s="219"/>
      <c r="J14" s="219"/>
      <c r="K14" s="219"/>
      <c r="L14" s="219"/>
    </row>
    <row r="15" spans="1:12" ht="13.5" customHeight="1" x14ac:dyDescent="0.15">
      <c r="A15" s="219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</row>
    <row r="16" spans="1:12" ht="15" customHeight="1" thickBot="1" x14ac:dyDescent="0.2">
      <c r="A16" s="172"/>
      <c r="B16" s="160"/>
      <c r="C16" s="246"/>
      <c r="D16" s="219"/>
      <c r="E16" s="219"/>
      <c r="F16" s="219"/>
      <c r="G16" s="219"/>
      <c r="H16" s="219"/>
      <c r="I16" s="219"/>
      <c r="J16" s="219"/>
      <c r="L16" s="264" t="s">
        <v>122</v>
      </c>
    </row>
    <row r="17" spans="1:12" ht="13.5" customHeight="1" x14ac:dyDescent="0.15">
      <c r="A17" s="77"/>
      <c r="B17" s="77"/>
      <c r="C17" s="78"/>
      <c r="D17" s="967" t="s">
        <v>124</v>
      </c>
      <c r="E17" s="968"/>
      <c r="F17" s="968"/>
      <c r="G17" s="968"/>
      <c r="H17" s="968"/>
      <c r="I17" s="968"/>
      <c r="J17" s="968"/>
      <c r="K17" s="968"/>
      <c r="L17" s="969"/>
    </row>
    <row r="18" spans="1:12" ht="13.5" customHeight="1" x14ac:dyDescent="0.15">
      <c r="A18" s="966" t="s">
        <v>128</v>
      </c>
      <c r="B18" s="966"/>
      <c r="C18" s="966"/>
      <c r="D18" s="966" t="s">
        <v>129</v>
      </c>
      <c r="E18" s="966"/>
      <c r="F18" s="966"/>
      <c r="G18" s="966" t="s">
        <v>130</v>
      </c>
      <c r="H18" s="966"/>
      <c r="I18" s="966"/>
      <c r="J18" s="966" t="s">
        <v>131</v>
      </c>
      <c r="K18" s="970"/>
      <c r="L18" s="971"/>
    </row>
    <row r="19" spans="1:12" ht="13.5" customHeight="1" x14ac:dyDescent="0.15">
      <c r="A19" s="339" t="s">
        <v>132</v>
      </c>
      <c r="B19" s="339" t="s">
        <v>35</v>
      </c>
      <c r="C19" s="339" t="s">
        <v>33</v>
      </c>
      <c r="D19" s="354" t="s">
        <v>135</v>
      </c>
      <c r="E19" s="354" t="s">
        <v>35</v>
      </c>
      <c r="F19" s="354" t="s">
        <v>33</v>
      </c>
      <c r="G19" s="354" t="s">
        <v>135</v>
      </c>
      <c r="H19" s="354" t="s">
        <v>35</v>
      </c>
      <c r="I19" s="354" t="s">
        <v>33</v>
      </c>
      <c r="J19" s="354" t="s">
        <v>135</v>
      </c>
      <c r="K19" s="354" t="s">
        <v>35</v>
      </c>
      <c r="L19" s="355" t="s">
        <v>33</v>
      </c>
    </row>
    <row r="20" spans="1:12" ht="13.5" customHeight="1" x14ac:dyDescent="0.15">
      <c r="A20" s="345">
        <v>238505</v>
      </c>
      <c r="B20" s="345">
        <v>96554</v>
      </c>
      <c r="C20" s="345">
        <v>141951</v>
      </c>
      <c r="D20" s="240">
        <v>19.600000000000001</v>
      </c>
      <c r="E20" s="240">
        <v>20.3</v>
      </c>
      <c r="F20" s="240">
        <v>19</v>
      </c>
      <c r="G20" s="240">
        <v>68</v>
      </c>
      <c r="H20" s="240">
        <v>69.599999999999994</v>
      </c>
      <c r="I20" s="240">
        <v>66.3</v>
      </c>
      <c r="J20" s="240">
        <v>12.3</v>
      </c>
      <c r="K20" s="240">
        <v>10</v>
      </c>
      <c r="L20" s="242">
        <v>14.6</v>
      </c>
    </row>
    <row r="21" spans="1:12" ht="13.5" customHeight="1" x14ac:dyDescent="0.15">
      <c r="A21" s="277">
        <v>292947</v>
      </c>
      <c r="B21" s="277">
        <v>120821</v>
      </c>
      <c r="C21" s="277">
        <v>172126</v>
      </c>
      <c r="D21" s="188">
        <v>17.100000000000001</v>
      </c>
      <c r="E21" s="188">
        <v>17.600000000000001</v>
      </c>
      <c r="F21" s="188">
        <v>16.600000000000001</v>
      </c>
      <c r="G21" s="188">
        <v>68.099999999999994</v>
      </c>
      <c r="H21" s="188">
        <v>70.099999999999994</v>
      </c>
      <c r="I21" s="188">
        <v>66.099999999999994</v>
      </c>
      <c r="J21" s="188">
        <v>14.8</v>
      </c>
      <c r="K21" s="188">
        <v>12.2</v>
      </c>
      <c r="L21" s="193">
        <v>17.3</v>
      </c>
    </row>
    <row r="22" spans="1:12" ht="13.5" customHeight="1" x14ac:dyDescent="0.15">
      <c r="A22" s="277">
        <v>344506</v>
      </c>
      <c r="B22" s="277">
        <v>143906</v>
      </c>
      <c r="C22" s="277">
        <v>200600</v>
      </c>
      <c r="D22" s="188">
        <v>15.308379767330385</v>
      </c>
      <c r="E22" s="188">
        <v>15.778639345529838</v>
      </c>
      <c r="F22" s="188">
        <v>14.844225428610509</v>
      </c>
      <c r="G22" s="188">
        <v>67.453089234578528</v>
      </c>
      <c r="H22" s="188">
        <v>69.696613677237437</v>
      </c>
      <c r="I22" s="188">
        <v>65.238691798865759</v>
      </c>
      <c r="J22" s="188">
        <v>17.18391254663144</v>
      </c>
      <c r="K22" s="188">
        <v>14.450439269012982</v>
      </c>
      <c r="L22" s="193">
        <v>19.881897958091418</v>
      </c>
    </row>
    <row r="23" spans="1:12" ht="13.5" customHeight="1" x14ac:dyDescent="0.15">
      <c r="A23" s="277">
        <v>390896</v>
      </c>
      <c r="B23" s="277">
        <v>165351</v>
      </c>
      <c r="C23" s="277">
        <v>225545</v>
      </c>
      <c r="D23" s="188">
        <v>14.144630326519824</v>
      </c>
      <c r="E23" s="188">
        <v>14.582971598041738</v>
      </c>
      <c r="F23" s="188">
        <v>13.711648005898372</v>
      </c>
      <c r="G23" s="188">
        <v>66.274544029125806</v>
      </c>
      <c r="H23" s="188">
        <v>68.677016786513306</v>
      </c>
      <c r="I23" s="188">
        <v>63.901442755518147</v>
      </c>
      <c r="J23" s="188">
        <v>19.383615544936099</v>
      </c>
      <c r="K23" s="188">
        <v>16.500218538010643</v>
      </c>
      <c r="L23" s="193">
        <v>22.231761518042575</v>
      </c>
    </row>
    <row r="24" spans="1:12" s="79" customFormat="1" ht="13.5" customHeight="1" x14ac:dyDescent="0.15">
      <c r="A24" s="277">
        <v>438196</v>
      </c>
      <c r="B24" s="277">
        <v>188645</v>
      </c>
      <c r="C24" s="277">
        <v>249551</v>
      </c>
      <c r="D24" s="188">
        <f>'26'!E24/'26'!B24*100</f>
        <v>13.439522075945257</v>
      </c>
      <c r="E24" s="188">
        <f>'26'!F24/'26'!C24*100</f>
        <v>13.887777058850084</v>
      </c>
      <c r="F24" s="188">
        <f>'26'!G24/'26'!D24*100</f>
        <v>12.997463465594542</v>
      </c>
      <c r="G24" s="188">
        <f>'26'!H24/'26'!B24*100</f>
        <v>63.818541074462452</v>
      </c>
      <c r="H24" s="188">
        <f>'26'!I24/'26'!C24*100</f>
        <v>66.189164923684984</v>
      </c>
      <c r="I24" s="188">
        <f>'26'!J24/'26'!D24*100</f>
        <v>61.480687119866097</v>
      </c>
      <c r="J24" s="188">
        <f>A24/'26'!B24*100</f>
        <v>21.825955591594891</v>
      </c>
      <c r="K24" s="188">
        <v>18.899999999999999</v>
      </c>
      <c r="L24" s="193">
        <v>24.7</v>
      </c>
    </row>
    <row r="25" spans="1:12" ht="13.5" customHeight="1" thickBot="1" x14ac:dyDescent="0.2">
      <c r="A25" s="280">
        <v>508392</v>
      </c>
      <c r="B25" s="280">
        <v>224907</v>
      </c>
      <c r="C25" s="280">
        <v>283485</v>
      </c>
      <c r="D25" s="213">
        <v>12.8</v>
      </c>
      <c r="E25" s="213">
        <v>13.2</v>
      </c>
      <c r="F25" s="213">
        <v>12.4</v>
      </c>
      <c r="G25" s="213">
        <v>61</v>
      </c>
      <c r="H25" s="213">
        <v>63.3</v>
      </c>
      <c r="I25" s="213">
        <v>58.6</v>
      </c>
      <c r="J25" s="213">
        <v>25.8</v>
      </c>
      <c r="K25" s="213">
        <v>22.9</v>
      </c>
      <c r="L25" s="232">
        <v>28.6</v>
      </c>
    </row>
    <row r="26" spans="1:12" ht="13.5" customHeight="1" x14ac:dyDescent="0.15">
      <c r="A26" s="343"/>
      <c r="B26" s="343"/>
      <c r="C26" s="343"/>
      <c r="D26" s="219"/>
      <c r="E26" s="219"/>
      <c r="F26" s="219"/>
      <c r="G26" s="219"/>
      <c r="H26" s="219"/>
      <c r="I26" s="219"/>
      <c r="J26" s="219"/>
      <c r="K26" s="219"/>
      <c r="L26" s="219"/>
    </row>
    <row r="27" spans="1:12" ht="13.5" customHeight="1" x14ac:dyDescent="0.15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</row>
    <row r="28" spans="1:12" ht="13.5" customHeight="1" x14ac:dyDescent="0.15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</row>
    <row r="29" spans="1:12" ht="13.5" customHeight="1" x14ac:dyDescent="0.15">
      <c r="A29" s="219"/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</row>
    <row r="30" spans="1:12" ht="15" customHeight="1" thickBot="1" x14ac:dyDescent="0.2">
      <c r="A30" s="356"/>
      <c r="B30" s="356"/>
      <c r="C30" s="348"/>
      <c r="D30" s="220"/>
      <c r="E30" s="220"/>
      <c r="F30" s="220"/>
      <c r="G30" s="220"/>
      <c r="H30" s="220"/>
      <c r="I30" s="220"/>
      <c r="J30" s="219"/>
      <c r="L30" s="264" t="s">
        <v>122</v>
      </c>
    </row>
    <row r="31" spans="1:12" ht="13.5" customHeight="1" x14ac:dyDescent="0.15">
      <c r="A31" s="77"/>
      <c r="B31" s="77"/>
      <c r="C31" s="78"/>
      <c r="D31" s="967" t="s">
        <v>124</v>
      </c>
      <c r="E31" s="968"/>
      <c r="F31" s="968"/>
      <c r="G31" s="968"/>
      <c r="H31" s="968"/>
      <c r="I31" s="968"/>
      <c r="J31" s="968"/>
      <c r="K31" s="968"/>
      <c r="L31" s="969"/>
    </row>
    <row r="32" spans="1:12" ht="13.5" customHeight="1" x14ac:dyDescent="0.15">
      <c r="A32" s="966" t="s">
        <v>128</v>
      </c>
      <c r="B32" s="966"/>
      <c r="C32" s="966"/>
      <c r="D32" s="966" t="s">
        <v>129</v>
      </c>
      <c r="E32" s="966"/>
      <c r="F32" s="966"/>
      <c r="G32" s="966" t="s">
        <v>130</v>
      </c>
      <c r="H32" s="966"/>
      <c r="I32" s="966"/>
      <c r="J32" s="966" t="s">
        <v>131</v>
      </c>
      <c r="K32" s="970"/>
      <c r="L32" s="971"/>
    </row>
    <row r="33" spans="1:20" ht="13.5" customHeight="1" x14ac:dyDescent="0.15">
      <c r="A33" s="339" t="s">
        <v>132</v>
      </c>
      <c r="B33" s="339" t="s">
        <v>35</v>
      </c>
      <c r="C33" s="339" t="s">
        <v>33</v>
      </c>
      <c r="D33" s="354" t="s">
        <v>135</v>
      </c>
      <c r="E33" s="354" t="s">
        <v>35</v>
      </c>
      <c r="F33" s="354" t="s">
        <v>33</v>
      </c>
      <c r="G33" s="354" t="s">
        <v>135</v>
      </c>
      <c r="H33" s="354" t="s">
        <v>35</v>
      </c>
      <c r="I33" s="354" t="s">
        <v>33</v>
      </c>
      <c r="J33" s="354" t="s">
        <v>135</v>
      </c>
      <c r="K33" s="354" t="s">
        <v>35</v>
      </c>
      <c r="L33" s="355" t="s">
        <v>33</v>
      </c>
    </row>
    <row r="34" spans="1:20" ht="13.5" customHeight="1" x14ac:dyDescent="0.15">
      <c r="A34" s="350">
        <v>14894595</v>
      </c>
      <c r="B34" s="350">
        <v>5987637</v>
      </c>
      <c r="C34" s="350">
        <v>8906958</v>
      </c>
      <c r="D34" s="357">
        <v>18.2</v>
      </c>
      <c r="E34" s="357">
        <v>19</v>
      </c>
      <c r="F34" s="357">
        <v>17.399999999999999</v>
      </c>
      <c r="G34" s="357">
        <v>69.5</v>
      </c>
      <c r="H34" s="357">
        <v>70.8</v>
      </c>
      <c r="I34" s="357">
        <v>68.2</v>
      </c>
      <c r="J34" s="357">
        <v>12</v>
      </c>
      <c r="K34" s="357">
        <v>9.9</v>
      </c>
      <c r="L34" s="358">
        <v>14.2</v>
      </c>
    </row>
    <row r="35" spans="1:20" ht="13.5" customHeight="1" x14ac:dyDescent="0.15">
      <c r="A35" s="351">
        <v>18260822</v>
      </c>
      <c r="B35" s="351">
        <v>7504253</v>
      </c>
      <c r="C35" s="351">
        <v>10756569</v>
      </c>
      <c r="D35" s="359">
        <v>15.9</v>
      </c>
      <c r="E35" s="359">
        <v>16.600000000000001</v>
      </c>
      <c r="F35" s="359">
        <v>15.3</v>
      </c>
      <c r="G35" s="359">
        <v>69.400000000000006</v>
      </c>
      <c r="H35" s="359">
        <v>71</v>
      </c>
      <c r="I35" s="359">
        <v>67.900000000000006</v>
      </c>
      <c r="J35" s="359">
        <v>14.5</v>
      </c>
      <c r="K35" s="359">
        <v>12.2</v>
      </c>
      <c r="L35" s="360">
        <v>16.8</v>
      </c>
    </row>
    <row r="36" spans="1:20" ht="13.5" customHeight="1" x14ac:dyDescent="0.15">
      <c r="A36" s="351">
        <v>22005152</v>
      </c>
      <c r="B36" s="351">
        <v>9222116</v>
      </c>
      <c r="C36" s="351">
        <v>12783036</v>
      </c>
      <c r="D36" s="361">
        <v>14.6</v>
      </c>
      <c r="E36" s="361">
        <v>15.2</v>
      </c>
      <c r="F36" s="361">
        <v>13.9</v>
      </c>
      <c r="G36" s="361">
        <v>67.900000000000006</v>
      </c>
      <c r="H36" s="361">
        <v>69.7</v>
      </c>
      <c r="I36" s="361">
        <v>66.2</v>
      </c>
      <c r="J36" s="361">
        <v>17.3</v>
      </c>
      <c r="K36" s="361">
        <v>14.8</v>
      </c>
      <c r="L36" s="362">
        <v>19.7</v>
      </c>
    </row>
    <row r="37" spans="1:20" ht="13.5" customHeight="1" x14ac:dyDescent="0.15">
      <c r="A37" s="352">
        <v>25672005</v>
      </c>
      <c r="B37" s="352">
        <v>10874599</v>
      </c>
      <c r="C37" s="352">
        <v>14797406</v>
      </c>
      <c r="D37" s="361">
        <v>13.7</v>
      </c>
      <c r="E37" s="361">
        <v>14.4</v>
      </c>
      <c r="F37" s="361">
        <v>13.1</v>
      </c>
      <c r="G37" s="361">
        <v>65.8</v>
      </c>
      <c r="H37" s="361">
        <v>67.7</v>
      </c>
      <c r="I37" s="361">
        <v>64</v>
      </c>
      <c r="J37" s="361">
        <v>20.100000000000001</v>
      </c>
      <c r="K37" s="361">
        <v>17.399999999999999</v>
      </c>
      <c r="L37" s="362">
        <v>22.6</v>
      </c>
    </row>
    <row r="38" spans="1:20" s="79" customFormat="1" ht="13.5" customHeight="1" x14ac:dyDescent="0.15">
      <c r="A38" s="352">
        <v>29245685</v>
      </c>
      <c r="B38" s="352">
        <v>12470412</v>
      </c>
      <c r="C38" s="352">
        <v>16775273</v>
      </c>
      <c r="D38" s="361">
        <v>13.1</v>
      </c>
      <c r="E38" s="361">
        <v>13.8</v>
      </c>
      <c r="F38" s="361">
        <v>12.5</v>
      </c>
      <c r="G38" s="361">
        <v>63.3</v>
      </c>
      <c r="H38" s="361">
        <v>65.3</v>
      </c>
      <c r="I38" s="361">
        <v>61.4</v>
      </c>
      <c r="J38" s="361">
        <v>22.8</v>
      </c>
      <c r="K38" s="361">
        <v>20</v>
      </c>
      <c r="L38" s="362">
        <v>25.5</v>
      </c>
    </row>
    <row r="39" spans="1:20" ht="13.5" customHeight="1" thickBot="1" x14ac:dyDescent="0.2">
      <c r="A39" s="353">
        <v>33465441</v>
      </c>
      <c r="B39" s="353">
        <v>14485469</v>
      </c>
      <c r="C39" s="353">
        <v>18979972</v>
      </c>
      <c r="D39" s="363">
        <v>12.6</v>
      </c>
      <c r="E39" s="363">
        <v>13.3</v>
      </c>
      <c r="F39" s="363">
        <v>12</v>
      </c>
      <c r="G39" s="363">
        <v>60.7</v>
      </c>
      <c r="H39" s="363">
        <v>62.9</v>
      </c>
      <c r="I39" s="363">
        <v>58.6</v>
      </c>
      <c r="J39" s="363">
        <v>26.6</v>
      </c>
      <c r="K39" s="363">
        <v>23.7</v>
      </c>
      <c r="L39" s="364">
        <v>29.4</v>
      </c>
    </row>
    <row r="40" spans="1:20" x14ac:dyDescent="0.15">
      <c r="A40" s="343"/>
      <c r="B40" s="343"/>
      <c r="C40" s="343"/>
      <c r="D40" s="219"/>
      <c r="E40" s="219"/>
      <c r="F40" s="219"/>
      <c r="G40" s="219"/>
      <c r="H40" s="219"/>
      <c r="I40" s="219"/>
      <c r="J40" s="219"/>
      <c r="K40" s="219"/>
      <c r="L40" s="219"/>
    </row>
    <row r="41" spans="1:20" x14ac:dyDescent="0.15">
      <c r="A41" s="219"/>
      <c r="B41" s="219"/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5"/>
      <c r="N41" s="5"/>
      <c r="O41" s="5"/>
      <c r="P41" s="5"/>
      <c r="Q41" s="5"/>
      <c r="R41" s="5"/>
      <c r="S41" s="5"/>
      <c r="T41" s="5"/>
    </row>
    <row r="42" spans="1:20" x14ac:dyDescent="0.15">
      <c r="A42" s="219"/>
      <c r="B42" s="219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5"/>
      <c r="N42" s="5"/>
      <c r="O42" s="5"/>
      <c r="P42" s="5"/>
      <c r="Q42" s="5"/>
      <c r="R42" s="5"/>
      <c r="S42" s="5"/>
      <c r="T42" s="5"/>
    </row>
    <row r="43" spans="1:20" x14ac:dyDescent="0.15">
      <c r="A43" s="219"/>
      <c r="B43" s="219"/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5"/>
      <c r="N43" s="5"/>
      <c r="O43" s="5"/>
      <c r="P43" s="5"/>
      <c r="Q43" s="5"/>
      <c r="R43" s="5"/>
      <c r="S43" s="5"/>
      <c r="T43" s="5"/>
    </row>
  </sheetData>
  <mergeCells count="15">
    <mergeCell ref="D18:F18"/>
    <mergeCell ref="G18:I18"/>
    <mergeCell ref="J18:L18"/>
    <mergeCell ref="D3:L3"/>
    <mergeCell ref="A18:C18"/>
    <mergeCell ref="A4:C4"/>
    <mergeCell ref="D4:F4"/>
    <mergeCell ref="G4:I4"/>
    <mergeCell ref="J4:L4"/>
    <mergeCell ref="D17:L17"/>
    <mergeCell ref="A32:C32"/>
    <mergeCell ref="D31:L31"/>
    <mergeCell ref="D32:F32"/>
    <mergeCell ref="G32:I32"/>
    <mergeCell ref="J32:L32"/>
  </mergeCells>
  <phoneticPr fontId="1"/>
  <pageMargins left="0.43307086614173229" right="0.43307086614173229" top="0.74803149606299213" bottom="0.55118110236220474" header="0.31496062992125984" footer="0.31496062992125984"/>
  <pageSetup paperSize="9" scale="95" firstPageNumber="13" fitToHeight="0" orientation="portrait" useFirstPageNumber="1" r:id="rId1"/>
  <headerFooter>
    <oddFooter>&amp;C27</oddFooter>
    <firstFooter>&amp;C27</first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M42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25.75" style="203" customWidth="1"/>
    <col min="2" max="4" width="6.125" style="203" customWidth="1"/>
    <col min="5" max="5" width="5.5" style="203" customWidth="1"/>
    <col min="6" max="6" width="6.125" style="203" customWidth="1"/>
    <col min="7" max="7" width="6.125" style="386" customWidth="1"/>
    <col min="8" max="8" width="6.125" style="203" customWidth="1"/>
    <col min="9" max="9" width="5.5" style="203" customWidth="1"/>
    <col min="10" max="12" width="6.125" style="203" customWidth="1"/>
    <col min="13" max="13" width="5.5" style="203" customWidth="1"/>
    <col min="14" max="16384" width="9" style="90"/>
  </cols>
  <sheetData>
    <row r="1" spans="1:13" ht="17.25" x14ac:dyDescent="0.2">
      <c r="A1" s="247" t="s">
        <v>1048</v>
      </c>
      <c r="B1" s="129"/>
      <c r="C1" s="118"/>
      <c r="D1" s="119"/>
      <c r="E1" s="119"/>
      <c r="F1" s="234"/>
      <c r="G1" s="381"/>
      <c r="H1" s="119"/>
      <c r="I1" s="119"/>
      <c r="J1" s="119"/>
      <c r="K1" s="119"/>
      <c r="L1" s="234"/>
      <c r="M1" s="365"/>
    </row>
    <row r="2" spans="1:13" ht="15" thickBot="1" x14ac:dyDescent="0.2">
      <c r="A2" s="117" t="s">
        <v>47</v>
      </c>
      <c r="B2" s="246"/>
      <c r="C2" s="127"/>
      <c r="D2" s="127"/>
      <c r="E2" s="127"/>
      <c r="F2" s="246"/>
      <c r="G2" s="382"/>
      <c r="H2" s="127"/>
      <c r="I2" s="127"/>
      <c r="J2" s="127"/>
      <c r="K2" s="220"/>
      <c r="L2" s="219"/>
      <c r="M2" s="173" t="s">
        <v>153</v>
      </c>
    </row>
    <row r="3" spans="1:13" ht="16.5" customHeight="1" x14ac:dyDescent="0.15">
      <c r="A3" s="958" t="s">
        <v>767</v>
      </c>
      <c r="B3" s="926" t="s">
        <v>1083</v>
      </c>
      <c r="C3" s="927"/>
      <c r="D3" s="927"/>
      <c r="E3" s="928"/>
      <c r="F3" s="926" t="s">
        <v>1084</v>
      </c>
      <c r="G3" s="927"/>
      <c r="H3" s="927"/>
      <c r="I3" s="928"/>
      <c r="J3" s="956" t="s">
        <v>1086</v>
      </c>
      <c r="K3" s="956"/>
      <c r="L3" s="956"/>
      <c r="M3" s="972"/>
    </row>
    <row r="4" spans="1:13" ht="18.75" customHeight="1" x14ac:dyDescent="0.15">
      <c r="A4" s="959"/>
      <c r="B4" s="265" t="s">
        <v>21</v>
      </c>
      <c r="C4" s="265" t="s">
        <v>22</v>
      </c>
      <c r="D4" s="265" t="s">
        <v>23</v>
      </c>
      <c r="E4" s="265" t="s">
        <v>1085</v>
      </c>
      <c r="F4" s="265" t="s">
        <v>21</v>
      </c>
      <c r="G4" s="383" t="s">
        <v>22</v>
      </c>
      <c r="H4" s="265" t="s">
        <v>23</v>
      </c>
      <c r="I4" s="265" t="s">
        <v>1085</v>
      </c>
      <c r="J4" s="265" t="s">
        <v>34</v>
      </c>
      <c r="K4" s="265" t="s">
        <v>35</v>
      </c>
      <c r="L4" s="265" t="s">
        <v>33</v>
      </c>
      <c r="M4" s="266" t="s">
        <v>768</v>
      </c>
    </row>
    <row r="5" spans="1:13" ht="15" customHeight="1" x14ac:dyDescent="0.15">
      <c r="A5" s="206" t="s">
        <v>34</v>
      </c>
      <c r="B5" s="366">
        <v>39748</v>
      </c>
      <c r="C5" s="366">
        <v>22847</v>
      </c>
      <c r="D5" s="366">
        <v>16901</v>
      </c>
      <c r="E5" s="359">
        <v>100</v>
      </c>
      <c r="F5" s="366">
        <v>38327</v>
      </c>
      <c r="G5" s="372">
        <v>21935</v>
      </c>
      <c r="H5" s="366">
        <f>F5-G5</f>
        <v>16392</v>
      </c>
      <c r="I5" s="359">
        <v>100</v>
      </c>
      <c r="J5" s="366">
        <v>36811</v>
      </c>
      <c r="K5" s="366">
        <v>20621</v>
      </c>
      <c r="L5" s="366">
        <v>16190</v>
      </c>
      <c r="M5" s="360">
        <v>100</v>
      </c>
    </row>
    <row r="6" spans="1:13" ht="15" customHeight="1" x14ac:dyDescent="0.15">
      <c r="A6" s="206"/>
      <c r="B6" s="366"/>
      <c r="C6" s="366"/>
      <c r="D6" s="351"/>
      <c r="E6" s="359"/>
      <c r="F6" s="366"/>
      <c r="G6" s="372"/>
      <c r="H6" s="351"/>
      <c r="I6" s="359"/>
      <c r="J6" s="366"/>
      <c r="K6" s="366"/>
      <c r="L6" s="351"/>
      <c r="M6" s="360"/>
    </row>
    <row r="7" spans="1:13" ht="15" customHeight="1" x14ac:dyDescent="0.15">
      <c r="A7" s="206" t="s">
        <v>769</v>
      </c>
      <c r="B7" s="186">
        <v>5584</v>
      </c>
      <c r="C7" s="366">
        <v>3088</v>
      </c>
      <c r="D7" s="351">
        <v>2496</v>
      </c>
      <c r="E7" s="367">
        <v>14</v>
      </c>
      <c r="F7" s="366">
        <v>4406</v>
      </c>
      <c r="G7" s="372">
        <v>2536</v>
      </c>
      <c r="H7" s="351">
        <f>F7-G7</f>
        <v>1870</v>
      </c>
      <c r="I7" s="367">
        <f>F7/F5*100</f>
        <v>11.495812351605919</v>
      </c>
      <c r="J7" s="366">
        <v>4488</v>
      </c>
      <c r="K7" s="366">
        <v>2642</v>
      </c>
      <c r="L7" s="351">
        <v>1846</v>
      </c>
      <c r="M7" s="368">
        <f>J7/J5*100</f>
        <v>12.192007823748337</v>
      </c>
    </row>
    <row r="8" spans="1:13" ht="15" customHeight="1" x14ac:dyDescent="0.15">
      <c r="A8" s="206" t="s">
        <v>1054</v>
      </c>
      <c r="B8" s="366">
        <v>5511</v>
      </c>
      <c r="C8" s="351">
        <v>3026</v>
      </c>
      <c r="D8" s="351">
        <v>2485</v>
      </c>
      <c r="E8" s="367">
        <f>B8/39748*100</f>
        <v>13.864848545838784</v>
      </c>
      <c r="F8" s="366">
        <v>4297</v>
      </c>
      <c r="G8" s="384">
        <v>2445</v>
      </c>
      <c r="H8" s="351">
        <f>F8-G8</f>
        <v>1852</v>
      </c>
      <c r="I8" s="367">
        <f>F8/F5*100</f>
        <v>11.211417538549847</v>
      </c>
      <c r="J8" s="366">
        <v>4381</v>
      </c>
      <c r="K8" s="366">
        <v>2547</v>
      </c>
      <c r="L8" s="351">
        <v>1834</v>
      </c>
      <c r="M8" s="368">
        <f>J8/J5*100</f>
        <v>11.901333840428133</v>
      </c>
    </row>
    <row r="9" spans="1:13" ht="15" customHeight="1" x14ac:dyDescent="0.15">
      <c r="A9" s="206" t="s">
        <v>1055</v>
      </c>
      <c r="B9" s="369">
        <v>65</v>
      </c>
      <c r="C9" s="369">
        <v>55</v>
      </c>
      <c r="D9" s="351">
        <v>10</v>
      </c>
      <c r="E9" s="367">
        <f>B9/39748*100</f>
        <v>0.16353024051524606</v>
      </c>
      <c r="F9" s="369">
        <v>98</v>
      </c>
      <c r="G9" s="384">
        <v>83</v>
      </c>
      <c r="H9" s="351">
        <f>F9-G9</f>
        <v>15</v>
      </c>
      <c r="I9" s="367">
        <f>F9/F5*100</f>
        <v>0.25569441907793461</v>
      </c>
      <c r="J9" s="369">
        <v>98</v>
      </c>
      <c r="K9" s="366">
        <v>86</v>
      </c>
      <c r="L9" s="351">
        <v>12</v>
      </c>
      <c r="M9" s="368">
        <f>J9/J5*100</f>
        <v>0.26622476976990572</v>
      </c>
    </row>
    <row r="10" spans="1:13" ht="15" customHeight="1" x14ac:dyDescent="0.15">
      <c r="A10" s="206" t="s">
        <v>1056</v>
      </c>
      <c r="B10" s="369">
        <v>8</v>
      </c>
      <c r="C10" s="369">
        <v>7</v>
      </c>
      <c r="D10" s="351">
        <v>1</v>
      </c>
      <c r="E10" s="367">
        <f>B10/39748*100</f>
        <v>2.0126798832645669E-2</v>
      </c>
      <c r="F10" s="369">
        <v>11</v>
      </c>
      <c r="G10" s="384">
        <v>8</v>
      </c>
      <c r="H10" s="351">
        <f>F10-G10</f>
        <v>3</v>
      </c>
      <c r="I10" s="367">
        <f>F10/F5*100</f>
        <v>2.8700393978135518E-2</v>
      </c>
      <c r="J10" s="369">
        <v>9</v>
      </c>
      <c r="K10" s="366">
        <v>9</v>
      </c>
      <c r="L10" s="351">
        <v>0</v>
      </c>
      <c r="M10" s="368">
        <f>J10/J5*100</f>
        <v>2.4449213550297465E-2</v>
      </c>
    </row>
    <row r="11" spans="1:13" ht="15" customHeight="1" x14ac:dyDescent="0.15">
      <c r="A11" s="206"/>
      <c r="B11" s="369"/>
      <c r="C11" s="369"/>
      <c r="D11" s="351"/>
      <c r="E11" s="367"/>
      <c r="F11" s="369"/>
      <c r="G11" s="384"/>
      <c r="H11" s="351"/>
      <c r="I11" s="367"/>
      <c r="J11" s="369"/>
      <c r="K11" s="366"/>
      <c r="L11" s="351"/>
      <c r="M11" s="368"/>
    </row>
    <row r="12" spans="1:13" ht="15" customHeight="1" x14ac:dyDescent="0.15">
      <c r="A12" s="206" t="s">
        <v>770</v>
      </c>
      <c r="B12" s="366">
        <v>13721</v>
      </c>
      <c r="C12" s="366">
        <v>9543</v>
      </c>
      <c r="D12" s="351">
        <v>4178</v>
      </c>
      <c r="E12" s="367">
        <f>B12/39748*100</f>
        <v>34.519975847841401</v>
      </c>
      <c r="F12" s="366">
        <v>12707</v>
      </c>
      <c r="G12" s="372">
        <v>9006</v>
      </c>
      <c r="H12" s="351">
        <v>3701</v>
      </c>
      <c r="I12" s="367">
        <f>F12/F5*100</f>
        <v>33.154173298197094</v>
      </c>
      <c r="J12" s="366">
        <v>11619</v>
      </c>
      <c r="K12" s="366">
        <v>8239</v>
      </c>
      <c r="L12" s="351">
        <v>3380</v>
      </c>
      <c r="M12" s="368">
        <f>J12/J5*100</f>
        <v>31.563934693434025</v>
      </c>
    </row>
    <row r="13" spans="1:13" ht="15" customHeight="1" x14ac:dyDescent="0.15">
      <c r="A13" s="206" t="s">
        <v>911</v>
      </c>
      <c r="B13" s="369">
        <v>2</v>
      </c>
      <c r="C13" s="369">
        <v>2</v>
      </c>
      <c r="D13" s="366" t="s">
        <v>509</v>
      </c>
      <c r="E13" s="367">
        <f>B13/39748*100</f>
        <v>5.0316997081614172E-3</v>
      </c>
      <c r="F13" s="369">
        <v>5</v>
      </c>
      <c r="G13" s="384">
        <v>4</v>
      </c>
      <c r="H13" s="366">
        <f>F13-G13</f>
        <v>1</v>
      </c>
      <c r="I13" s="367">
        <f>F13/F5*100</f>
        <v>1.3045633626425236E-2</v>
      </c>
      <c r="J13" s="369">
        <v>5</v>
      </c>
      <c r="K13" s="366">
        <v>3</v>
      </c>
      <c r="L13" s="351">
        <v>2</v>
      </c>
      <c r="M13" s="368">
        <f>J13/J5*100</f>
        <v>1.3582896416831924E-2</v>
      </c>
    </row>
    <row r="14" spans="1:13" ht="15" customHeight="1" x14ac:dyDescent="0.15">
      <c r="A14" s="206" t="s">
        <v>1057</v>
      </c>
      <c r="B14" s="366">
        <v>3141</v>
      </c>
      <c r="C14" s="351">
        <v>2710</v>
      </c>
      <c r="D14" s="351">
        <v>431</v>
      </c>
      <c r="E14" s="367">
        <f>B14/39748*100</f>
        <v>7.9022843916675054</v>
      </c>
      <c r="F14" s="366">
        <v>2573</v>
      </c>
      <c r="G14" s="384">
        <v>2224</v>
      </c>
      <c r="H14" s="351">
        <v>349</v>
      </c>
      <c r="I14" s="367">
        <f>F14/F5*100</f>
        <v>6.7132830641584267</v>
      </c>
      <c r="J14" s="366">
        <v>2501</v>
      </c>
      <c r="K14" s="366">
        <v>2132</v>
      </c>
      <c r="L14" s="351">
        <v>369</v>
      </c>
      <c r="M14" s="368">
        <f>J14/J5*100</f>
        <v>6.7941647876993292</v>
      </c>
    </row>
    <row r="15" spans="1:13" ht="15" customHeight="1" x14ac:dyDescent="0.15">
      <c r="A15" s="206" t="s">
        <v>1058</v>
      </c>
      <c r="B15" s="366">
        <v>10578</v>
      </c>
      <c r="C15" s="351">
        <v>6831</v>
      </c>
      <c r="D15" s="351">
        <v>3747</v>
      </c>
      <c r="E15" s="367">
        <f>B15/39748*100</f>
        <v>26.612659756465735</v>
      </c>
      <c r="F15" s="366">
        <v>10129</v>
      </c>
      <c r="G15" s="384">
        <v>6778</v>
      </c>
      <c r="H15" s="351">
        <f>F15-G15</f>
        <v>3351</v>
      </c>
      <c r="I15" s="367">
        <f>F15/F5*100</f>
        <v>26.427844600412243</v>
      </c>
      <c r="J15" s="366">
        <v>9113</v>
      </c>
      <c r="K15" s="366">
        <v>6104</v>
      </c>
      <c r="L15" s="351">
        <v>3009</v>
      </c>
      <c r="M15" s="368">
        <f>J15/J5*100</f>
        <v>24.756187009317866</v>
      </c>
    </row>
    <row r="16" spans="1:13" ht="15" customHeight="1" x14ac:dyDescent="0.15">
      <c r="A16" s="206"/>
      <c r="B16" s="366"/>
      <c r="C16" s="351"/>
      <c r="D16" s="351"/>
      <c r="E16" s="367"/>
      <c r="F16" s="366"/>
      <c r="G16" s="384"/>
      <c r="H16" s="351"/>
      <c r="I16" s="367"/>
      <c r="J16" s="366"/>
      <c r="K16" s="366"/>
      <c r="L16" s="351"/>
      <c r="M16" s="368"/>
    </row>
    <row r="17" spans="1:13" ht="15" customHeight="1" x14ac:dyDescent="0.15">
      <c r="A17" s="206" t="s">
        <v>771</v>
      </c>
      <c r="B17" s="366">
        <v>19914</v>
      </c>
      <c r="C17" s="366">
        <v>9911</v>
      </c>
      <c r="D17" s="351">
        <v>10003</v>
      </c>
      <c r="E17" s="367">
        <f t="shared" ref="E17:E23" si="0">B17/39748*100</f>
        <v>50.100633994163225</v>
      </c>
      <c r="F17" s="366">
        <v>19383</v>
      </c>
      <c r="G17" s="372">
        <v>9361</v>
      </c>
      <c r="H17" s="351">
        <f>F17-G17</f>
        <v>10022</v>
      </c>
      <c r="I17" s="367">
        <f>F17/F5*100</f>
        <v>50.572703316200062</v>
      </c>
      <c r="J17" s="366">
        <v>19214</v>
      </c>
      <c r="K17" s="366">
        <v>8936</v>
      </c>
      <c r="L17" s="351">
        <v>10278</v>
      </c>
      <c r="M17" s="368">
        <f>J17/J5*100</f>
        <v>52.196354350601723</v>
      </c>
    </row>
    <row r="18" spans="1:13" ht="15" customHeight="1" x14ac:dyDescent="0.15">
      <c r="A18" s="206" t="s">
        <v>1059</v>
      </c>
      <c r="B18" s="370">
        <v>108</v>
      </c>
      <c r="C18" s="369">
        <v>89</v>
      </c>
      <c r="D18" s="351">
        <v>19</v>
      </c>
      <c r="E18" s="367">
        <f t="shared" si="0"/>
        <v>0.27171178424071651</v>
      </c>
      <c r="F18" s="370">
        <v>115</v>
      </c>
      <c r="G18" s="384">
        <v>97</v>
      </c>
      <c r="H18" s="351">
        <f>F18-G18</f>
        <v>18</v>
      </c>
      <c r="I18" s="367">
        <f>F18/F5*100</f>
        <v>0.30004957340778043</v>
      </c>
      <c r="J18" s="370">
        <v>110</v>
      </c>
      <c r="K18" s="366">
        <v>87</v>
      </c>
      <c r="L18" s="351">
        <v>23</v>
      </c>
      <c r="M18" s="368">
        <f>J18/J5*100</f>
        <v>0.29882372117030237</v>
      </c>
    </row>
    <row r="19" spans="1:13" ht="15" customHeight="1" x14ac:dyDescent="0.15">
      <c r="A19" s="206" t="s">
        <v>1060</v>
      </c>
      <c r="B19" s="366">
        <v>322</v>
      </c>
      <c r="C19" s="366">
        <v>231</v>
      </c>
      <c r="D19" s="366">
        <v>91</v>
      </c>
      <c r="E19" s="366">
        <f t="shared" si="0"/>
        <v>0.81010365301398801</v>
      </c>
      <c r="F19" s="366">
        <v>305</v>
      </c>
      <c r="G19" s="384">
        <v>245</v>
      </c>
      <c r="H19" s="351">
        <f>F19-G19</f>
        <v>60</v>
      </c>
      <c r="I19" s="367">
        <f>F19/F5*100</f>
        <v>0.79578365121193928</v>
      </c>
      <c r="J19" s="366">
        <v>205</v>
      </c>
      <c r="K19" s="366">
        <v>157</v>
      </c>
      <c r="L19" s="351">
        <v>48</v>
      </c>
      <c r="M19" s="371">
        <f>J19/J5*100</f>
        <v>0.55689875309010894</v>
      </c>
    </row>
    <row r="20" spans="1:13" ht="15" customHeight="1" x14ac:dyDescent="0.15">
      <c r="A20" s="206" t="s">
        <v>895</v>
      </c>
      <c r="B20" s="366">
        <v>1119</v>
      </c>
      <c r="C20" s="366">
        <v>970</v>
      </c>
      <c r="D20" s="366">
        <v>149</v>
      </c>
      <c r="E20" s="366">
        <f t="shared" si="0"/>
        <v>2.8152359867163126</v>
      </c>
      <c r="F20" s="366">
        <v>1286</v>
      </c>
      <c r="G20" s="384">
        <v>1074</v>
      </c>
      <c r="H20" s="351">
        <f>F20-G20</f>
        <v>212</v>
      </c>
      <c r="I20" s="367">
        <f>F20/F5*100</f>
        <v>3.3553369687165704</v>
      </c>
      <c r="J20" s="366">
        <v>1133</v>
      </c>
      <c r="K20" s="366">
        <v>961</v>
      </c>
      <c r="L20" s="351">
        <v>172</v>
      </c>
      <c r="M20" s="368">
        <f>J20/J5*100</f>
        <v>3.0778843280541142</v>
      </c>
    </row>
    <row r="21" spans="1:13" ht="15" customHeight="1" x14ac:dyDescent="0.15">
      <c r="A21" s="206" t="s">
        <v>896</v>
      </c>
      <c r="B21" s="366">
        <v>5087</v>
      </c>
      <c r="C21" s="366">
        <v>2325</v>
      </c>
      <c r="D21" s="366">
        <v>2762</v>
      </c>
      <c r="E21" s="366">
        <f t="shared" si="0"/>
        <v>12.798128207708565</v>
      </c>
      <c r="F21" s="366">
        <v>4775</v>
      </c>
      <c r="G21" s="384">
        <v>2221</v>
      </c>
      <c r="H21" s="351">
        <f t="shared" ref="H21:H28" si="1">F21-G21</f>
        <v>2554</v>
      </c>
      <c r="I21" s="367">
        <f>F21/F5*100</f>
        <v>12.458580113236099</v>
      </c>
      <c r="J21" s="366">
        <v>4384</v>
      </c>
      <c r="K21" s="366">
        <v>1961</v>
      </c>
      <c r="L21" s="351">
        <v>2423</v>
      </c>
      <c r="M21" s="368">
        <f>J21/J5*100</f>
        <v>11.909483578278232</v>
      </c>
    </row>
    <row r="22" spans="1:13" ht="15" customHeight="1" x14ac:dyDescent="0.15">
      <c r="A22" s="206" t="s">
        <v>1061</v>
      </c>
      <c r="B22" s="370">
        <v>566</v>
      </c>
      <c r="C22" s="369">
        <v>262</v>
      </c>
      <c r="D22" s="351">
        <v>304</v>
      </c>
      <c r="E22" s="367">
        <f t="shared" si="0"/>
        <v>1.4239710174096809</v>
      </c>
      <c r="F22" s="372">
        <v>539</v>
      </c>
      <c r="G22" s="384">
        <v>242</v>
      </c>
      <c r="H22" s="351">
        <f t="shared" si="1"/>
        <v>297</v>
      </c>
      <c r="I22" s="367">
        <f>F22/F5*100</f>
        <v>1.4063193049286404</v>
      </c>
      <c r="J22" s="366">
        <v>469</v>
      </c>
      <c r="K22" s="366">
        <v>197</v>
      </c>
      <c r="L22" s="351">
        <v>272</v>
      </c>
      <c r="M22" s="371">
        <f>J22/J5*100</f>
        <v>1.2740756838988347</v>
      </c>
    </row>
    <row r="23" spans="1:13" ht="15" customHeight="1" x14ac:dyDescent="0.15">
      <c r="A23" s="206" t="s">
        <v>898</v>
      </c>
      <c r="B23" s="370">
        <v>216</v>
      </c>
      <c r="C23" s="369">
        <v>121</v>
      </c>
      <c r="D23" s="351">
        <v>95</v>
      </c>
      <c r="E23" s="367">
        <f t="shared" si="0"/>
        <v>0.54342356848143303</v>
      </c>
      <c r="F23" s="372">
        <v>286</v>
      </c>
      <c r="G23" s="384">
        <v>164</v>
      </c>
      <c r="H23" s="351">
        <f t="shared" si="1"/>
        <v>122</v>
      </c>
      <c r="I23" s="367">
        <f>F23/F5*100</f>
        <v>0.74621024343152342</v>
      </c>
      <c r="J23" s="366">
        <v>308</v>
      </c>
      <c r="K23" s="366">
        <v>178</v>
      </c>
      <c r="L23" s="351">
        <v>130</v>
      </c>
      <c r="M23" s="368">
        <f>J23/J5*100</f>
        <v>0.83670641927684664</v>
      </c>
    </row>
    <row r="24" spans="1:13" ht="15" customHeight="1" x14ac:dyDescent="0.15">
      <c r="A24" s="373" t="s">
        <v>1062</v>
      </c>
      <c r="B24" s="370" t="s">
        <v>509</v>
      </c>
      <c r="C24" s="370" t="s">
        <v>509</v>
      </c>
      <c r="D24" s="370" t="s">
        <v>509</v>
      </c>
      <c r="E24" s="370" t="s">
        <v>509</v>
      </c>
      <c r="F24" s="370">
        <v>730</v>
      </c>
      <c r="G24" s="372">
        <v>476</v>
      </c>
      <c r="H24" s="370">
        <f t="shared" si="1"/>
        <v>254</v>
      </c>
      <c r="I24" s="367">
        <f>F24/F5*100</f>
        <v>1.9046625094580845</v>
      </c>
      <c r="J24" s="372">
        <v>704</v>
      </c>
      <c r="K24" s="366">
        <v>460</v>
      </c>
      <c r="L24" s="351">
        <v>244</v>
      </c>
      <c r="M24" s="368">
        <f>J24/J5*100</f>
        <v>1.9124718154899349</v>
      </c>
    </row>
    <row r="25" spans="1:13" ht="15" customHeight="1" x14ac:dyDescent="0.15">
      <c r="A25" s="206" t="s">
        <v>1063</v>
      </c>
      <c r="B25" s="366">
        <v>1769</v>
      </c>
      <c r="C25" s="366">
        <v>651</v>
      </c>
      <c r="D25" s="366">
        <v>1118</v>
      </c>
      <c r="E25" s="366">
        <f>B25/39748*100</f>
        <v>4.4505383918687729</v>
      </c>
      <c r="F25" s="366">
        <v>1926</v>
      </c>
      <c r="G25" s="384">
        <v>653</v>
      </c>
      <c r="H25" s="351">
        <f t="shared" si="1"/>
        <v>1273</v>
      </c>
      <c r="I25" s="367">
        <f>F25/F5*100</f>
        <v>5.025178072899001</v>
      </c>
      <c r="J25" s="372">
        <v>1829</v>
      </c>
      <c r="K25" s="366">
        <v>608</v>
      </c>
      <c r="L25" s="351">
        <v>1221</v>
      </c>
      <c r="M25" s="368">
        <f>J25/J5*100</f>
        <v>4.9686235092771183</v>
      </c>
    </row>
    <row r="26" spans="1:13" ht="15" customHeight="1" x14ac:dyDescent="0.15">
      <c r="A26" s="373" t="s">
        <v>1064</v>
      </c>
      <c r="B26" s="366" t="s">
        <v>509</v>
      </c>
      <c r="C26" s="366" t="s">
        <v>509</v>
      </c>
      <c r="D26" s="366" t="s">
        <v>509</v>
      </c>
      <c r="E26" s="366" t="s">
        <v>509</v>
      </c>
      <c r="F26" s="366">
        <v>1476</v>
      </c>
      <c r="G26" s="372">
        <v>577</v>
      </c>
      <c r="H26" s="366">
        <f t="shared" si="1"/>
        <v>899</v>
      </c>
      <c r="I26" s="367">
        <f>F26/F5*100</f>
        <v>3.8510710465207292</v>
      </c>
      <c r="J26" s="366">
        <v>1348</v>
      </c>
      <c r="K26" s="366">
        <v>544</v>
      </c>
      <c r="L26" s="351">
        <v>804</v>
      </c>
      <c r="M26" s="368">
        <f>J26/J5*100</f>
        <v>3.6619488739778867</v>
      </c>
    </row>
    <row r="27" spans="1:13" ht="15" customHeight="1" x14ac:dyDescent="0.15">
      <c r="A27" s="206" t="s">
        <v>902</v>
      </c>
      <c r="B27" s="366">
        <v>1660</v>
      </c>
      <c r="C27" s="366">
        <v>714</v>
      </c>
      <c r="D27" s="366">
        <v>946</v>
      </c>
      <c r="E27" s="366">
        <f>B27/39748*100</f>
        <v>4.176310757773976</v>
      </c>
      <c r="F27" s="372">
        <v>1699</v>
      </c>
      <c r="G27" s="384">
        <v>691</v>
      </c>
      <c r="H27" s="351">
        <f t="shared" si="1"/>
        <v>1008</v>
      </c>
      <c r="I27" s="367">
        <f>F27/F5*100</f>
        <v>4.4329063062592953</v>
      </c>
      <c r="J27" s="372">
        <v>1651</v>
      </c>
      <c r="K27" s="366">
        <v>650</v>
      </c>
      <c r="L27" s="351">
        <v>1001</v>
      </c>
      <c r="M27" s="368">
        <f>J27/J5*100</f>
        <v>4.4850723968379018</v>
      </c>
    </row>
    <row r="28" spans="1:13" ht="15" customHeight="1" x14ac:dyDescent="0.15">
      <c r="A28" s="206" t="s">
        <v>903</v>
      </c>
      <c r="B28" s="366">
        <v>2679</v>
      </c>
      <c r="C28" s="366">
        <v>618</v>
      </c>
      <c r="D28" s="366">
        <v>2061</v>
      </c>
      <c r="E28" s="366">
        <f>B28/39748*100</f>
        <v>6.7399617590822176</v>
      </c>
      <c r="F28" s="372">
        <v>3140</v>
      </c>
      <c r="G28" s="384">
        <v>757</v>
      </c>
      <c r="H28" s="351">
        <f t="shared" si="1"/>
        <v>2383</v>
      </c>
      <c r="I28" s="367">
        <f>F28/F5*100</f>
        <v>8.1926579173950476</v>
      </c>
      <c r="J28" s="372">
        <v>3796</v>
      </c>
      <c r="K28" s="366">
        <v>907</v>
      </c>
      <c r="L28" s="351">
        <v>2889</v>
      </c>
      <c r="M28" s="368">
        <f>J28/J5*100</f>
        <v>10.312134959658797</v>
      </c>
    </row>
    <row r="29" spans="1:13" ht="15" customHeight="1" x14ac:dyDescent="0.15">
      <c r="A29" s="206" t="s">
        <v>1065</v>
      </c>
      <c r="B29" s="366">
        <v>557</v>
      </c>
      <c r="C29" s="366">
        <v>399</v>
      </c>
      <c r="D29" s="366">
        <v>158</v>
      </c>
      <c r="E29" s="366">
        <f>B29/39748*100</f>
        <v>1.4013283687229545</v>
      </c>
      <c r="F29" s="372">
        <v>361</v>
      </c>
      <c r="G29" s="384">
        <v>229</v>
      </c>
      <c r="H29" s="351">
        <f>F29-G29</f>
        <v>132</v>
      </c>
      <c r="I29" s="367">
        <f>F29/F5*100</f>
        <v>0.94189474782790195</v>
      </c>
      <c r="J29" s="366">
        <v>438</v>
      </c>
      <c r="K29" s="366">
        <v>286</v>
      </c>
      <c r="L29" s="351">
        <v>152</v>
      </c>
      <c r="M29" s="371">
        <f>J29/J5*100</f>
        <v>1.1898617261144766</v>
      </c>
    </row>
    <row r="30" spans="1:13" ht="15" customHeight="1" x14ac:dyDescent="0.15">
      <c r="A30" s="373" t="s">
        <v>905</v>
      </c>
      <c r="B30" s="366">
        <v>4626</v>
      </c>
      <c r="C30" s="366">
        <v>2565</v>
      </c>
      <c r="D30" s="366">
        <v>2061</v>
      </c>
      <c r="E30" s="366">
        <f>B30/39748*100</f>
        <v>11.638321424977358</v>
      </c>
      <c r="F30" s="372">
        <v>1464</v>
      </c>
      <c r="G30" s="384">
        <v>934</v>
      </c>
      <c r="H30" s="351">
        <f>F30-G30</f>
        <v>530</v>
      </c>
      <c r="I30" s="367">
        <f>F30/F5*100</f>
        <v>3.819761525817309</v>
      </c>
      <c r="J30" s="372">
        <v>1551</v>
      </c>
      <c r="K30" s="366">
        <v>971</v>
      </c>
      <c r="L30" s="351">
        <v>580</v>
      </c>
      <c r="M30" s="368">
        <f>J30/J5*100</f>
        <v>4.2134144685012638</v>
      </c>
    </row>
    <row r="31" spans="1:13" ht="15" customHeight="1" x14ac:dyDescent="0.15">
      <c r="A31" s="373" t="s">
        <v>1066</v>
      </c>
      <c r="B31" s="370">
        <v>1205</v>
      </c>
      <c r="C31" s="351">
        <v>966</v>
      </c>
      <c r="D31" s="351">
        <v>239</v>
      </c>
      <c r="E31" s="367">
        <f>B31/39748*100</f>
        <v>3.0315990741672536</v>
      </c>
      <c r="F31" s="372">
        <v>1281</v>
      </c>
      <c r="G31" s="384">
        <v>1001</v>
      </c>
      <c r="H31" s="351">
        <f>F31-G31</f>
        <v>280</v>
      </c>
      <c r="I31" s="367">
        <f>F31/F5*100</f>
        <v>3.3422913350901453</v>
      </c>
      <c r="J31" s="372">
        <v>1288</v>
      </c>
      <c r="K31" s="366">
        <v>969</v>
      </c>
      <c r="L31" s="351">
        <v>319</v>
      </c>
      <c r="M31" s="368">
        <f>J31/J5*100</f>
        <v>3.498954116975904</v>
      </c>
    </row>
    <row r="32" spans="1:13" ht="15" customHeight="1" x14ac:dyDescent="0.15">
      <c r="A32" s="206"/>
      <c r="B32" s="370"/>
      <c r="C32" s="369"/>
      <c r="D32" s="351"/>
      <c r="E32" s="367"/>
      <c r="F32" s="372"/>
      <c r="G32" s="384"/>
      <c r="H32" s="351"/>
      <c r="I32" s="367"/>
      <c r="J32" s="372"/>
      <c r="K32" s="366"/>
      <c r="L32" s="351"/>
      <c r="M32" s="368"/>
    </row>
    <row r="33" spans="1:13" ht="15" customHeight="1" thickBot="1" x14ac:dyDescent="0.2">
      <c r="A33" s="210" t="s">
        <v>772</v>
      </c>
      <c r="B33" s="374">
        <v>529</v>
      </c>
      <c r="C33" s="374">
        <v>305</v>
      </c>
      <c r="D33" s="375">
        <v>224</v>
      </c>
      <c r="E33" s="376">
        <f>B33/39748*100</f>
        <v>1.3308845728086949</v>
      </c>
      <c r="F33" s="377">
        <v>1831</v>
      </c>
      <c r="G33" s="377">
        <v>1032</v>
      </c>
      <c r="H33" s="375">
        <f>F33-G33</f>
        <v>799</v>
      </c>
      <c r="I33" s="376">
        <f>F33/F5*100</f>
        <v>4.7773110339969209</v>
      </c>
      <c r="J33" s="377">
        <v>1490</v>
      </c>
      <c r="K33" s="378">
        <v>804</v>
      </c>
      <c r="L33" s="375">
        <v>686</v>
      </c>
      <c r="M33" s="379">
        <f>J33/J5*100</f>
        <v>4.047703132215914</v>
      </c>
    </row>
    <row r="34" spans="1:13" x14ac:dyDescent="0.15">
      <c r="A34" s="380" t="s">
        <v>1021</v>
      </c>
      <c r="B34" s="219"/>
      <c r="C34" s="220"/>
      <c r="D34" s="220"/>
      <c r="E34" s="220"/>
      <c r="F34" s="219"/>
      <c r="G34" s="385"/>
      <c r="H34" s="220"/>
      <c r="I34" s="220"/>
      <c r="J34" s="220"/>
      <c r="K34" s="220"/>
      <c r="L34" s="219"/>
      <c r="M34" s="219"/>
    </row>
    <row r="35" spans="1:13" x14ac:dyDescent="0.15">
      <c r="A35" s="380"/>
      <c r="B35" s="219"/>
      <c r="C35" s="220"/>
      <c r="D35" s="220"/>
      <c r="E35" s="220"/>
      <c r="F35" s="219"/>
      <c r="G35" s="385"/>
      <c r="H35" s="220"/>
      <c r="I35" s="220"/>
      <c r="J35" s="220"/>
      <c r="K35" s="220"/>
      <c r="L35" s="219"/>
      <c r="M35" s="219"/>
    </row>
    <row r="36" spans="1:13" x14ac:dyDescent="0.15">
      <c r="A36" s="380"/>
      <c r="B36" s="219"/>
      <c r="C36" s="220"/>
      <c r="D36" s="220"/>
      <c r="E36" s="220"/>
      <c r="F36" s="219"/>
      <c r="G36" s="385"/>
      <c r="H36" s="220"/>
      <c r="I36" s="220"/>
      <c r="J36" s="220"/>
      <c r="K36" s="220"/>
      <c r="L36" s="219"/>
      <c r="M36" s="219"/>
    </row>
    <row r="37" spans="1:13" x14ac:dyDescent="0.15">
      <c r="A37" s="380"/>
      <c r="B37" s="219"/>
      <c r="C37" s="220"/>
      <c r="D37" s="220"/>
      <c r="E37" s="220"/>
      <c r="F37" s="219"/>
      <c r="G37" s="385"/>
      <c r="H37" s="220"/>
      <c r="I37" s="220"/>
      <c r="J37" s="220"/>
      <c r="K37" s="220"/>
      <c r="L37" s="219"/>
      <c r="M37" s="219"/>
    </row>
    <row r="38" spans="1:13" x14ac:dyDescent="0.15">
      <c r="A38" s="380"/>
      <c r="B38" s="219"/>
      <c r="C38" s="220"/>
      <c r="D38" s="220"/>
      <c r="E38" s="220"/>
      <c r="F38" s="219"/>
      <c r="G38" s="385"/>
      <c r="H38" s="220"/>
      <c r="I38" s="220"/>
      <c r="J38" s="220"/>
      <c r="K38" s="220"/>
      <c r="L38" s="219"/>
      <c r="M38" s="219"/>
    </row>
    <row r="39" spans="1:13" x14ac:dyDescent="0.15">
      <c r="A39" s="380"/>
      <c r="B39" s="219"/>
      <c r="C39" s="220"/>
      <c r="D39" s="220"/>
      <c r="E39" s="220"/>
      <c r="F39" s="219"/>
      <c r="G39" s="385"/>
      <c r="H39" s="220"/>
      <c r="I39" s="220"/>
      <c r="J39" s="220"/>
      <c r="K39" s="220"/>
      <c r="L39" s="219"/>
      <c r="M39" s="219"/>
    </row>
    <row r="40" spans="1:13" x14ac:dyDescent="0.15">
      <c r="A40" s="380"/>
      <c r="B40" s="219"/>
      <c r="C40" s="220"/>
      <c r="D40" s="220"/>
      <c r="E40" s="220"/>
      <c r="F40" s="219"/>
      <c r="G40" s="385"/>
      <c r="H40" s="220"/>
      <c r="I40" s="220"/>
      <c r="J40" s="220"/>
      <c r="K40" s="220"/>
      <c r="L40" s="219"/>
      <c r="M40" s="219"/>
    </row>
    <row r="41" spans="1:13" x14ac:dyDescent="0.15">
      <c r="A41" s="380"/>
      <c r="B41" s="219"/>
      <c r="C41" s="220"/>
      <c r="D41" s="220"/>
      <c r="E41" s="220"/>
      <c r="F41" s="219"/>
      <c r="G41" s="385"/>
      <c r="H41" s="220"/>
      <c r="I41" s="220"/>
      <c r="J41" s="220"/>
      <c r="K41" s="220"/>
      <c r="L41" s="219"/>
      <c r="M41" s="219"/>
    </row>
    <row r="42" spans="1:13" x14ac:dyDescent="0.15">
      <c r="A42" s="380"/>
      <c r="B42" s="219"/>
      <c r="C42" s="220"/>
      <c r="D42" s="220"/>
      <c r="E42" s="220"/>
      <c r="F42" s="219"/>
      <c r="G42" s="385"/>
      <c r="H42" s="220"/>
      <c r="I42" s="220"/>
      <c r="J42" s="220"/>
      <c r="K42" s="220"/>
      <c r="L42" s="219"/>
      <c r="M42" s="219"/>
    </row>
  </sheetData>
  <mergeCells count="4">
    <mergeCell ref="A3:A4"/>
    <mergeCell ref="B3:E3"/>
    <mergeCell ref="F3:I3"/>
    <mergeCell ref="J3:M3"/>
  </mergeCells>
  <phoneticPr fontId="1"/>
  <pageMargins left="0.43307086614173229" right="0.43307086614173229" top="0.74803149606299213" bottom="0.55118110236220474" header="0.31496062992125984" footer="0.31496062992125984"/>
  <pageSetup paperSize="9" scale="98" firstPageNumber="13" fitToHeight="0" orientation="portrait" useFirstPageNumber="1" r:id="rId1"/>
  <headerFooter>
    <oddFooter>&amp;C28</oddFooter>
    <firstFooter>&amp;C28</first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M68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26" style="203" customWidth="1"/>
    <col min="2" max="13" width="6.125" style="203" customWidth="1"/>
    <col min="14" max="16384" width="9" style="90"/>
  </cols>
  <sheetData>
    <row r="1" spans="1:13" ht="14.25" x14ac:dyDescent="0.15">
      <c r="A1" s="117" t="s">
        <v>1242</v>
      </c>
      <c r="B1" s="246"/>
      <c r="C1" s="127"/>
      <c r="D1" s="219"/>
      <c r="E1" s="127"/>
      <c r="F1" s="127"/>
      <c r="G1" s="127"/>
      <c r="H1" s="127"/>
      <c r="I1" s="127"/>
      <c r="J1" s="127"/>
      <c r="K1" s="127"/>
      <c r="L1" s="127"/>
      <c r="M1" s="127"/>
    </row>
    <row r="2" spans="1:13" ht="12" customHeight="1" thickBot="1" x14ac:dyDescent="0.2">
      <c r="A2" s="219"/>
      <c r="B2" s="219"/>
      <c r="C2" s="219"/>
      <c r="D2" s="172"/>
      <c r="E2" s="387"/>
      <c r="F2" s="387"/>
      <c r="G2" s="387"/>
      <c r="H2" s="387"/>
      <c r="I2" s="387"/>
      <c r="J2" s="387"/>
      <c r="K2" s="172"/>
      <c r="L2" s="387"/>
      <c r="M2" s="173" t="s">
        <v>153</v>
      </c>
    </row>
    <row r="3" spans="1:13" ht="12.95" customHeight="1" x14ac:dyDescent="0.15">
      <c r="A3" s="973" t="s">
        <v>767</v>
      </c>
      <c r="B3" s="936" t="s">
        <v>38</v>
      </c>
      <c r="C3" s="936"/>
      <c r="D3" s="936"/>
      <c r="E3" s="936"/>
      <c r="F3" s="936" t="s">
        <v>154</v>
      </c>
      <c r="G3" s="936"/>
      <c r="H3" s="936"/>
      <c r="I3" s="936"/>
      <c r="J3" s="936" t="s">
        <v>39</v>
      </c>
      <c r="K3" s="936"/>
      <c r="L3" s="936"/>
      <c r="M3" s="937"/>
    </row>
    <row r="4" spans="1:13" ht="12.95" customHeight="1" x14ac:dyDescent="0.15">
      <c r="A4" s="974"/>
      <c r="B4" s="265" t="s">
        <v>34</v>
      </c>
      <c r="C4" s="265" t="s">
        <v>35</v>
      </c>
      <c r="D4" s="265" t="s">
        <v>33</v>
      </c>
      <c r="E4" s="265" t="s">
        <v>768</v>
      </c>
      <c r="F4" s="265" t="s">
        <v>34</v>
      </c>
      <c r="G4" s="265" t="s">
        <v>35</v>
      </c>
      <c r="H4" s="265" t="s">
        <v>33</v>
      </c>
      <c r="I4" s="265" t="s">
        <v>768</v>
      </c>
      <c r="J4" s="265" t="s">
        <v>34</v>
      </c>
      <c r="K4" s="265" t="s">
        <v>35</v>
      </c>
      <c r="L4" s="265" t="s">
        <v>33</v>
      </c>
      <c r="M4" s="266" t="s">
        <v>768</v>
      </c>
    </row>
    <row r="5" spans="1:13" ht="13.5" customHeight="1" x14ac:dyDescent="0.15">
      <c r="A5" s="388" t="s">
        <v>34</v>
      </c>
      <c r="B5" s="366">
        <v>59869</v>
      </c>
      <c r="C5" s="366">
        <v>33590</v>
      </c>
      <c r="D5" s="366">
        <v>26279</v>
      </c>
      <c r="E5" s="359">
        <v>100</v>
      </c>
      <c r="F5" s="366">
        <v>16422</v>
      </c>
      <c r="G5" s="366">
        <v>9361</v>
      </c>
      <c r="H5" s="366">
        <v>7061</v>
      </c>
      <c r="I5" s="359">
        <v>100</v>
      </c>
      <c r="J5" s="366">
        <v>21419</v>
      </c>
      <c r="K5" s="366">
        <v>12641</v>
      </c>
      <c r="L5" s="366">
        <v>8778</v>
      </c>
      <c r="M5" s="360">
        <v>100</v>
      </c>
    </row>
    <row r="6" spans="1:13" ht="5.0999999999999996" customHeight="1" x14ac:dyDescent="0.15">
      <c r="A6" s="388"/>
      <c r="B6" s="366"/>
      <c r="C6" s="366"/>
      <c r="D6" s="351"/>
      <c r="E6" s="359"/>
      <c r="F6" s="366"/>
      <c r="G6" s="366"/>
      <c r="H6" s="351"/>
      <c r="I6" s="359"/>
      <c r="J6" s="366"/>
      <c r="K6" s="366"/>
      <c r="L6" s="351"/>
      <c r="M6" s="360"/>
    </row>
    <row r="7" spans="1:13" ht="13.5" customHeight="1" x14ac:dyDescent="0.15">
      <c r="A7" s="388" t="s">
        <v>769</v>
      </c>
      <c r="B7" s="366">
        <v>3912</v>
      </c>
      <c r="C7" s="366">
        <v>2296</v>
      </c>
      <c r="D7" s="366">
        <v>1616</v>
      </c>
      <c r="E7" s="367">
        <f>B7/B5*100</f>
        <v>6.5342664818186371</v>
      </c>
      <c r="F7" s="366">
        <v>1187</v>
      </c>
      <c r="G7" s="366">
        <v>732</v>
      </c>
      <c r="H7" s="366">
        <v>455</v>
      </c>
      <c r="I7" s="367">
        <f>F7/F5*100</f>
        <v>7.228108634758251</v>
      </c>
      <c r="J7" s="366">
        <v>1904</v>
      </c>
      <c r="K7" s="366">
        <v>1120</v>
      </c>
      <c r="L7" s="366">
        <v>784</v>
      </c>
      <c r="M7" s="368">
        <f>J7/J5*100</f>
        <v>8.889303889070451</v>
      </c>
    </row>
    <row r="8" spans="1:13" ht="13.5" customHeight="1" x14ac:dyDescent="0.15">
      <c r="A8" s="389" t="s">
        <v>908</v>
      </c>
      <c r="B8" s="366">
        <v>3800</v>
      </c>
      <c r="C8" s="351">
        <v>2199</v>
      </c>
      <c r="D8" s="351">
        <v>1601</v>
      </c>
      <c r="E8" s="367">
        <f>B8/B5*100</f>
        <v>6.3471913678197396</v>
      </c>
      <c r="F8" s="366">
        <v>1107</v>
      </c>
      <c r="G8" s="351">
        <v>663</v>
      </c>
      <c r="H8" s="351">
        <v>444</v>
      </c>
      <c r="I8" s="367">
        <f>F8/F5*100</f>
        <v>6.7409572524662034</v>
      </c>
      <c r="J8" s="366">
        <v>1865</v>
      </c>
      <c r="K8" s="351">
        <v>1091</v>
      </c>
      <c r="L8" s="351">
        <v>774</v>
      </c>
      <c r="M8" s="368">
        <f>J8/J5*100</f>
        <v>8.7072225594098711</v>
      </c>
    </row>
    <row r="9" spans="1:13" ht="13.5" customHeight="1" x14ac:dyDescent="0.15">
      <c r="A9" s="389" t="s">
        <v>909</v>
      </c>
      <c r="B9" s="366">
        <v>99</v>
      </c>
      <c r="C9" s="369">
        <v>87</v>
      </c>
      <c r="D9" s="351">
        <v>12</v>
      </c>
      <c r="E9" s="367">
        <f>B9/B5*100</f>
        <v>0.1653610382668827</v>
      </c>
      <c r="F9" s="366">
        <v>73</v>
      </c>
      <c r="G9" s="369">
        <v>65</v>
      </c>
      <c r="H9" s="351">
        <v>8</v>
      </c>
      <c r="I9" s="367">
        <f>F9/F5*100</f>
        <v>0.44452563634149306</v>
      </c>
      <c r="J9" s="366">
        <v>13</v>
      </c>
      <c r="K9" s="369">
        <v>13</v>
      </c>
      <c r="L9" s="366" t="s">
        <v>1243</v>
      </c>
      <c r="M9" s="368">
        <f>J9/J5*100</f>
        <v>6.0693776553527243E-2</v>
      </c>
    </row>
    <row r="10" spans="1:13" ht="13.5" customHeight="1" x14ac:dyDescent="0.15">
      <c r="A10" s="389" t="s">
        <v>910</v>
      </c>
      <c r="B10" s="366">
        <v>13</v>
      </c>
      <c r="C10" s="369">
        <v>10</v>
      </c>
      <c r="D10" s="351">
        <v>3</v>
      </c>
      <c r="E10" s="367">
        <f>B10/B5*100</f>
        <v>2.1714075732014899E-2</v>
      </c>
      <c r="F10" s="366">
        <v>7</v>
      </c>
      <c r="G10" s="369">
        <v>4</v>
      </c>
      <c r="H10" s="351">
        <v>3</v>
      </c>
      <c r="I10" s="367">
        <f>F10/F5*100</f>
        <v>4.2625745950554135E-2</v>
      </c>
      <c r="J10" s="366">
        <v>26</v>
      </c>
      <c r="K10" s="369">
        <v>16</v>
      </c>
      <c r="L10" s="351">
        <v>10</v>
      </c>
      <c r="M10" s="368">
        <f>J10/J5*100</f>
        <v>0.12138755310705449</v>
      </c>
    </row>
    <row r="11" spans="1:13" ht="5.0999999999999996" customHeight="1" x14ac:dyDescent="0.15">
      <c r="A11" s="389"/>
      <c r="B11" s="366"/>
      <c r="C11" s="369"/>
      <c r="D11" s="351"/>
      <c r="E11" s="367"/>
      <c r="F11" s="366"/>
      <c r="G11" s="369"/>
      <c r="H11" s="351"/>
      <c r="I11" s="367"/>
      <c r="J11" s="369"/>
      <c r="K11" s="369"/>
      <c r="L11" s="351"/>
      <c r="M11" s="368"/>
    </row>
    <row r="12" spans="1:13" ht="13.5" customHeight="1" x14ac:dyDescent="0.15">
      <c r="A12" s="388" t="s">
        <v>770</v>
      </c>
      <c r="B12" s="366">
        <v>18344</v>
      </c>
      <c r="C12" s="366">
        <v>13483</v>
      </c>
      <c r="D12" s="366">
        <v>4861</v>
      </c>
      <c r="E12" s="367">
        <f>B12/B5*100</f>
        <v>30.640231171390869</v>
      </c>
      <c r="F12" s="366">
        <v>5503</v>
      </c>
      <c r="G12" s="366">
        <v>3992</v>
      </c>
      <c r="H12" s="366">
        <v>1511</v>
      </c>
      <c r="I12" s="367">
        <f>F12/F5*100</f>
        <v>33.509925709414205</v>
      </c>
      <c r="J12" s="366">
        <v>6610</v>
      </c>
      <c r="K12" s="366">
        <v>4892</v>
      </c>
      <c r="L12" s="366">
        <v>1718</v>
      </c>
      <c r="M12" s="368">
        <f>J12/J5*100</f>
        <v>30.860451001447313</v>
      </c>
    </row>
    <row r="13" spans="1:13" ht="13.5" customHeight="1" x14ac:dyDescent="0.15">
      <c r="A13" s="389" t="s">
        <v>911</v>
      </c>
      <c r="B13" s="366">
        <v>41</v>
      </c>
      <c r="C13" s="369">
        <v>30</v>
      </c>
      <c r="D13" s="366">
        <v>11</v>
      </c>
      <c r="E13" s="367">
        <f>B13/B5*100</f>
        <v>6.8482854231739304E-2</v>
      </c>
      <c r="F13" s="366">
        <v>2</v>
      </c>
      <c r="G13" s="370">
        <v>2</v>
      </c>
      <c r="H13" s="366" t="s">
        <v>1243</v>
      </c>
      <c r="I13" s="367">
        <f>F13/F5*100</f>
        <v>1.2178784557301181E-2</v>
      </c>
      <c r="J13" s="366">
        <v>8</v>
      </c>
      <c r="K13" s="369">
        <v>5</v>
      </c>
      <c r="L13" s="366">
        <v>3</v>
      </c>
      <c r="M13" s="368">
        <f>J13/J5*100</f>
        <v>3.7350016340632147E-2</v>
      </c>
    </row>
    <row r="14" spans="1:13" ht="13.5" customHeight="1" x14ac:dyDescent="0.15">
      <c r="A14" s="389" t="s">
        <v>912</v>
      </c>
      <c r="B14" s="366">
        <v>4648</v>
      </c>
      <c r="C14" s="351">
        <v>3943</v>
      </c>
      <c r="D14" s="351">
        <v>705</v>
      </c>
      <c r="E14" s="367">
        <f>B14/B5*100</f>
        <v>7.7636172309542504</v>
      </c>
      <c r="F14" s="366">
        <v>1180</v>
      </c>
      <c r="G14" s="351">
        <v>1002</v>
      </c>
      <c r="H14" s="351">
        <v>178</v>
      </c>
      <c r="I14" s="367">
        <f>F14/F5*100</f>
        <v>7.1854828888076971</v>
      </c>
      <c r="J14" s="366">
        <v>1398</v>
      </c>
      <c r="K14" s="351">
        <v>1189</v>
      </c>
      <c r="L14" s="351">
        <v>209</v>
      </c>
      <c r="M14" s="368">
        <f>J14/J5*100</f>
        <v>6.5269153555254684</v>
      </c>
    </row>
    <row r="15" spans="1:13" ht="13.5" customHeight="1" x14ac:dyDescent="0.15">
      <c r="A15" s="389" t="s">
        <v>913</v>
      </c>
      <c r="B15" s="366">
        <v>13655</v>
      </c>
      <c r="C15" s="351">
        <v>9510</v>
      </c>
      <c r="D15" s="351">
        <v>4145</v>
      </c>
      <c r="E15" s="367">
        <f>B15/B5*100</f>
        <v>22.808131086204881</v>
      </c>
      <c r="F15" s="366">
        <v>4321</v>
      </c>
      <c r="G15" s="351">
        <v>2988</v>
      </c>
      <c r="H15" s="351">
        <v>1333</v>
      </c>
      <c r="I15" s="367">
        <f>F15/F5*100</f>
        <v>26.312264036049203</v>
      </c>
      <c r="J15" s="366">
        <v>5204</v>
      </c>
      <c r="K15" s="351">
        <v>3698</v>
      </c>
      <c r="L15" s="351">
        <v>1506</v>
      </c>
      <c r="M15" s="368">
        <f>J15/J5*100</f>
        <v>24.296185629581213</v>
      </c>
    </row>
    <row r="16" spans="1:13" ht="5.0999999999999996" customHeight="1" x14ac:dyDescent="0.15">
      <c r="A16" s="389"/>
      <c r="B16" s="366"/>
      <c r="C16" s="351"/>
      <c r="D16" s="351"/>
      <c r="E16" s="367"/>
      <c r="F16" s="366"/>
      <c r="G16" s="351"/>
      <c r="H16" s="351"/>
      <c r="I16" s="367"/>
      <c r="J16" s="366"/>
      <c r="K16" s="351"/>
      <c r="L16" s="351"/>
      <c r="M16" s="368"/>
    </row>
    <row r="17" spans="1:13" ht="13.5" customHeight="1" x14ac:dyDescent="0.15">
      <c r="A17" s="389" t="s">
        <v>771</v>
      </c>
      <c r="B17" s="366">
        <v>34836</v>
      </c>
      <c r="C17" s="366">
        <v>16172</v>
      </c>
      <c r="D17" s="366">
        <v>18664</v>
      </c>
      <c r="E17" s="367">
        <f>B17/B5*100</f>
        <v>58.18704170772854</v>
      </c>
      <c r="F17" s="366">
        <v>9579</v>
      </c>
      <c r="G17" s="366">
        <v>4543</v>
      </c>
      <c r="H17" s="366">
        <v>5036</v>
      </c>
      <c r="I17" s="367">
        <f>F17/F5*100</f>
        <v>58.330288637194002</v>
      </c>
      <c r="J17" s="366">
        <v>12709</v>
      </c>
      <c r="K17" s="366">
        <v>6519</v>
      </c>
      <c r="L17" s="366">
        <v>6190</v>
      </c>
      <c r="M17" s="368">
        <f>J17/J5*100</f>
        <v>59.33516970913675</v>
      </c>
    </row>
    <row r="18" spans="1:13" ht="13.5" customHeight="1" x14ac:dyDescent="0.15">
      <c r="A18" s="389" t="s">
        <v>893</v>
      </c>
      <c r="B18" s="366">
        <v>281</v>
      </c>
      <c r="C18" s="369">
        <v>247</v>
      </c>
      <c r="D18" s="351">
        <v>34</v>
      </c>
      <c r="E18" s="367">
        <f>B18/B5*100</f>
        <v>0.4693580985150913</v>
      </c>
      <c r="F18" s="366">
        <v>68</v>
      </c>
      <c r="G18" s="369">
        <v>60</v>
      </c>
      <c r="H18" s="351">
        <v>8</v>
      </c>
      <c r="I18" s="367">
        <f>F18/F5*100</f>
        <v>0.41407867494824019</v>
      </c>
      <c r="J18" s="366">
        <v>76</v>
      </c>
      <c r="K18" s="369">
        <v>64</v>
      </c>
      <c r="L18" s="351">
        <v>12</v>
      </c>
      <c r="M18" s="368">
        <f>J18/J5*100</f>
        <v>0.35482515523600539</v>
      </c>
    </row>
    <row r="19" spans="1:13" ht="13.5" customHeight="1" x14ac:dyDescent="0.15">
      <c r="A19" s="389" t="s">
        <v>894</v>
      </c>
      <c r="B19" s="366">
        <v>458</v>
      </c>
      <c r="C19" s="369">
        <v>372</v>
      </c>
      <c r="D19" s="351">
        <v>86</v>
      </c>
      <c r="E19" s="367">
        <f>B19/B5*100</f>
        <v>0.76500359117406336</v>
      </c>
      <c r="F19" s="366">
        <v>104</v>
      </c>
      <c r="G19" s="369">
        <v>81</v>
      </c>
      <c r="H19" s="351">
        <v>23</v>
      </c>
      <c r="I19" s="367">
        <f>F19/F5*100</f>
        <v>0.63329679697966146</v>
      </c>
      <c r="J19" s="366">
        <v>143</v>
      </c>
      <c r="K19" s="369">
        <v>107</v>
      </c>
      <c r="L19" s="351">
        <v>36</v>
      </c>
      <c r="M19" s="368">
        <f>J19/J5*100</f>
        <v>0.66763154208879971</v>
      </c>
    </row>
    <row r="20" spans="1:13" ht="13.5" customHeight="1" x14ac:dyDescent="0.15">
      <c r="A20" s="389" t="s">
        <v>895</v>
      </c>
      <c r="B20" s="366">
        <v>2105</v>
      </c>
      <c r="C20" s="384">
        <v>1827</v>
      </c>
      <c r="D20" s="384">
        <v>278</v>
      </c>
      <c r="E20" s="367">
        <f>B20/B5*100</f>
        <v>3.5160099550685664</v>
      </c>
      <c r="F20" s="366">
        <v>805</v>
      </c>
      <c r="G20" s="384">
        <v>624</v>
      </c>
      <c r="H20" s="384">
        <v>181</v>
      </c>
      <c r="I20" s="367">
        <f>F20/F5*100</f>
        <v>4.9019607843137258</v>
      </c>
      <c r="J20" s="366">
        <v>952</v>
      </c>
      <c r="K20" s="384">
        <v>735</v>
      </c>
      <c r="L20" s="384">
        <v>217</v>
      </c>
      <c r="M20" s="368">
        <f>J20/J5*100</f>
        <v>4.4446519445352255</v>
      </c>
    </row>
    <row r="21" spans="1:13" ht="13.5" customHeight="1" x14ac:dyDescent="0.15">
      <c r="A21" s="389" t="s">
        <v>896</v>
      </c>
      <c r="B21" s="366">
        <v>7876</v>
      </c>
      <c r="C21" s="384">
        <v>3354</v>
      </c>
      <c r="D21" s="384">
        <v>4522</v>
      </c>
      <c r="E21" s="367">
        <f>B21/B5*100</f>
        <v>13.155389266565335</v>
      </c>
      <c r="F21" s="366">
        <v>2127</v>
      </c>
      <c r="G21" s="384">
        <v>953</v>
      </c>
      <c r="H21" s="384">
        <v>1174</v>
      </c>
      <c r="I21" s="367">
        <f>F21/F5*100</f>
        <v>12.952137376689807</v>
      </c>
      <c r="J21" s="366">
        <v>2708</v>
      </c>
      <c r="K21" s="384">
        <v>1257</v>
      </c>
      <c r="L21" s="384">
        <v>1451</v>
      </c>
      <c r="M21" s="368">
        <f>J21/J5*100</f>
        <v>12.642980531303982</v>
      </c>
    </row>
    <row r="22" spans="1:13" ht="13.5" customHeight="1" x14ac:dyDescent="0.15">
      <c r="A22" s="389" t="s">
        <v>897</v>
      </c>
      <c r="B22" s="366">
        <v>844</v>
      </c>
      <c r="C22" s="384">
        <v>332</v>
      </c>
      <c r="D22" s="384">
        <v>512</v>
      </c>
      <c r="E22" s="367">
        <f>B22/B5*100</f>
        <v>1.4097446090631212</v>
      </c>
      <c r="F22" s="366">
        <v>220</v>
      </c>
      <c r="G22" s="384">
        <v>83</v>
      </c>
      <c r="H22" s="384">
        <v>137</v>
      </c>
      <c r="I22" s="367">
        <f>F22/F5*100</f>
        <v>1.33966630130313</v>
      </c>
      <c r="J22" s="366">
        <v>297</v>
      </c>
      <c r="K22" s="384">
        <v>118</v>
      </c>
      <c r="L22" s="384">
        <v>179</v>
      </c>
      <c r="M22" s="368">
        <f>J22/J5*100</f>
        <v>1.3866193566459686</v>
      </c>
    </row>
    <row r="23" spans="1:13" ht="13.5" customHeight="1" x14ac:dyDescent="0.15">
      <c r="A23" s="389" t="s">
        <v>898</v>
      </c>
      <c r="B23" s="366">
        <v>786</v>
      </c>
      <c r="C23" s="384">
        <v>477</v>
      </c>
      <c r="D23" s="384">
        <v>309</v>
      </c>
      <c r="E23" s="367">
        <f>B23/B5*100</f>
        <v>1.3128664250279778</v>
      </c>
      <c r="F23" s="366">
        <v>178</v>
      </c>
      <c r="G23" s="384">
        <v>104</v>
      </c>
      <c r="H23" s="384">
        <v>74</v>
      </c>
      <c r="I23" s="367">
        <f>F23/F5*100</f>
        <v>1.083911825599805</v>
      </c>
      <c r="J23" s="366">
        <v>229</v>
      </c>
      <c r="K23" s="384">
        <v>124</v>
      </c>
      <c r="L23" s="384">
        <v>105</v>
      </c>
      <c r="M23" s="368">
        <f>J23/J5*100</f>
        <v>1.0691442177505954</v>
      </c>
    </row>
    <row r="24" spans="1:13" ht="13.5" customHeight="1" x14ac:dyDescent="0.15">
      <c r="A24" s="389" t="s">
        <v>899</v>
      </c>
      <c r="B24" s="366">
        <v>1454</v>
      </c>
      <c r="C24" s="384">
        <v>965</v>
      </c>
      <c r="D24" s="384">
        <v>489</v>
      </c>
      <c r="E24" s="367">
        <f>B24/B5*100</f>
        <v>2.4286358549499742</v>
      </c>
      <c r="F24" s="366">
        <v>389</v>
      </c>
      <c r="G24" s="384">
        <v>277</v>
      </c>
      <c r="H24" s="384">
        <v>112</v>
      </c>
      <c r="I24" s="367">
        <f>F24/F5*100</f>
        <v>2.36877359639508</v>
      </c>
      <c r="J24" s="366">
        <v>1338</v>
      </c>
      <c r="K24" s="384">
        <v>1153</v>
      </c>
      <c r="L24" s="384">
        <v>185</v>
      </c>
      <c r="M24" s="368">
        <f>J24/J5*100</f>
        <v>6.246790232970727</v>
      </c>
    </row>
    <row r="25" spans="1:13" ht="13.5" customHeight="1" x14ac:dyDescent="0.15">
      <c r="A25" s="389" t="s">
        <v>900</v>
      </c>
      <c r="B25" s="366">
        <v>4917</v>
      </c>
      <c r="C25" s="384">
        <v>1871</v>
      </c>
      <c r="D25" s="384">
        <v>3046</v>
      </c>
      <c r="E25" s="367">
        <f>B25/B5*100</f>
        <v>8.2129315672551737</v>
      </c>
      <c r="F25" s="366">
        <v>829</v>
      </c>
      <c r="G25" s="384">
        <v>276</v>
      </c>
      <c r="H25" s="384">
        <v>553</v>
      </c>
      <c r="I25" s="367">
        <f>F25/F5*100</f>
        <v>5.0481061990013396</v>
      </c>
      <c r="J25" s="366">
        <v>884</v>
      </c>
      <c r="K25" s="384">
        <v>293</v>
      </c>
      <c r="L25" s="384">
        <v>591</v>
      </c>
      <c r="M25" s="368">
        <f>J25/J5*100</f>
        <v>4.1271768056398521</v>
      </c>
    </row>
    <row r="26" spans="1:13" ht="13.5" customHeight="1" x14ac:dyDescent="0.15">
      <c r="A26" s="389" t="s">
        <v>901</v>
      </c>
      <c r="B26" s="366">
        <v>2788</v>
      </c>
      <c r="C26" s="384">
        <v>1136</v>
      </c>
      <c r="D26" s="384">
        <v>1652</v>
      </c>
      <c r="E26" s="367">
        <f>B26/B5*100</f>
        <v>4.6568340877582726</v>
      </c>
      <c r="F26" s="366">
        <v>639</v>
      </c>
      <c r="G26" s="384">
        <v>251</v>
      </c>
      <c r="H26" s="384">
        <v>388</v>
      </c>
      <c r="I26" s="367">
        <f>F26/F5*100</f>
        <v>3.8911216660577272</v>
      </c>
      <c r="J26" s="366">
        <v>855</v>
      </c>
      <c r="K26" s="384">
        <v>325</v>
      </c>
      <c r="L26" s="384">
        <v>530</v>
      </c>
      <c r="M26" s="368">
        <f>J26/J5*100</f>
        <v>3.9917829964050613</v>
      </c>
    </row>
    <row r="27" spans="1:13" ht="13.5" customHeight="1" x14ac:dyDescent="0.15">
      <c r="A27" s="389" t="s">
        <v>902</v>
      </c>
      <c r="B27" s="366">
        <v>2501</v>
      </c>
      <c r="C27" s="384">
        <v>1009</v>
      </c>
      <c r="D27" s="384">
        <v>1492</v>
      </c>
      <c r="E27" s="367">
        <f>B27/B5*100</f>
        <v>4.1774541081360974</v>
      </c>
      <c r="F27" s="366">
        <v>740</v>
      </c>
      <c r="G27" s="384">
        <v>312</v>
      </c>
      <c r="H27" s="384">
        <v>428</v>
      </c>
      <c r="I27" s="367">
        <f>F27/F5*100</f>
        <v>4.5061502862014375</v>
      </c>
      <c r="J27" s="366">
        <v>901</v>
      </c>
      <c r="K27" s="384">
        <v>384</v>
      </c>
      <c r="L27" s="384">
        <v>517</v>
      </c>
      <c r="M27" s="368">
        <f>J27/J5*100</f>
        <v>4.2065455903636959</v>
      </c>
    </row>
    <row r="28" spans="1:13" ht="13.5" customHeight="1" x14ac:dyDescent="0.15">
      <c r="A28" s="390" t="s">
        <v>903</v>
      </c>
      <c r="B28" s="366">
        <v>5840</v>
      </c>
      <c r="C28" s="384">
        <v>1382</v>
      </c>
      <c r="D28" s="384">
        <v>4458</v>
      </c>
      <c r="E28" s="367">
        <f>B28/B5*100</f>
        <v>9.7546309442282322</v>
      </c>
      <c r="F28" s="366">
        <v>1864</v>
      </c>
      <c r="G28" s="384">
        <v>436</v>
      </c>
      <c r="H28" s="384">
        <v>1428</v>
      </c>
      <c r="I28" s="367">
        <f>F28/F5*100</f>
        <v>11.350627207404701</v>
      </c>
      <c r="J28" s="366">
        <v>2294</v>
      </c>
      <c r="K28" s="384">
        <v>519</v>
      </c>
      <c r="L28" s="384">
        <v>1775</v>
      </c>
      <c r="M28" s="368">
        <f>J28/J5*100</f>
        <v>10.710117185676268</v>
      </c>
    </row>
    <row r="29" spans="1:13" ht="13.5" customHeight="1" x14ac:dyDescent="0.15">
      <c r="A29" s="389" t="s">
        <v>904</v>
      </c>
      <c r="B29" s="366">
        <v>467</v>
      </c>
      <c r="C29" s="384">
        <v>297</v>
      </c>
      <c r="D29" s="384">
        <v>170</v>
      </c>
      <c r="E29" s="367">
        <f>B29/B5*100</f>
        <v>0.78003641283468905</v>
      </c>
      <c r="F29" s="366">
        <v>205</v>
      </c>
      <c r="G29" s="384">
        <v>124</v>
      </c>
      <c r="H29" s="384">
        <v>81</v>
      </c>
      <c r="I29" s="367">
        <f>F29/F5*100</f>
        <v>1.2483254171233711</v>
      </c>
      <c r="J29" s="366">
        <v>215</v>
      </c>
      <c r="K29" s="384">
        <v>126</v>
      </c>
      <c r="L29" s="384">
        <v>89</v>
      </c>
      <c r="M29" s="368">
        <f>J29/J5*100</f>
        <v>1.0037816891544891</v>
      </c>
    </row>
    <row r="30" spans="1:13" ht="13.5" customHeight="1" x14ac:dyDescent="0.15">
      <c r="A30" s="389" t="s">
        <v>905</v>
      </c>
      <c r="B30" s="366">
        <v>2893</v>
      </c>
      <c r="C30" s="384">
        <v>1786</v>
      </c>
      <c r="D30" s="384">
        <v>1107</v>
      </c>
      <c r="E30" s="367">
        <f>B30/B5*100</f>
        <v>4.8322170071322388</v>
      </c>
      <c r="F30" s="366">
        <v>841</v>
      </c>
      <c r="G30" s="384">
        <v>583</v>
      </c>
      <c r="H30" s="384">
        <v>258</v>
      </c>
      <c r="I30" s="367">
        <f>F30/F5*100</f>
        <v>5.1211789063451469</v>
      </c>
      <c r="J30" s="366">
        <v>904</v>
      </c>
      <c r="K30" s="384">
        <v>597</v>
      </c>
      <c r="L30" s="384">
        <v>307</v>
      </c>
      <c r="M30" s="368">
        <f>J30/J5*100</f>
        <v>4.2205518464914329</v>
      </c>
    </row>
    <row r="31" spans="1:13" ht="13.5" customHeight="1" x14ac:dyDescent="0.15">
      <c r="A31" s="389" t="s">
        <v>906</v>
      </c>
      <c r="B31" s="366">
        <v>1626</v>
      </c>
      <c r="C31" s="384">
        <v>1117</v>
      </c>
      <c r="D31" s="384">
        <v>509</v>
      </c>
      <c r="E31" s="367">
        <f>B31/B5*100</f>
        <v>2.7159297800197097</v>
      </c>
      <c r="F31" s="366">
        <v>570</v>
      </c>
      <c r="G31" s="384">
        <v>379</v>
      </c>
      <c r="H31" s="384">
        <v>191</v>
      </c>
      <c r="I31" s="367">
        <f>F31/F5*100</f>
        <v>3.4709535988308367</v>
      </c>
      <c r="J31" s="366">
        <v>913</v>
      </c>
      <c r="K31" s="384">
        <v>717</v>
      </c>
      <c r="L31" s="384">
        <v>196</v>
      </c>
      <c r="M31" s="368">
        <f>J31/J5*100</f>
        <v>4.2625706148746438</v>
      </c>
    </row>
    <row r="32" spans="1:13" ht="5.0999999999999996" customHeight="1" x14ac:dyDescent="0.15">
      <c r="A32" s="389"/>
      <c r="B32" s="366"/>
      <c r="C32" s="384"/>
      <c r="D32" s="384"/>
      <c r="E32" s="367"/>
      <c r="F32" s="366"/>
      <c r="G32" s="384"/>
      <c r="H32" s="384"/>
      <c r="I32" s="367"/>
      <c r="J32" s="372"/>
      <c r="K32" s="384"/>
      <c r="L32" s="384"/>
      <c r="M32" s="368"/>
    </row>
    <row r="33" spans="1:13" ht="12" customHeight="1" thickBot="1" x14ac:dyDescent="0.2">
      <c r="A33" s="391" t="s">
        <v>907</v>
      </c>
      <c r="B33" s="378">
        <v>2777</v>
      </c>
      <c r="C33" s="377">
        <v>1639</v>
      </c>
      <c r="D33" s="377">
        <v>1138</v>
      </c>
      <c r="E33" s="376">
        <f>B33/B5*100</f>
        <v>4.6384606390619521</v>
      </c>
      <c r="F33" s="378">
        <v>153</v>
      </c>
      <c r="G33" s="377">
        <v>94</v>
      </c>
      <c r="H33" s="377">
        <v>59</v>
      </c>
      <c r="I33" s="376">
        <f>F33/F5*100</f>
        <v>0.93167701863354035</v>
      </c>
      <c r="J33" s="377">
        <v>196</v>
      </c>
      <c r="K33" s="377">
        <v>110</v>
      </c>
      <c r="L33" s="377">
        <v>86</v>
      </c>
      <c r="M33" s="379">
        <f>J33/J5*100</f>
        <v>0.91507540034548762</v>
      </c>
    </row>
    <row r="34" spans="1:13" ht="7.5" customHeight="1" thickBot="1" x14ac:dyDescent="0.2">
      <c r="A34" s="219"/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19"/>
    </row>
    <row r="35" spans="1:13" ht="12.95" customHeight="1" x14ac:dyDescent="0.15">
      <c r="A35" s="975" t="s">
        <v>767</v>
      </c>
      <c r="B35" s="936" t="s">
        <v>1105</v>
      </c>
      <c r="C35" s="936"/>
      <c r="D35" s="936"/>
      <c r="E35" s="936"/>
      <c r="F35" s="936" t="s">
        <v>41</v>
      </c>
      <c r="G35" s="936"/>
      <c r="H35" s="936"/>
      <c r="I35" s="937"/>
      <c r="J35" s="392"/>
      <c r="K35" s="392"/>
      <c r="L35" s="392"/>
      <c r="M35" s="392"/>
    </row>
    <row r="36" spans="1:13" ht="12.95" customHeight="1" x14ac:dyDescent="0.15">
      <c r="A36" s="976"/>
      <c r="B36" s="265" t="s">
        <v>34</v>
      </c>
      <c r="C36" s="265" t="s">
        <v>35</v>
      </c>
      <c r="D36" s="265" t="s">
        <v>33</v>
      </c>
      <c r="E36" s="265" t="s">
        <v>768</v>
      </c>
      <c r="F36" s="265" t="s">
        <v>34</v>
      </c>
      <c r="G36" s="265" t="s">
        <v>35</v>
      </c>
      <c r="H36" s="265" t="s">
        <v>33</v>
      </c>
      <c r="I36" s="266" t="s">
        <v>768</v>
      </c>
      <c r="J36" s="392"/>
      <c r="K36" s="392"/>
      <c r="L36" s="392"/>
      <c r="M36" s="392"/>
    </row>
    <row r="37" spans="1:13" ht="13.5" customHeight="1" x14ac:dyDescent="0.15">
      <c r="A37" s="388" t="s">
        <v>34</v>
      </c>
      <c r="B37" s="366">
        <v>11802</v>
      </c>
      <c r="C37" s="366">
        <v>6595</v>
      </c>
      <c r="D37" s="366">
        <v>5207</v>
      </c>
      <c r="E37" s="359">
        <v>100</v>
      </c>
      <c r="F37" s="366">
        <v>8629</v>
      </c>
      <c r="G37" s="366">
        <v>5017</v>
      </c>
      <c r="H37" s="366">
        <v>3612</v>
      </c>
      <c r="I37" s="360">
        <v>100</v>
      </c>
      <c r="J37" s="393"/>
      <c r="K37" s="393"/>
      <c r="L37" s="393"/>
      <c r="M37" s="393"/>
    </row>
    <row r="38" spans="1:13" ht="5.0999999999999996" customHeight="1" x14ac:dyDescent="0.15">
      <c r="A38" s="388"/>
      <c r="B38" s="366"/>
      <c r="C38" s="366"/>
      <c r="D38" s="351"/>
      <c r="E38" s="359"/>
      <c r="F38" s="366"/>
      <c r="G38" s="366"/>
      <c r="H38" s="351"/>
      <c r="I38" s="360"/>
      <c r="J38" s="393"/>
      <c r="K38" s="393"/>
      <c r="L38" s="393"/>
      <c r="M38" s="393"/>
    </row>
    <row r="39" spans="1:13" ht="12.95" customHeight="1" x14ac:dyDescent="0.15">
      <c r="A39" s="388" t="s">
        <v>769</v>
      </c>
      <c r="B39" s="366">
        <v>1593</v>
      </c>
      <c r="C39" s="366">
        <v>966</v>
      </c>
      <c r="D39" s="366">
        <v>627</v>
      </c>
      <c r="E39" s="367">
        <f>B39/B37*100</f>
        <v>13.497712252160651</v>
      </c>
      <c r="F39" s="366">
        <v>1203</v>
      </c>
      <c r="G39" s="366">
        <v>754</v>
      </c>
      <c r="H39" s="366">
        <v>449</v>
      </c>
      <c r="I39" s="368">
        <f>F39/F37*100</f>
        <v>13.941360528450575</v>
      </c>
      <c r="J39" s="387"/>
      <c r="K39" s="387"/>
      <c r="L39" s="387"/>
      <c r="M39" s="387"/>
    </row>
    <row r="40" spans="1:13" ht="12.95" customHeight="1" x14ac:dyDescent="0.15">
      <c r="A40" s="389" t="s">
        <v>908</v>
      </c>
      <c r="B40" s="366">
        <v>1539</v>
      </c>
      <c r="C40" s="351">
        <v>915</v>
      </c>
      <c r="D40" s="351">
        <v>624</v>
      </c>
      <c r="E40" s="367">
        <f>B40/B37*100</f>
        <v>13.040162684290799</v>
      </c>
      <c r="F40" s="366">
        <v>1119</v>
      </c>
      <c r="G40" s="351">
        <v>679</v>
      </c>
      <c r="H40" s="351">
        <v>440</v>
      </c>
      <c r="I40" s="368">
        <f>F40/F37*100</f>
        <v>12.967898945416618</v>
      </c>
      <c r="J40" s="387"/>
      <c r="K40" s="387"/>
      <c r="L40" s="387"/>
      <c r="M40" s="387"/>
    </row>
    <row r="41" spans="1:13" ht="12.95" customHeight="1" x14ac:dyDescent="0.15">
      <c r="A41" s="389" t="s">
        <v>909</v>
      </c>
      <c r="B41" s="366">
        <v>54</v>
      </c>
      <c r="C41" s="369">
        <v>51</v>
      </c>
      <c r="D41" s="351">
        <v>3</v>
      </c>
      <c r="E41" s="367">
        <f>B41/B37*100</f>
        <v>0.45754956786985257</v>
      </c>
      <c r="F41" s="366">
        <v>74</v>
      </c>
      <c r="G41" s="369">
        <v>67</v>
      </c>
      <c r="H41" s="351">
        <v>7</v>
      </c>
      <c r="I41" s="368">
        <f>F41/F37*100</f>
        <v>0.85757329933943671</v>
      </c>
      <c r="J41" s="387"/>
      <c r="K41" s="387"/>
      <c r="L41" s="387"/>
      <c r="M41" s="387"/>
    </row>
    <row r="42" spans="1:13" ht="12.95" customHeight="1" x14ac:dyDescent="0.15">
      <c r="A42" s="389" t="s">
        <v>910</v>
      </c>
      <c r="B42" s="366" t="s">
        <v>1243</v>
      </c>
      <c r="C42" s="370" t="s">
        <v>1243</v>
      </c>
      <c r="D42" s="366" t="s">
        <v>1243</v>
      </c>
      <c r="E42" s="367">
        <v>0</v>
      </c>
      <c r="F42" s="366">
        <v>10</v>
      </c>
      <c r="G42" s="369">
        <v>8</v>
      </c>
      <c r="H42" s="366">
        <v>2</v>
      </c>
      <c r="I42" s="368">
        <f>F42/F37*100</f>
        <v>0.11588828369451848</v>
      </c>
      <c r="J42" s="387"/>
      <c r="K42" s="387"/>
      <c r="L42" s="387"/>
      <c r="M42" s="387"/>
    </row>
    <row r="43" spans="1:13" ht="5.0999999999999996" customHeight="1" x14ac:dyDescent="0.15">
      <c r="A43" s="389"/>
      <c r="B43" s="369"/>
      <c r="C43" s="369"/>
      <c r="D43" s="351"/>
      <c r="E43" s="367"/>
      <c r="F43" s="369"/>
      <c r="G43" s="369"/>
      <c r="H43" s="351"/>
      <c r="I43" s="368"/>
      <c r="J43" s="387"/>
      <c r="K43" s="387"/>
      <c r="L43" s="387"/>
      <c r="M43" s="387"/>
    </row>
    <row r="44" spans="1:13" ht="13.5" customHeight="1" x14ac:dyDescent="0.15">
      <c r="A44" s="388" t="s">
        <v>770</v>
      </c>
      <c r="B44" s="366">
        <v>2676</v>
      </c>
      <c r="C44" s="366">
        <v>1967</v>
      </c>
      <c r="D44" s="366">
        <v>709</v>
      </c>
      <c r="E44" s="367">
        <f>B44/B37*100</f>
        <v>22.674123029994917</v>
      </c>
      <c r="F44" s="366">
        <v>2957</v>
      </c>
      <c r="G44" s="366">
        <v>2123</v>
      </c>
      <c r="H44" s="366">
        <v>834</v>
      </c>
      <c r="I44" s="368">
        <f>F44/F37*100</f>
        <v>34.268165488469116</v>
      </c>
      <c r="J44" s="387"/>
      <c r="K44" s="387"/>
      <c r="L44" s="387"/>
      <c r="M44" s="387"/>
    </row>
    <row r="45" spans="1:13" ht="13.5" customHeight="1" x14ac:dyDescent="0.15">
      <c r="A45" s="389" t="s">
        <v>911</v>
      </c>
      <c r="B45" s="366">
        <v>20</v>
      </c>
      <c r="C45" s="369">
        <v>17</v>
      </c>
      <c r="D45" s="366">
        <v>3</v>
      </c>
      <c r="E45" s="367">
        <f>B45/B37*100</f>
        <v>0.16946280291476021</v>
      </c>
      <c r="F45" s="369">
        <v>5</v>
      </c>
      <c r="G45" s="369">
        <v>5</v>
      </c>
      <c r="H45" s="366" t="s">
        <v>1243</v>
      </c>
      <c r="I45" s="368">
        <f>F45/F37*100</f>
        <v>5.794414184725924E-2</v>
      </c>
      <c r="J45" s="387"/>
      <c r="K45" s="387"/>
      <c r="L45" s="387"/>
      <c r="M45" s="387"/>
    </row>
    <row r="46" spans="1:13" ht="13.5" customHeight="1" x14ac:dyDescent="0.15">
      <c r="A46" s="389" t="s">
        <v>912</v>
      </c>
      <c r="B46" s="366">
        <v>900</v>
      </c>
      <c r="C46" s="351">
        <v>778</v>
      </c>
      <c r="D46" s="351">
        <v>122</v>
      </c>
      <c r="E46" s="367">
        <f>B46/B37*100</f>
        <v>7.6258261311642093</v>
      </c>
      <c r="F46" s="366">
        <v>702</v>
      </c>
      <c r="G46" s="351">
        <v>622</v>
      </c>
      <c r="H46" s="351">
        <v>80</v>
      </c>
      <c r="I46" s="368">
        <f>F46/F37*100</f>
        <v>8.1353575153551976</v>
      </c>
      <c r="J46" s="387"/>
      <c r="K46" s="387"/>
      <c r="L46" s="387"/>
      <c r="M46" s="387"/>
    </row>
    <row r="47" spans="1:13" ht="13.5" customHeight="1" x14ac:dyDescent="0.15">
      <c r="A47" s="389" t="s">
        <v>913</v>
      </c>
      <c r="B47" s="366">
        <v>1756</v>
      </c>
      <c r="C47" s="351">
        <v>1172</v>
      </c>
      <c r="D47" s="351">
        <v>584</v>
      </c>
      <c r="E47" s="367">
        <f>B47/B37*100</f>
        <v>14.878834095915947</v>
      </c>
      <c r="F47" s="366">
        <v>2250</v>
      </c>
      <c r="G47" s="351">
        <v>1496</v>
      </c>
      <c r="H47" s="351">
        <v>754</v>
      </c>
      <c r="I47" s="368">
        <f>F47/F37*100</f>
        <v>26.074863831266658</v>
      </c>
      <c r="J47" s="387"/>
      <c r="K47" s="387"/>
      <c r="L47" s="387"/>
      <c r="M47" s="387"/>
    </row>
    <row r="48" spans="1:13" ht="5.0999999999999996" customHeight="1" x14ac:dyDescent="0.15">
      <c r="A48" s="389"/>
      <c r="B48" s="366"/>
      <c r="C48" s="351"/>
      <c r="D48" s="351"/>
      <c r="E48" s="367"/>
      <c r="F48" s="366"/>
      <c r="G48" s="351"/>
      <c r="H48" s="351"/>
      <c r="I48" s="368"/>
      <c r="J48" s="387"/>
      <c r="K48" s="387"/>
      <c r="L48" s="387"/>
      <c r="M48" s="387"/>
    </row>
    <row r="49" spans="1:13" ht="13.5" customHeight="1" x14ac:dyDescent="0.15">
      <c r="A49" s="389" t="s">
        <v>771</v>
      </c>
      <c r="B49" s="366">
        <v>6989</v>
      </c>
      <c r="C49" s="366">
        <v>3356</v>
      </c>
      <c r="D49" s="366">
        <v>3633</v>
      </c>
      <c r="E49" s="367">
        <f>B49/B37*100</f>
        <v>59.218776478562951</v>
      </c>
      <c r="F49" s="366">
        <v>4417</v>
      </c>
      <c r="G49" s="366">
        <v>2106</v>
      </c>
      <c r="H49" s="366">
        <v>2311</v>
      </c>
      <c r="I49" s="368">
        <f>F49/F37*100</f>
        <v>51.187854907868811</v>
      </c>
      <c r="J49" s="387"/>
      <c r="K49" s="387"/>
      <c r="L49" s="387"/>
      <c r="M49" s="387"/>
    </row>
    <row r="50" spans="1:13" ht="13.5" customHeight="1" x14ac:dyDescent="0.15">
      <c r="A50" s="389" t="s">
        <v>893</v>
      </c>
      <c r="B50" s="366">
        <v>32</v>
      </c>
      <c r="C50" s="369">
        <v>27</v>
      </c>
      <c r="D50" s="366">
        <v>5</v>
      </c>
      <c r="E50" s="367">
        <f>B50/B37*100</f>
        <v>0.27114048466361634</v>
      </c>
      <c r="F50" s="370">
        <v>13</v>
      </c>
      <c r="G50" s="369">
        <v>13</v>
      </c>
      <c r="H50" s="366" t="s">
        <v>1243</v>
      </c>
      <c r="I50" s="368">
        <f>F50/F37*100</f>
        <v>0.15065476880287404</v>
      </c>
      <c r="J50" s="387"/>
      <c r="K50" s="387"/>
      <c r="L50" s="387"/>
      <c r="M50" s="387"/>
    </row>
    <row r="51" spans="1:13" ht="13.5" customHeight="1" x14ac:dyDescent="0.15">
      <c r="A51" s="389" t="s">
        <v>894</v>
      </c>
      <c r="B51" s="366">
        <v>45</v>
      </c>
      <c r="C51" s="369">
        <v>38</v>
      </c>
      <c r="D51" s="351">
        <v>7</v>
      </c>
      <c r="E51" s="367">
        <f>B51/B37*100</f>
        <v>0.38129130655821047</v>
      </c>
      <c r="F51" s="366">
        <v>23</v>
      </c>
      <c r="G51" s="369">
        <v>21</v>
      </c>
      <c r="H51" s="351">
        <v>2</v>
      </c>
      <c r="I51" s="368">
        <f>F51/F37*100</f>
        <v>0.26654305249739252</v>
      </c>
      <c r="J51" s="387"/>
      <c r="K51" s="387"/>
      <c r="L51" s="387"/>
      <c r="M51" s="387"/>
    </row>
    <row r="52" spans="1:13" ht="13.5" customHeight="1" x14ac:dyDescent="0.15">
      <c r="A52" s="389" t="s">
        <v>895</v>
      </c>
      <c r="B52" s="366">
        <v>405</v>
      </c>
      <c r="C52" s="384">
        <v>351</v>
      </c>
      <c r="D52" s="384">
        <v>54</v>
      </c>
      <c r="E52" s="367">
        <f>B52/B37*100</f>
        <v>3.4316217590238942</v>
      </c>
      <c r="F52" s="370">
        <v>367</v>
      </c>
      <c r="G52" s="384">
        <v>324</v>
      </c>
      <c r="H52" s="384">
        <v>43</v>
      </c>
      <c r="I52" s="368">
        <f>F52/F37*100</f>
        <v>4.2531000115888284</v>
      </c>
      <c r="J52" s="387"/>
      <c r="K52" s="387"/>
      <c r="L52" s="387"/>
      <c r="M52" s="387"/>
    </row>
    <row r="53" spans="1:13" ht="13.5" customHeight="1" x14ac:dyDescent="0.15">
      <c r="A53" s="389" t="s">
        <v>896</v>
      </c>
      <c r="B53" s="366">
        <v>1338</v>
      </c>
      <c r="C53" s="384">
        <v>614</v>
      </c>
      <c r="D53" s="384">
        <v>724</v>
      </c>
      <c r="E53" s="367">
        <f>B53/B37*100</f>
        <v>11.337061514997458</v>
      </c>
      <c r="F53" s="366">
        <v>1140</v>
      </c>
      <c r="G53" s="384">
        <v>505</v>
      </c>
      <c r="H53" s="384">
        <v>635</v>
      </c>
      <c r="I53" s="368">
        <f>F53/F37*100</f>
        <v>13.211264341175108</v>
      </c>
      <c r="J53" s="387"/>
      <c r="K53" s="387"/>
      <c r="L53" s="387"/>
      <c r="M53" s="387"/>
    </row>
    <row r="54" spans="1:13" ht="13.5" customHeight="1" x14ac:dyDescent="0.15">
      <c r="A54" s="389" t="s">
        <v>897</v>
      </c>
      <c r="B54" s="366">
        <v>92</v>
      </c>
      <c r="C54" s="384">
        <v>38</v>
      </c>
      <c r="D54" s="384">
        <v>54</v>
      </c>
      <c r="E54" s="367">
        <f>B54/B37*100</f>
        <v>0.77952889340789699</v>
      </c>
      <c r="F54" s="370">
        <v>80</v>
      </c>
      <c r="G54" s="384">
        <v>30</v>
      </c>
      <c r="H54" s="384">
        <v>50</v>
      </c>
      <c r="I54" s="368">
        <f>F54/F37*100</f>
        <v>0.92710626955614783</v>
      </c>
      <c r="J54" s="387"/>
      <c r="K54" s="387"/>
      <c r="L54" s="387"/>
      <c r="M54" s="387"/>
    </row>
    <row r="55" spans="1:13" ht="13.5" customHeight="1" x14ac:dyDescent="0.15">
      <c r="A55" s="389" t="s">
        <v>898</v>
      </c>
      <c r="B55" s="366">
        <v>131</v>
      </c>
      <c r="C55" s="384">
        <v>72</v>
      </c>
      <c r="D55" s="384">
        <v>59</v>
      </c>
      <c r="E55" s="367">
        <f>B55/B37*100</f>
        <v>1.1099813590916794</v>
      </c>
      <c r="F55" s="366">
        <v>38</v>
      </c>
      <c r="G55" s="384">
        <v>20</v>
      </c>
      <c r="H55" s="384">
        <v>18</v>
      </c>
      <c r="I55" s="368">
        <f>F55/F37*100</f>
        <v>0.44037547803917027</v>
      </c>
      <c r="J55" s="387"/>
      <c r="K55" s="387"/>
      <c r="L55" s="387"/>
      <c r="M55" s="387"/>
    </row>
    <row r="56" spans="1:13" ht="13.5" customHeight="1" x14ac:dyDescent="0.15">
      <c r="A56" s="389" t="s">
        <v>899</v>
      </c>
      <c r="B56" s="366">
        <v>211</v>
      </c>
      <c r="C56" s="384">
        <v>148</v>
      </c>
      <c r="D56" s="384">
        <v>63</v>
      </c>
      <c r="E56" s="367">
        <f>B56/B37*100</f>
        <v>1.7878325707507203</v>
      </c>
      <c r="F56" s="370">
        <v>115</v>
      </c>
      <c r="G56" s="384">
        <v>85</v>
      </c>
      <c r="H56" s="384">
        <v>30</v>
      </c>
      <c r="I56" s="368">
        <f>F56/F37*100</f>
        <v>1.3327152624869625</v>
      </c>
      <c r="J56" s="387"/>
      <c r="K56" s="387"/>
      <c r="L56" s="387"/>
      <c r="M56" s="387"/>
    </row>
    <row r="57" spans="1:13" ht="13.5" customHeight="1" x14ac:dyDescent="0.15">
      <c r="A57" s="389" t="s">
        <v>900</v>
      </c>
      <c r="B57" s="366">
        <v>1711</v>
      </c>
      <c r="C57" s="384">
        <v>723</v>
      </c>
      <c r="D57" s="384">
        <v>988</v>
      </c>
      <c r="E57" s="367">
        <f>B57/B37*100</f>
        <v>14.497542789357738</v>
      </c>
      <c r="F57" s="366">
        <v>354</v>
      </c>
      <c r="G57" s="384">
        <v>133</v>
      </c>
      <c r="H57" s="384">
        <v>221</v>
      </c>
      <c r="I57" s="368">
        <f>F57/F37*100</f>
        <v>4.1024452427859543</v>
      </c>
      <c r="J57" s="387"/>
      <c r="K57" s="387"/>
      <c r="L57" s="387"/>
      <c r="M57" s="387"/>
    </row>
    <row r="58" spans="1:13" ht="13.5" customHeight="1" x14ac:dyDescent="0.15">
      <c r="A58" s="389" t="s">
        <v>901</v>
      </c>
      <c r="B58" s="366">
        <v>592</v>
      </c>
      <c r="C58" s="384">
        <v>241</v>
      </c>
      <c r="D58" s="384">
        <v>351</v>
      </c>
      <c r="E58" s="367">
        <f>B58/B37*100</f>
        <v>5.0160989662769024</v>
      </c>
      <c r="F58" s="370">
        <v>460</v>
      </c>
      <c r="G58" s="384">
        <v>187</v>
      </c>
      <c r="H58" s="384">
        <v>273</v>
      </c>
      <c r="I58" s="368">
        <f>F58/F37*100</f>
        <v>5.3308610499478499</v>
      </c>
      <c r="J58" s="387"/>
      <c r="K58" s="387"/>
      <c r="L58" s="387"/>
      <c r="M58" s="387"/>
    </row>
    <row r="59" spans="1:13" ht="13.5" customHeight="1" x14ac:dyDescent="0.15">
      <c r="A59" s="389" t="s">
        <v>902</v>
      </c>
      <c r="B59" s="366">
        <v>401</v>
      </c>
      <c r="C59" s="384">
        <v>171</v>
      </c>
      <c r="D59" s="384">
        <v>230</v>
      </c>
      <c r="E59" s="367">
        <f>B59/B37*100</f>
        <v>3.3977291984409423</v>
      </c>
      <c r="F59" s="366">
        <v>296</v>
      </c>
      <c r="G59" s="384">
        <v>120</v>
      </c>
      <c r="H59" s="384">
        <v>176</v>
      </c>
      <c r="I59" s="368">
        <f>F59/F37*100</f>
        <v>3.4302931973577468</v>
      </c>
      <c r="J59" s="387"/>
      <c r="K59" s="387"/>
      <c r="L59" s="387"/>
      <c r="M59" s="387"/>
    </row>
    <row r="60" spans="1:13" ht="13.5" customHeight="1" x14ac:dyDescent="0.15">
      <c r="A60" s="390" t="s">
        <v>903</v>
      </c>
      <c r="B60" s="366">
        <v>1023</v>
      </c>
      <c r="C60" s="384">
        <v>235</v>
      </c>
      <c r="D60" s="384">
        <v>788</v>
      </c>
      <c r="E60" s="367">
        <f>B60/B37*100</f>
        <v>8.6680223690899858</v>
      </c>
      <c r="F60" s="370">
        <v>811</v>
      </c>
      <c r="G60" s="384">
        <v>173</v>
      </c>
      <c r="H60" s="384">
        <v>638</v>
      </c>
      <c r="I60" s="368">
        <f>F60/F37*100</f>
        <v>9.3985398076254487</v>
      </c>
      <c r="J60" s="387"/>
      <c r="K60" s="387"/>
      <c r="L60" s="387"/>
      <c r="M60" s="387"/>
    </row>
    <row r="61" spans="1:13" ht="13.5" customHeight="1" x14ac:dyDescent="0.15">
      <c r="A61" s="389" t="s">
        <v>904</v>
      </c>
      <c r="B61" s="366">
        <v>117</v>
      </c>
      <c r="C61" s="384">
        <v>82</v>
      </c>
      <c r="D61" s="384">
        <v>35</v>
      </c>
      <c r="E61" s="367">
        <f>B61/B37*100</f>
        <v>0.99135739705134718</v>
      </c>
      <c r="F61" s="366">
        <v>170</v>
      </c>
      <c r="G61" s="384">
        <v>102</v>
      </c>
      <c r="H61" s="384">
        <v>68</v>
      </c>
      <c r="I61" s="368">
        <f>F61/F37*100</f>
        <v>1.9701008228068144</v>
      </c>
      <c r="J61" s="387"/>
      <c r="K61" s="387"/>
      <c r="L61" s="387"/>
      <c r="M61" s="387"/>
    </row>
    <row r="62" spans="1:13" ht="13.5" customHeight="1" x14ac:dyDescent="0.15">
      <c r="A62" s="389" t="s">
        <v>905</v>
      </c>
      <c r="B62" s="366">
        <v>613</v>
      </c>
      <c r="C62" s="384">
        <v>413</v>
      </c>
      <c r="D62" s="384">
        <v>200</v>
      </c>
      <c r="E62" s="367">
        <f>B62/B37*100</f>
        <v>5.1940349093374003</v>
      </c>
      <c r="F62" s="370">
        <v>309</v>
      </c>
      <c r="G62" s="384">
        <v>217</v>
      </c>
      <c r="H62" s="384">
        <v>92</v>
      </c>
      <c r="I62" s="368">
        <f>F62/F37*100</f>
        <v>3.5809479661606214</v>
      </c>
      <c r="J62" s="387"/>
      <c r="K62" s="387"/>
      <c r="L62" s="387"/>
      <c r="M62" s="387"/>
    </row>
    <row r="63" spans="1:13" ht="13.5" customHeight="1" x14ac:dyDescent="0.15">
      <c r="A63" s="389" t="s">
        <v>906</v>
      </c>
      <c r="B63" s="366">
        <v>278</v>
      </c>
      <c r="C63" s="384">
        <v>203</v>
      </c>
      <c r="D63" s="384">
        <v>75</v>
      </c>
      <c r="E63" s="367">
        <f>B63/B37*100</f>
        <v>2.3555329605151667</v>
      </c>
      <c r="F63" s="366">
        <v>241</v>
      </c>
      <c r="G63" s="384">
        <v>176</v>
      </c>
      <c r="H63" s="384">
        <v>65</v>
      </c>
      <c r="I63" s="368">
        <f>F63/F37*100</f>
        <v>2.7929076370378954</v>
      </c>
      <c r="J63" s="387"/>
      <c r="K63" s="387"/>
      <c r="L63" s="387"/>
      <c r="M63" s="387"/>
    </row>
    <row r="64" spans="1:13" ht="5.0999999999999996" customHeight="1" x14ac:dyDescent="0.15">
      <c r="A64" s="389"/>
      <c r="B64" s="372"/>
      <c r="C64" s="384"/>
      <c r="D64" s="384"/>
      <c r="E64" s="367"/>
      <c r="F64" s="370"/>
      <c r="G64" s="384"/>
      <c r="H64" s="384"/>
      <c r="I64" s="368"/>
      <c r="J64" s="220"/>
      <c r="K64" s="220"/>
      <c r="L64" s="220"/>
      <c r="M64" s="220"/>
    </row>
    <row r="65" spans="1:13" ht="12" customHeight="1" thickBot="1" x14ac:dyDescent="0.2">
      <c r="A65" s="391" t="s">
        <v>907</v>
      </c>
      <c r="B65" s="377">
        <v>544</v>
      </c>
      <c r="C65" s="377">
        <v>306</v>
      </c>
      <c r="D65" s="377">
        <v>238</v>
      </c>
      <c r="E65" s="376">
        <f>B65/B37*100</f>
        <v>4.6093882392814773</v>
      </c>
      <c r="F65" s="378">
        <v>52</v>
      </c>
      <c r="G65" s="377">
        <v>34</v>
      </c>
      <c r="H65" s="377">
        <v>18</v>
      </c>
      <c r="I65" s="379">
        <f>F65/F37*100</f>
        <v>0.60261907521149616</v>
      </c>
      <c r="J65" s="220"/>
      <c r="K65" s="220"/>
      <c r="L65" s="220"/>
      <c r="M65" s="220"/>
    </row>
    <row r="66" spans="1:13" ht="15" customHeight="1" x14ac:dyDescent="0.15">
      <c r="A66" s="219"/>
      <c r="B66" s="220"/>
      <c r="C66" s="220"/>
      <c r="D66" s="220"/>
      <c r="E66" s="220"/>
      <c r="F66" s="220"/>
      <c r="G66" s="220"/>
      <c r="H66" s="220"/>
      <c r="I66" s="220"/>
      <c r="J66" s="220"/>
      <c r="K66" s="220"/>
      <c r="L66" s="220"/>
    </row>
    <row r="67" spans="1:13" ht="15" customHeight="1" x14ac:dyDescent="0.15">
      <c r="A67" s="219"/>
      <c r="B67" s="220"/>
      <c r="C67" s="220"/>
      <c r="D67" s="220"/>
      <c r="E67" s="220"/>
      <c r="F67" s="220"/>
      <c r="G67" s="220"/>
      <c r="H67" s="220"/>
      <c r="I67" s="219"/>
      <c r="J67" s="219"/>
      <c r="K67" s="219"/>
      <c r="L67" s="219"/>
    </row>
    <row r="68" spans="1:13" x14ac:dyDescent="0.15">
      <c r="A68" s="219"/>
      <c r="B68" s="220"/>
      <c r="C68" s="220"/>
      <c r="D68" s="220"/>
      <c r="E68" s="220"/>
      <c r="F68" s="220"/>
      <c r="G68" s="220"/>
      <c r="H68" s="220"/>
      <c r="I68" s="220"/>
      <c r="J68" s="220"/>
      <c r="K68" s="220"/>
      <c r="L68" s="220"/>
    </row>
  </sheetData>
  <mergeCells count="7">
    <mergeCell ref="A3:A4"/>
    <mergeCell ref="B3:E3"/>
    <mergeCell ref="F3:I3"/>
    <mergeCell ref="J3:M3"/>
    <mergeCell ref="A35:A36"/>
    <mergeCell ref="B35:E35"/>
    <mergeCell ref="F35:I35"/>
  </mergeCells>
  <phoneticPr fontId="1"/>
  <pageMargins left="0.43307086614173229" right="0.43307086614173229" top="0.74803149606299213" bottom="0.55118110236220474" header="0.31496062992125984" footer="0.31496062992125984"/>
  <pageSetup paperSize="9" scale="96" firstPageNumber="13" fitToHeight="0" orientation="portrait" useFirstPageNumber="1" r:id="rId1"/>
  <headerFooter>
    <oddFooter>&amp;C29</oddFooter>
    <firstFooter>&amp;C29</first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159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11.625" style="203" customWidth="1"/>
    <col min="2" max="13" width="7.125" style="203" customWidth="1"/>
  </cols>
  <sheetData>
    <row r="1" spans="1:13" ht="17.25" x14ac:dyDescent="0.15">
      <c r="A1" s="116" t="s">
        <v>1049</v>
      </c>
      <c r="B1" s="118"/>
      <c r="C1" s="118"/>
      <c r="D1" s="118"/>
      <c r="E1" s="118"/>
      <c r="F1" s="118"/>
      <c r="G1" s="118"/>
      <c r="H1" s="118"/>
      <c r="I1" s="118"/>
      <c r="J1" s="119"/>
      <c r="K1" s="119"/>
      <c r="L1" s="119"/>
      <c r="M1" s="119"/>
    </row>
    <row r="2" spans="1:13" ht="15" thickBot="1" x14ac:dyDescent="0.2">
      <c r="A2" s="128" t="s">
        <v>775</v>
      </c>
      <c r="B2" s="172"/>
      <c r="C2" s="172"/>
      <c r="D2" s="172"/>
      <c r="E2" s="172"/>
      <c r="F2" s="172"/>
      <c r="G2" s="172"/>
      <c r="H2" s="172"/>
      <c r="I2" s="172"/>
      <c r="J2" s="127"/>
      <c r="K2" s="127"/>
      <c r="L2" s="127"/>
      <c r="M2" s="414" t="s">
        <v>1244</v>
      </c>
    </row>
    <row r="3" spans="1:13" ht="18" customHeight="1" x14ac:dyDescent="0.15">
      <c r="A3" s="394"/>
      <c r="B3" s="395"/>
      <c r="C3" s="932" t="s">
        <v>776</v>
      </c>
      <c r="D3" s="932"/>
      <c r="E3" s="932"/>
      <c r="F3" s="932"/>
      <c r="G3" s="932"/>
      <c r="H3" s="932"/>
      <c r="I3" s="932"/>
      <c r="J3" s="926" t="s">
        <v>777</v>
      </c>
      <c r="K3" s="927"/>
      <c r="L3" s="927"/>
      <c r="M3" s="977"/>
    </row>
    <row r="4" spans="1:13" ht="18" customHeight="1" x14ac:dyDescent="0.15">
      <c r="A4" s="396" t="s">
        <v>156</v>
      </c>
      <c r="B4" s="397" t="s">
        <v>742</v>
      </c>
      <c r="C4" s="978" t="s">
        <v>742</v>
      </c>
      <c r="D4" s="981" t="s">
        <v>778</v>
      </c>
      <c r="E4" s="982"/>
      <c r="F4" s="982"/>
      <c r="G4" s="982"/>
      <c r="H4" s="983"/>
      <c r="I4" s="984" t="s">
        <v>157</v>
      </c>
      <c r="J4" s="981" t="s">
        <v>742</v>
      </c>
      <c r="K4" s="398"/>
      <c r="L4" s="398"/>
      <c r="M4" s="399"/>
    </row>
    <row r="5" spans="1:13" ht="18" customHeight="1" x14ac:dyDescent="0.15">
      <c r="A5" s="396"/>
      <c r="B5" s="397" t="s">
        <v>779</v>
      </c>
      <c r="C5" s="979"/>
      <c r="D5" s="400" t="s">
        <v>24</v>
      </c>
      <c r="E5" s="401" t="s">
        <v>780</v>
      </c>
      <c r="F5" s="401" t="s">
        <v>781</v>
      </c>
      <c r="G5" s="401" t="s">
        <v>782</v>
      </c>
      <c r="H5" s="401"/>
      <c r="I5" s="985"/>
      <c r="J5" s="987"/>
      <c r="K5" s="401" t="s">
        <v>783</v>
      </c>
      <c r="L5" s="401" t="s">
        <v>158</v>
      </c>
      <c r="M5" s="402" t="s">
        <v>783</v>
      </c>
    </row>
    <row r="6" spans="1:13" ht="18" customHeight="1" x14ac:dyDescent="0.15">
      <c r="A6" s="396" t="s">
        <v>159</v>
      </c>
      <c r="B6" s="397" t="s">
        <v>784</v>
      </c>
      <c r="C6" s="979"/>
      <c r="D6" s="397" t="s">
        <v>742</v>
      </c>
      <c r="E6" s="397" t="s">
        <v>24</v>
      </c>
      <c r="F6" s="397" t="s">
        <v>785</v>
      </c>
      <c r="G6" s="397" t="s">
        <v>786</v>
      </c>
      <c r="H6" s="397" t="s">
        <v>160</v>
      </c>
      <c r="I6" s="985"/>
      <c r="J6" s="987"/>
      <c r="K6" s="403" t="s">
        <v>161</v>
      </c>
      <c r="L6" s="403" t="s">
        <v>162</v>
      </c>
      <c r="M6" s="204" t="s">
        <v>163</v>
      </c>
    </row>
    <row r="7" spans="1:13" ht="18" customHeight="1" x14ac:dyDescent="0.15">
      <c r="A7" s="404"/>
      <c r="B7" s="181" t="s">
        <v>24</v>
      </c>
      <c r="C7" s="980"/>
      <c r="D7" s="181" t="s">
        <v>24</v>
      </c>
      <c r="E7" s="405" t="s">
        <v>787</v>
      </c>
      <c r="F7" s="405" t="s">
        <v>787</v>
      </c>
      <c r="G7" s="405" t="s">
        <v>788</v>
      </c>
      <c r="H7" s="405"/>
      <c r="I7" s="986"/>
      <c r="J7" s="988"/>
      <c r="K7" s="406"/>
      <c r="L7" s="406"/>
      <c r="M7" s="407"/>
    </row>
    <row r="8" spans="1:13" ht="18" customHeight="1" x14ac:dyDescent="0.15">
      <c r="A8" s="208" t="s">
        <v>747</v>
      </c>
      <c r="B8" s="269">
        <v>60066</v>
      </c>
      <c r="C8" s="408">
        <f>SUM(D8,I8)</f>
        <v>40462</v>
      </c>
      <c r="D8" s="408">
        <f>SUM(E8:H8)</f>
        <v>39863</v>
      </c>
      <c r="E8" s="408">
        <v>34082</v>
      </c>
      <c r="F8" s="408">
        <v>5395</v>
      </c>
      <c r="G8" s="408">
        <v>71</v>
      </c>
      <c r="H8" s="408">
        <v>315</v>
      </c>
      <c r="I8" s="408">
        <v>599</v>
      </c>
      <c r="J8" s="408">
        <v>19494</v>
      </c>
      <c r="K8" s="408">
        <v>7474</v>
      </c>
      <c r="L8" s="408">
        <v>4436</v>
      </c>
      <c r="M8" s="409">
        <v>7584</v>
      </c>
    </row>
    <row r="9" spans="1:13" ht="18" customHeight="1" x14ac:dyDescent="0.15">
      <c r="A9" s="208" t="s">
        <v>814</v>
      </c>
      <c r="B9" s="269">
        <v>63011</v>
      </c>
      <c r="C9" s="269">
        <f>SUM(D9,I9)</f>
        <v>41535</v>
      </c>
      <c r="D9" s="269">
        <f>SUM(E9:H9)</f>
        <v>40364</v>
      </c>
      <c r="E9" s="269">
        <v>34323</v>
      </c>
      <c r="F9" s="269">
        <v>5492</v>
      </c>
      <c r="G9" s="269">
        <v>167</v>
      </c>
      <c r="H9" s="269">
        <v>382</v>
      </c>
      <c r="I9" s="269">
        <v>1171</v>
      </c>
      <c r="J9" s="269">
        <v>21420</v>
      </c>
      <c r="K9" s="269">
        <v>7895</v>
      </c>
      <c r="L9" s="269">
        <v>4650</v>
      </c>
      <c r="M9" s="270">
        <v>8875</v>
      </c>
    </row>
    <row r="10" spans="1:13" ht="18" customHeight="1" x14ac:dyDescent="0.15">
      <c r="A10" s="208" t="s">
        <v>789</v>
      </c>
      <c r="B10" s="269">
        <v>67037</v>
      </c>
      <c r="C10" s="269">
        <f>SUM(D10,I10)</f>
        <v>42181</v>
      </c>
      <c r="D10" s="269">
        <f>SUM(E10:H10)</f>
        <v>40776</v>
      </c>
      <c r="E10" s="269">
        <v>34726</v>
      </c>
      <c r="F10" s="269">
        <v>5016</v>
      </c>
      <c r="G10" s="269">
        <v>546</v>
      </c>
      <c r="H10" s="269">
        <v>488</v>
      </c>
      <c r="I10" s="269">
        <v>1405</v>
      </c>
      <c r="J10" s="269">
        <v>24555</v>
      </c>
      <c r="K10" s="269">
        <v>8728</v>
      </c>
      <c r="L10" s="269">
        <v>6270</v>
      </c>
      <c r="M10" s="270">
        <v>9557</v>
      </c>
    </row>
    <row r="11" spans="1:13" ht="18" customHeight="1" x14ac:dyDescent="0.15">
      <c r="A11" s="208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70"/>
    </row>
    <row r="12" spans="1:13" ht="18" customHeight="1" x14ac:dyDescent="0.15">
      <c r="A12" s="208" t="s">
        <v>790</v>
      </c>
      <c r="B12" s="269">
        <v>68338</v>
      </c>
      <c r="C12" s="269">
        <f>SUM(D12,I12)</f>
        <v>41725</v>
      </c>
      <c r="D12" s="269">
        <v>39748</v>
      </c>
      <c r="E12" s="269">
        <v>33435</v>
      </c>
      <c r="F12" s="269">
        <v>5087</v>
      </c>
      <c r="G12" s="269">
        <v>613</v>
      </c>
      <c r="H12" s="269">
        <v>613</v>
      </c>
      <c r="I12" s="269">
        <v>1977</v>
      </c>
      <c r="J12" s="269">
        <v>25134</v>
      </c>
      <c r="K12" s="269">
        <v>7722</v>
      </c>
      <c r="L12" s="269">
        <v>5403</v>
      </c>
      <c r="M12" s="270">
        <v>12009</v>
      </c>
    </row>
    <row r="13" spans="1:13" ht="18" customHeight="1" x14ac:dyDescent="0.15">
      <c r="A13" s="208" t="s">
        <v>165</v>
      </c>
      <c r="B13" s="269">
        <v>66814</v>
      </c>
      <c r="C13" s="269">
        <v>40481</v>
      </c>
      <c r="D13" s="269">
        <v>38327</v>
      </c>
      <c r="E13" s="269">
        <v>32530</v>
      </c>
      <c r="F13" s="269">
        <v>4446</v>
      </c>
      <c r="G13" s="269">
        <v>686</v>
      </c>
      <c r="H13" s="269">
        <v>665</v>
      </c>
      <c r="I13" s="269">
        <v>2154</v>
      </c>
      <c r="J13" s="269">
        <v>24499</v>
      </c>
      <c r="K13" s="269">
        <v>8370</v>
      </c>
      <c r="L13" s="269">
        <v>4804</v>
      </c>
      <c r="M13" s="270">
        <v>11325</v>
      </c>
    </row>
    <row r="14" spans="1:13" s="79" customFormat="1" ht="18" customHeight="1" x14ac:dyDescent="0.15">
      <c r="A14" s="208" t="s">
        <v>1104</v>
      </c>
      <c r="B14" s="269">
        <v>65391</v>
      </c>
      <c r="C14" s="269">
        <v>38339</v>
      </c>
      <c r="D14" s="269">
        <v>36811</v>
      </c>
      <c r="E14" s="269">
        <v>30947</v>
      </c>
      <c r="F14" s="269">
        <v>4665</v>
      </c>
      <c r="G14" s="269">
        <v>578</v>
      </c>
      <c r="H14" s="269">
        <v>621</v>
      </c>
      <c r="I14" s="269">
        <v>1528</v>
      </c>
      <c r="J14" s="269">
        <v>24440</v>
      </c>
      <c r="K14" s="269">
        <v>7160</v>
      </c>
      <c r="L14" s="269">
        <v>4725</v>
      </c>
      <c r="M14" s="270">
        <v>12555</v>
      </c>
    </row>
    <row r="15" spans="1:13" ht="18" customHeight="1" x14ac:dyDescent="0.15">
      <c r="A15" s="208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70"/>
    </row>
    <row r="16" spans="1:13" ht="18" customHeight="1" x14ac:dyDescent="0.15">
      <c r="A16" s="208" t="s">
        <v>166</v>
      </c>
      <c r="B16" s="269">
        <v>3865</v>
      </c>
      <c r="C16" s="269">
        <v>574</v>
      </c>
      <c r="D16" s="269">
        <v>534</v>
      </c>
      <c r="E16" s="269">
        <v>265</v>
      </c>
      <c r="F16" s="269">
        <v>15</v>
      </c>
      <c r="G16" s="269">
        <v>249</v>
      </c>
      <c r="H16" s="269">
        <v>5</v>
      </c>
      <c r="I16" s="269">
        <v>40</v>
      </c>
      <c r="J16" s="269">
        <v>3108</v>
      </c>
      <c r="K16" s="269">
        <v>29</v>
      </c>
      <c r="L16" s="269">
        <v>3031</v>
      </c>
      <c r="M16" s="270">
        <v>48</v>
      </c>
    </row>
    <row r="17" spans="1:13" ht="18" customHeight="1" x14ac:dyDescent="0.15">
      <c r="A17" s="208" t="s">
        <v>167</v>
      </c>
      <c r="B17" s="269">
        <v>4111</v>
      </c>
      <c r="C17" s="269">
        <v>2116</v>
      </c>
      <c r="D17" s="269">
        <v>1963</v>
      </c>
      <c r="E17" s="269">
        <v>1607</v>
      </c>
      <c r="F17" s="269">
        <v>34</v>
      </c>
      <c r="G17" s="269">
        <v>301</v>
      </c>
      <c r="H17" s="269">
        <v>21</v>
      </c>
      <c r="I17" s="269">
        <v>153</v>
      </c>
      <c r="J17" s="269">
        <v>1756</v>
      </c>
      <c r="K17" s="269">
        <v>104</v>
      </c>
      <c r="L17" s="269">
        <v>1565</v>
      </c>
      <c r="M17" s="270">
        <v>87</v>
      </c>
    </row>
    <row r="18" spans="1:13" ht="18" customHeight="1" x14ac:dyDescent="0.15">
      <c r="A18" s="208" t="s">
        <v>168</v>
      </c>
      <c r="B18" s="269">
        <v>3735</v>
      </c>
      <c r="C18" s="269">
        <v>2866</v>
      </c>
      <c r="D18" s="269">
        <v>2695</v>
      </c>
      <c r="E18" s="269">
        <v>2505</v>
      </c>
      <c r="F18" s="269">
        <v>131</v>
      </c>
      <c r="G18" s="269">
        <v>10</v>
      </c>
      <c r="H18" s="269">
        <v>49</v>
      </c>
      <c r="I18" s="269">
        <v>171</v>
      </c>
      <c r="J18" s="269">
        <v>566</v>
      </c>
      <c r="K18" s="269">
        <v>240</v>
      </c>
      <c r="L18" s="269">
        <v>81</v>
      </c>
      <c r="M18" s="270">
        <v>245</v>
      </c>
    </row>
    <row r="19" spans="1:13" ht="18" customHeight="1" x14ac:dyDescent="0.15">
      <c r="A19" s="208" t="s">
        <v>169</v>
      </c>
      <c r="B19" s="269">
        <v>4443</v>
      </c>
      <c r="C19" s="269">
        <v>3484</v>
      </c>
      <c r="D19" s="269">
        <v>3302</v>
      </c>
      <c r="E19" s="269">
        <v>2918</v>
      </c>
      <c r="F19" s="269">
        <v>287</v>
      </c>
      <c r="G19" s="269">
        <v>5</v>
      </c>
      <c r="H19" s="269">
        <v>92</v>
      </c>
      <c r="I19" s="269">
        <v>182</v>
      </c>
      <c r="J19" s="269">
        <v>633</v>
      </c>
      <c r="K19" s="269">
        <v>348</v>
      </c>
      <c r="L19" s="269">
        <v>27</v>
      </c>
      <c r="M19" s="270">
        <v>258</v>
      </c>
    </row>
    <row r="20" spans="1:13" ht="18" customHeight="1" x14ac:dyDescent="0.15">
      <c r="A20" s="208" t="s">
        <v>170</v>
      </c>
      <c r="B20" s="269">
        <v>4896</v>
      </c>
      <c r="C20" s="269">
        <v>3924</v>
      </c>
      <c r="D20" s="269">
        <v>3752</v>
      </c>
      <c r="E20" s="269">
        <v>3256</v>
      </c>
      <c r="F20" s="269">
        <v>412</v>
      </c>
      <c r="G20" s="269">
        <v>2</v>
      </c>
      <c r="H20" s="269">
        <v>82</v>
      </c>
      <c r="I20" s="269">
        <v>172</v>
      </c>
      <c r="J20" s="269">
        <v>716</v>
      </c>
      <c r="K20" s="269">
        <v>445</v>
      </c>
      <c r="L20" s="269">
        <v>10</v>
      </c>
      <c r="M20" s="270">
        <v>261</v>
      </c>
    </row>
    <row r="21" spans="1:13" ht="18" customHeight="1" x14ac:dyDescent="0.15">
      <c r="A21" s="208"/>
      <c r="B21" s="269"/>
      <c r="D21" s="269"/>
      <c r="E21" s="269"/>
      <c r="F21" s="269"/>
      <c r="G21" s="269"/>
      <c r="H21" s="269"/>
      <c r="I21" s="269"/>
      <c r="J21" s="269"/>
      <c r="K21" s="269"/>
      <c r="L21" s="269"/>
      <c r="M21" s="270"/>
    </row>
    <row r="22" spans="1:13" ht="18" customHeight="1" x14ac:dyDescent="0.15">
      <c r="A22" s="208" t="s">
        <v>171</v>
      </c>
      <c r="B22" s="269">
        <v>5407</v>
      </c>
      <c r="C22" s="269">
        <v>4439</v>
      </c>
      <c r="D22" s="269">
        <v>4276</v>
      </c>
      <c r="E22" s="269">
        <v>3757</v>
      </c>
      <c r="F22" s="269">
        <v>477</v>
      </c>
      <c r="G22" s="269">
        <v>4</v>
      </c>
      <c r="H22" s="269">
        <v>38</v>
      </c>
      <c r="I22" s="269">
        <v>163</v>
      </c>
      <c r="J22" s="269">
        <v>704</v>
      </c>
      <c r="K22" s="269">
        <v>403</v>
      </c>
      <c r="L22" s="269">
        <v>4</v>
      </c>
      <c r="M22" s="270">
        <v>297</v>
      </c>
    </row>
    <row r="23" spans="1:13" ht="18" customHeight="1" x14ac:dyDescent="0.15">
      <c r="A23" s="208" t="s">
        <v>172</v>
      </c>
      <c r="B23" s="269">
        <v>4339</v>
      </c>
      <c r="C23" s="269">
        <v>3532</v>
      </c>
      <c r="D23" s="269">
        <v>3408</v>
      </c>
      <c r="E23" s="269">
        <v>2946</v>
      </c>
      <c r="F23" s="269">
        <v>431</v>
      </c>
      <c r="G23" s="410">
        <v>2</v>
      </c>
      <c r="H23" s="269">
        <v>29</v>
      </c>
      <c r="I23" s="269">
        <v>124</v>
      </c>
      <c r="J23" s="269">
        <v>567</v>
      </c>
      <c r="K23" s="269">
        <v>326</v>
      </c>
      <c r="L23" s="268" t="s">
        <v>1243</v>
      </c>
      <c r="M23" s="270">
        <v>241</v>
      </c>
    </row>
    <row r="24" spans="1:13" ht="18" customHeight="1" x14ac:dyDescent="0.15">
      <c r="A24" s="208" t="s">
        <v>174</v>
      </c>
      <c r="B24" s="269">
        <v>4427</v>
      </c>
      <c r="C24" s="269">
        <v>3702</v>
      </c>
      <c r="D24" s="269">
        <v>3585</v>
      </c>
      <c r="E24" s="269">
        <v>3118</v>
      </c>
      <c r="F24" s="269">
        <v>431</v>
      </c>
      <c r="G24" s="410">
        <v>1</v>
      </c>
      <c r="H24" s="269">
        <v>35</v>
      </c>
      <c r="I24" s="269">
        <v>117</v>
      </c>
      <c r="J24" s="269">
        <v>562</v>
      </c>
      <c r="K24" s="269">
        <v>369</v>
      </c>
      <c r="L24" s="268">
        <v>1</v>
      </c>
      <c r="M24" s="411">
        <v>192</v>
      </c>
    </row>
    <row r="25" spans="1:13" ht="18" customHeight="1" x14ac:dyDescent="0.15">
      <c r="A25" s="208" t="s">
        <v>175</v>
      </c>
      <c r="B25" s="269">
        <v>5210</v>
      </c>
      <c r="C25" s="269">
        <v>4234</v>
      </c>
      <c r="D25" s="269">
        <v>4107</v>
      </c>
      <c r="E25" s="269">
        <v>3579</v>
      </c>
      <c r="F25" s="269">
        <v>481</v>
      </c>
      <c r="G25" s="410" t="s">
        <v>1243</v>
      </c>
      <c r="H25" s="269">
        <v>47</v>
      </c>
      <c r="I25" s="269">
        <v>127</v>
      </c>
      <c r="J25" s="269">
        <v>824</v>
      </c>
      <c r="K25" s="269">
        <v>602</v>
      </c>
      <c r="L25" s="268" t="s">
        <v>1243</v>
      </c>
      <c r="M25" s="411">
        <v>222</v>
      </c>
    </row>
    <row r="26" spans="1:13" ht="18" customHeight="1" x14ac:dyDescent="0.15">
      <c r="A26" s="208" t="s">
        <v>176</v>
      </c>
      <c r="B26" s="269">
        <v>6141</v>
      </c>
      <c r="C26" s="269">
        <v>4047</v>
      </c>
      <c r="D26" s="269">
        <v>3886</v>
      </c>
      <c r="E26" s="269">
        <v>3168</v>
      </c>
      <c r="F26" s="269">
        <v>647</v>
      </c>
      <c r="G26" s="410">
        <v>2</v>
      </c>
      <c r="H26" s="269">
        <v>69</v>
      </c>
      <c r="I26" s="269">
        <v>161</v>
      </c>
      <c r="J26" s="269">
        <v>1988</v>
      </c>
      <c r="K26" s="269">
        <v>1127</v>
      </c>
      <c r="L26" s="269">
        <v>1</v>
      </c>
      <c r="M26" s="411">
        <v>860</v>
      </c>
    </row>
    <row r="27" spans="1:13" ht="18" customHeight="1" x14ac:dyDescent="0.15">
      <c r="A27" s="208"/>
      <c r="B27" s="269"/>
      <c r="C27" s="269"/>
      <c r="D27" s="269"/>
      <c r="E27" s="269"/>
      <c r="F27" s="269"/>
      <c r="G27" s="410"/>
      <c r="H27" s="269"/>
      <c r="I27" s="269"/>
      <c r="J27" s="269"/>
      <c r="K27" s="269"/>
      <c r="L27" s="269"/>
      <c r="M27" s="411"/>
    </row>
    <row r="28" spans="1:13" ht="18" customHeight="1" x14ac:dyDescent="0.15">
      <c r="A28" s="208" t="s">
        <v>177</v>
      </c>
      <c r="B28" s="269">
        <v>5713</v>
      </c>
      <c r="C28" s="269">
        <v>2845</v>
      </c>
      <c r="D28" s="269">
        <v>2767</v>
      </c>
      <c r="E28" s="269">
        <v>2116</v>
      </c>
      <c r="F28" s="269">
        <v>581</v>
      </c>
      <c r="G28" s="410" t="s">
        <v>1243</v>
      </c>
      <c r="H28" s="269">
        <v>70</v>
      </c>
      <c r="I28" s="269">
        <v>78</v>
      </c>
      <c r="J28" s="269">
        <v>2731</v>
      </c>
      <c r="K28" s="269">
        <v>1131</v>
      </c>
      <c r="L28" s="269">
        <v>1</v>
      </c>
      <c r="M28" s="411">
        <v>1599</v>
      </c>
    </row>
    <row r="29" spans="1:13" ht="18" customHeight="1" x14ac:dyDescent="0.15">
      <c r="A29" s="208" t="s">
        <v>178</v>
      </c>
      <c r="B29" s="269">
        <v>3562</v>
      </c>
      <c r="C29" s="269">
        <v>1204</v>
      </c>
      <c r="D29" s="269">
        <v>1181</v>
      </c>
      <c r="E29" s="269">
        <v>844</v>
      </c>
      <c r="F29" s="269">
        <v>307</v>
      </c>
      <c r="G29" s="410">
        <v>2</v>
      </c>
      <c r="H29" s="269">
        <v>28</v>
      </c>
      <c r="I29" s="269">
        <v>23</v>
      </c>
      <c r="J29" s="269">
        <v>2290</v>
      </c>
      <c r="K29" s="269">
        <v>748</v>
      </c>
      <c r="L29" s="269">
        <v>1</v>
      </c>
      <c r="M29" s="411">
        <v>1541</v>
      </c>
    </row>
    <row r="30" spans="1:13" ht="18" customHeight="1" x14ac:dyDescent="0.15">
      <c r="A30" s="208" t="s">
        <v>179</v>
      </c>
      <c r="B30" s="269">
        <v>3284</v>
      </c>
      <c r="C30" s="269">
        <v>773</v>
      </c>
      <c r="D30" s="269">
        <v>763</v>
      </c>
      <c r="E30" s="269">
        <v>503</v>
      </c>
      <c r="F30" s="269">
        <v>228</v>
      </c>
      <c r="G30" s="410" t="s">
        <v>1243</v>
      </c>
      <c r="H30" s="269">
        <v>32</v>
      </c>
      <c r="I30" s="269">
        <v>10</v>
      </c>
      <c r="J30" s="269">
        <v>2439</v>
      </c>
      <c r="K30" s="269">
        <v>599</v>
      </c>
      <c r="L30" s="269">
        <v>1</v>
      </c>
      <c r="M30" s="411">
        <v>1839</v>
      </c>
    </row>
    <row r="31" spans="1:13" ht="18" customHeight="1" x14ac:dyDescent="0.15">
      <c r="A31" s="208" t="s">
        <v>180</v>
      </c>
      <c r="B31" s="269">
        <v>2950</v>
      </c>
      <c r="C31" s="269">
        <v>427</v>
      </c>
      <c r="D31" s="269">
        <v>425</v>
      </c>
      <c r="E31" s="269">
        <v>270</v>
      </c>
      <c r="F31" s="269">
        <v>142</v>
      </c>
      <c r="G31" s="410" t="s">
        <v>1243</v>
      </c>
      <c r="H31" s="269">
        <v>13</v>
      </c>
      <c r="I31" s="269">
        <v>2</v>
      </c>
      <c r="J31" s="269">
        <v>2474</v>
      </c>
      <c r="K31" s="269">
        <v>430</v>
      </c>
      <c r="L31" s="269">
        <v>2</v>
      </c>
      <c r="M31" s="411">
        <v>2042</v>
      </c>
    </row>
    <row r="32" spans="1:13" ht="18" customHeight="1" x14ac:dyDescent="0.15">
      <c r="A32" s="208" t="s">
        <v>181</v>
      </c>
      <c r="B32" s="269">
        <v>3308</v>
      </c>
      <c r="C32" s="269">
        <v>172</v>
      </c>
      <c r="D32" s="269">
        <v>167</v>
      </c>
      <c r="E32" s="269">
        <v>95</v>
      </c>
      <c r="F32" s="269">
        <v>61</v>
      </c>
      <c r="G32" s="410" t="s">
        <v>1245</v>
      </c>
      <c r="H32" s="269">
        <v>11</v>
      </c>
      <c r="I32" s="269">
        <v>5</v>
      </c>
      <c r="J32" s="269">
        <v>3082</v>
      </c>
      <c r="K32" s="269">
        <v>259</v>
      </c>
      <c r="L32" s="268" t="s">
        <v>1243</v>
      </c>
      <c r="M32" s="411">
        <v>2823</v>
      </c>
    </row>
    <row r="33" spans="1:13" ht="18" customHeight="1" x14ac:dyDescent="0.15">
      <c r="A33" s="208"/>
      <c r="B33" s="269"/>
      <c r="C33" s="269"/>
      <c r="D33" s="269"/>
      <c r="E33" s="269"/>
      <c r="F33" s="269"/>
      <c r="G33" s="410"/>
      <c r="H33" s="269"/>
      <c r="I33" s="269"/>
      <c r="J33" s="269"/>
      <c r="K33" s="269"/>
      <c r="L33" s="269"/>
      <c r="M33" s="411"/>
    </row>
    <row r="34" spans="1:13" ht="18" customHeight="1" x14ac:dyDescent="0.15">
      <c r="A34" s="207" t="s">
        <v>182</v>
      </c>
      <c r="B34" s="269"/>
      <c r="C34" s="269"/>
      <c r="D34" s="269"/>
      <c r="E34" s="269"/>
      <c r="F34" s="269"/>
      <c r="G34" s="410"/>
      <c r="H34" s="269"/>
      <c r="I34" s="269"/>
      <c r="J34" s="269"/>
      <c r="K34" s="269"/>
      <c r="L34" s="269"/>
      <c r="M34" s="411"/>
    </row>
    <row r="35" spans="1:13" ht="18" customHeight="1" x14ac:dyDescent="0.15">
      <c r="A35" s="206" t="s">
        <v>1037</v>
      </c>
      <c r="B35" s="269">
        <v>18817</v>
      </c>
      <c r="C35" s="269">
        <v>5421</v>
      </c>
      <c r="D35" s="269">
        <v>5303</v>
      </c>
      <c r="E35" s="269">
        <v>3828</v>
      </c>
      <c r="F35" s="269">
        <v>1319</v>
      </c>
      <c r="G35" s="410">
        <v>2</v>
      </c>
      <c r="H35" s="269">
        <v>154</v>
      </c>
      <c r="I35" s="269">
        <v>118</v>
      </c>
      <c r="J35" s="269">
        <v>13016</v>
      </c>
      <c r="K35" s="269">
        <v>3167</v>
      </c>
      <c r="L35" s="269">
        <v>5</v>
      </c>
      <c r="M35" s="411">
        <v>9844</v>
      </c>
    </row>
    <row r="36" spans="1:13" ht="18" customHeight="1" thickBot="1" x14ac:dyDescent="0.2">
      <c r="A36" s="210" t="s">
        <v>1038</v>
      </c>
      <c r="B36" s="273">
        <v>9542</v>
      </c>
      <c r="C36" s="273">
        <v>1372</v>
      </c>
      <c r="D36" s="273">
        <v>1355</v>
      </c>
      <c r="E36" s="273">
        <v>868</v>
      </c>
      <c r="F36" s="273">
        <v>431</v>
      </c>
      <c r="G36" s="412" t="s">
        <v>1243</v>
      </c>
      <c r="H36" s="273">
        <v>56</v>
      </c>
      <c r="I36" s="273">
        <v>17</v>
      </c>
      <c r="J36" s="273">
        <v>7995</v>
      </c>
      <c r="K36" s="273">
        <v>1288</v>
      </c>
      <c r="L36" s="273">
        <v>3</v>
      </c>
      <c r="M36" s="413">
        <v>6704</v>
      </c>
    </row>
    <row r="37" spans="1:13" x14ac:dyDescent="0.15">
      <c r="A37" s="172" t="s">
        <v>954</v>
      </c>
      <c r="B37" s="172"/>
      <c r="C37" s="172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15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143" ht="6.75" customHeight="1" x14ac:dyDescent="0.15"/>
    <row r="147" ht="4.5" customHeight="1" x14ac:dyDescent="0.15"/>
    <row r="151" ht="5.25" customHeight="1" x14ac:dyDescent="0.15"/>
    <row r="155" ht="5.25" customHeight="1" x14ac:dyDescent="0.15"/>
    <row r="159" ht="6" customHeight="1" x14ac:dyDescent="0.15"/>
  </sheetData>
  <mergeCells count="6">
    <mergeCell ref="C3:I3"/>
    <mergeCell ref="J3:M3"/>
    <mergeCell ref="C4:C7"/>
    <mergeCell ref="D4:H4"/>
    <mergeCell ref="I4:I7"/>
    <mergeCell ref="J4:J7"/>
  </mergeCells>
  <phoneticPr fontId="1"/>
  <pageMargins left="0.43307086614173229" right="0.43307086614173229" top="0.74803149606299213" bottom="0.55118110236220474" header="0.31496062992125984" footer="0.31496062992125984"/>
  <pageSetup paperSize="9" scale="99" firstPageNumber="13" fitToHeight="0" orientation="portrait" useFirstPageNumber="1" r:id="rId1"/>
  <headerFooter>
    <oddFooter>&amp;C30</oddFooter>
    <firstFooter>&amp;C30</firstFooter>
  </headerFooter>
  <rowBreaks count="5" manualBreakCount="5">
    <brk id="66" max="16383" man="1"/>
    <brk id="135" max="16383" man="1"/>
    <brk id="186" max="16383" man="1"/>
    <brk id="229" max="16383" man="1"/>
    <brk id="285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M28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6.625" style="203" customWidth="1"/>
    <col min="2" max="2" width="8.5" style="203" customWidth="1"/>
    <col min="3" max="3" width="8.375" style="203" customWidth="1"/>
    <col min="4" max="4" width="9.125" style="203" customWidth="1"/>
    <col min="5" max="5" width="7.625" style="203" customWidth="1"/>
    <col min="6" max="8" width="6.625" style="203" customWidth="1"/>
    <col min="9" max="11" width="7.375" style="203" customWidth="1"/>
    <col min="12" max="12" width="6.625" style="203" customWidth="1"/>
    <col min="13" max="13" width="8.375" style="203" customWidth="1"/>
  </cols>
  <sheetData>
    <row r="1" spans="1:13" ht="15" thickBot="1" x14ac:dyDescent="0.2">
      <c r="A1" s="128" t="s">
        <v>183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432" t="s">
        <v>1244</v>
      </c>
    </row>
    <row r="2" spans="1:13" ht="15" customHeight="1" x14ac:dyDescent="0.15">
      <c r="A2" s="958" t="s">
        <v>184</v>
      </c>
      <c r="B2" s="395"/>
      <c r="C2" s="956" t="s">
        <v>185</v>
      </c>
      <c r="D2" s="956"/>
      <c r="E2" s="956"/>
      <c r="F2" s="956"/>
      <c r="G2" s="956"/>
      <c r="H2" s="956"/>
      <c r="I2" s="956"/>
      <c r="J2" s="956" t="s">
        <v>186</v>
      </c>
      <c r="K2" s="956"/>
      <c r="L2" s="956"/>
      <c r="M2" s="416"/>
    </row>
    <row r="3" spans="1:13" ht="15" customHeight="1" x14ac:dyDescent="0.15">
      <c r="A3" s="995"/>
      <c r="B3" s="397" t="s">
        <v>187</v>
      </c>
      <c r="C3" s="978" t="s">
        <v>187</v>
      </c>
      <c r="D3" s="978" t="s">
        <v>188</v>
      </c>
      <c r="E3" s="996"/>
      <c r="F3" s="996"/>
      <c r="G3" s="996"/>
      <c r="H3" s="996"/>
      <c r="I3" s="992" t="s">
        <v>157</v>
      </c>
      <c r="J3" s="978" t="s">
        <v>187</v>
      </c>
      <c r="K3" s="401"/>
      <c r="L3" s="401"/>
      <c r="M3" s="417"/>
    </row>
    <row r="4" spans="1:13" ht="15" customHeight="1" x14ac:dyDescent="0.15">
      <c r="A4" s="995"/>
      <c r="B4" s="397" t="s">
        <v>194</v>
      </c>
      <c r="C4" s="979"/>
      <c r="D4" s="400" t="s">
        <v>24</v>
      </c>
      <c r="E4" s="401" t="s">
        <v>195</v>
      </c>
      <c r="F4" s="401" t="s">
        <v>196</v>
      </c>
      <c r="G4" s="401" t="s">
        <v>197</v>
      </c>
      <c r="H4" s="401"/>
      <c r="I4" s="993"/>
      <c r="J4" s="979"/>
      <c r="K4" s="397" t="s">
        <v>198</v>
      </c>
      <c r="L4" s="397" t="s">
        <v>198</v>
      </c>
      <c r="M4" s="92" t="s">
        <v>202</v>
      </c>
    </row>
    <row r="5" spans="1:13" ht="21" customHeight="1" x14ac:dyDescent="0.15">
      <c r="A5" s="995"/>
      <c r="B5" s="397" t="s">
        <v>199</v>
      </c>
      <c r="C5" s="979"/>
      <c r="D5" s="397" t="s">
        <v>187</v>
      </c>
      <c r="E5" s="397" t="s">
        <v>24</v>
      </c>
      <c r="F5" s="397" t="s">
        <v>200</v>
      </c>
      <c r="G5" s="397" t="s">
        <v>201</v>
      </c>
      <c r="H5" s="397" t="s">
        <v>160</v>
      </c>
      <c r="I5" s="993"/>
      <c r="J5" s="979"/>
      <c r="K5" s="403" t="s">
        <v>161</v>
      </c>
      <c r="L5" s="397" t="s">
        <v>189</v>
      </c>
      <c r="M5" s="74" t="s">
        <v>163</v>
      </c>
    </row>
    <row r="6" spans="1:13" ht="15" customHeight="1" x14ac:dyDescent="0.15">
      <c r="A6" s="959"/>
      <c r="B6" s="181" t="s">
        <v>24</v>
      </c>
      <c r="C6" s="980"/>
      <c r="D6" s="181" t="s">
        <v>24</v>
      </c>
      <c r="E6" s="405" t="s">
        <v>164</v>
      </c>
      <c r="F6" s="405" t="s">
        <v>164</v>
      </c>
      <c r="G6" s="405" t="s">
        <v>164</v>
      </c>
      <c r="H6" s="405"/>
      <c r="I6" s="994"/>
      <c r="J6" s="980"/>
      <c r="K6" s="406"/>
      <c r="L6" s="406"/>
      <c r="M6" s="418"/>
    </row>
    <row r="7" spans="1:13" ht="21.95" customHeight="1" x14ac:dyDescent="0.15">
      <c r="A7" s="177" t="s">
        <v>1198</v>
      </c>
      <c r="B7" s="277">
        <v>1553733</v>
      </c>
      <c r="C7" s="277">
        <f>SUM(D7,I7)</f>
        <v>1025230</v>
      </c>
      <c r="D7" s="277">
        <f>SUM(E7:H7)</f>
        <v>1002011</v>
      </c>
      <c r="E7" s="277">
        <v>846364</v>
      </c>
      <c r="F7" s="277">
        <v>140818</v>
      </c>
      <c r="G7" s="277">
        <v>5552</v>
      </c>
      <c r="H7" s="277">
        <v>9277</v>
      </c>
      <c r="I7" s="277">
        <v>23219</v>
      </c>
      <c r="J7" s="277">
        <v>526549</v>
      </c>
      <c r="K7" s="277">
        <v>234369</v>
      </c>
      <c r="L7" s="277">
        <v>131567</v>
      </c>
      <c r="M7" s="434" t="s">
        <v>837</v>
      </c>
    </row>
    <row r="8" spans="1:13" ht="21.95" customHeight="1" x14ac:dyDescent="0.15">
      <c r="A8" s="177" t="s">
        <v>1199</v>
      </c>
      <c r="B8" s="277">
        <v>1643582</v>
      </c>
      <c r="C8" s="277">
        <f>SUM(D8,I8)</f>
        <v>1080416</v>
      </c>
      <c r="D8" s="277">
        <f>SUM(E8:H8)</f>
        <v>1040793</v>
      </c>
      <c r="E8" s="277">
        <v>872143</v>
      </c>
      <c r="F8" s="277">
        <v>150845</v>
      </c>
      <c r="G8" s="277">
        <v>7832</v>
      </c>
      <c r="H8" s="277">
        <v>9973</v>
      </c>
      <c r="I8" s="277">
        <v>39623</v>
      </c>
      <c r="J8" s="277">
        <v>559650</v>
      </c>
      <c r="K8" s="277">
        <v>248032</v>
      </c>
      <c r="L8" s="277">
        <v>128659</v>
      </c>
      <c r="M8" s="434" t="s">
        <v>837</v>
      </c>
    </row>
    <row r="9" spans="1:13" ht="21.95" customHeight="1" x14ac:dyDescent="0.15">
      <c r="A9" s="177" t="s">
        <v>1200</v>
      </c>
      <c r="B9" s="277">
        <v>1696817</v>
      </c>
      <c r="C9" s="277">
        <f>SUM(D9,I9)</f>
        <v>1082609</v>
      </c>
      <c r="D9" s="277">
        <f>SUM(E9:H9)</f>
        <v>1038088</v>
      </c>
      <c r="E9" s="277">
        <v>879513</v>
      </c>
      <c r="F9" s="277">
        <v>136458</v>
      </c>
      <c r="G9" s="277">
        <v>9196</v>
      </c>
      <c r="H9" s="277">
        <v>12921</v>
      </c>
      <c r="I9" s="277">
        <v>44521</v>
      </c>
      <c r="J9" s="277">
        <v>601765</v>
      </c>
      <c r="K9" s="277">
        <v>275715</v>
      </c>
      <c r="L9" s="277">
        <v>116771</v>
      </c>
      <c r="M9" s="434" t="s">
        <v>1273</v>
      </c>
    </row>
    <row r="10" spans="1:13" ht="21.95" customHeight="1" x14ac:dyDescent="0.15">
      <c r="A10" s="177" t="s">
        <v>1083</v>
      </c>
      <c r="B10" s="277">
        <v>1727409</v>
      </c>
      <c r="C10" s="277">
        <f>SUM(D10,I10)</f>
        <v>1075153</v>
      </c>
      <c r="D10" s="277">
        <f>SUM(E10:H10)</f>
        <v>1017139</v>
      </c>
      <c r="E10" s="277">
        <v>847796</v>
      </c>
      <c r="F10" s="277">
        <v>144228</v>
      </c>
      <c r="G10" s="277">
        <v>10613</v>
      </c>
      <c r="H10" s="277">
        <v>14502</v>
      </c>
      <c r="I10" s="277">
        <v>58014</v>
      </c>
      <c r="J10" s="277">
        <v>619505</v>
      </c>
      <c r="K10" s="277">
        <v>251369</v>
      </c>
      <c r="L10" s="277">
        <v>104788</v>
      </c>
      <c r="M10" s="434" t="s">
        <v>837</v>
      </c>
    </row>
    <row r="11" spans="1:13" s="79" customFormat="1" ht="21.95" customHeight="1" x14ac:dyDescent="0.15">
      <c r="A11" s="177" t="s">
        <v>1201</v>
      </c>
      <c r="B11" s="277">
        <v>1719470</v>
      </c>
      <c r="C11" s="277">
        <v>1042655</v>
      </c>
      <c r="D11" s="277">
        <v>977126</v>
      </c>
      <c r="E11" s="277">
        <v>820944</v>
      </c>
      <c r="F11" s="277">
        <v>129973</v>
      </c>
      <c r="G11" s="277">
        <v>10206</v>
      </c>
      <c r="H11" s="277">
        <v>16003</v>
      </c>
      <c r="I11" s="277">
        <v>65529</v>
      </c>
      <c r="J11" s="277">
        <v>606577</v>
      </c>
      <c r="K11" s="277">
        <v>255720</v>
      </c>
      <c r="L11" s="277">
        <v>92355</v>
      </c>
      <c r="M11" s="419">
        <v>258502</v>
      </c>
    </row>
    <row r="12" spans="1:13" ht="21.95" customHeight="1" thickBot="1" x14ac:dyDescent="0.2">
      <c r="A12" s="420" t="s">
        <v>1202</v>
      </c>
      <c r="B12" s="280">
        <v>1712008</v>
      </c>
      <c r="C12" s="280">
        <v>1007476</v>
      </c>
      <c r="D12" s="280">
        <v>963969</v>
      </c>
      <c r="E12" s="280">
        <v>806640</v>
      </c>
      <c r="F12" s="280">
        <v>131377</v>
      </c>
      <c r="G12" s="280">
        <v>9479</v>
      </c>
      <c r="H12" s="280">
        <v>16473</v>
      </c>
      <c r="I12" s="280">
        <v>43507</v>
      </c>
      <c r="J12" s="280">
        <v>632797</v>
      </c>
      <c r="K12" s="280">
        <v>225583</v>
      </c>
      <c r="L12" s="280">
        <v>91161</v>
      </c>
      <c r="M12" s="421">
        <v>316053</v>
      </c>
    </row>
    <row r="13" spans="1:13" x14ac:dyDescent="0.15">
      <c r="A13" s="172" t="s">
        <v>955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220"/>
    </row>
    <row r="14" spans="1:13" x14ac:dyDescent="0.15">
      <c r="A14" s="219"/>
      <c r="B14" s="219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</row>
    <row r="15" spans="1:13" x14ac:dyDescent="0.15">
      <c r="A15" s="219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</row>
    <row r="16" spans="1:13" ht="15" thickBot="1" x14ac:dyDescent="0.2">
      <c r="A16" s="128" t="s">
        <v>190</v>
      </c>
      <c r="B16" s="422"/>
      <c r="C16" s="422"/>
      <c r="D16" s="422"/>
      <c r="E16" s="422"/>
      <c r="F16" s="422"/>
      <c r="G16" s="422"/>
      <c r="H16" s="422"/>
      <c r="I16" s="422"/>
      <c r="J16" s="422"/>
      <c r="K16" s="422"/>
      <c r="L16" s="422"/>
      <c r="M16" s="432" t="s">
        <v>1244</v>
      </c>
    </row>
    <row r="17" spans="1:13" ht="15" customHeight="1" x14ac:dyDescent="0.15">
      <c r="A17" s="958" t="s">
        <v>191</v>
      </c>
      <c r="B17" s="395"/>
      <c r="C17" s="956" t="s">
        <v>192</v>
      </c>
      <c r="D17" s="956"/>
      <c r="E17" s="956"/>
      <c r="F17" s="956"/>
      <c r="G17" s="956"/>
      <c r="H17" s="956"/>
      <c r="I17" s="956"/>
      <c r="J17" s="956" t="s">
        <v>203</v>
      </c>
      <c r="K17" s="956"/>
      <c r="L17" s="956"/>
      <c r="M17" s="423"/>
    </row>
    <row r="18" spans="1:13" ht="15" customHeight="1" x14ac:dyDescent="0.15">
      <c r="A18" s="989"/>
      <c r="B18" s="397" t="s">
        <v>204</v>
      </c>
      <c r="C18" s="978" t="s">
        <v>204</v>
      </c>
      <c r="D18" s="978" t="s">
        <v>205</v>
      </c>
      <c r="E18" s="991"/>
      <c r="F18" s="991"/>
      <c r="G18" s="991"/>
      <c r="H18" s="991"/>
      <c r="I18" s="992" t="s">
        <v>193</v>
      </c>
      <c r="J18" s="978" t="s">
        <v>204</v>
      </c>
      <c r="K18" s="401"/>
      <c r="L18" s="401"/>
      <c r="M18" s="424"/>
    </row>
    <row r="19" spans="1:13" ht="15" customHeight="1" x14ac:dyDescent="0.15">
      <c r="A19" s="989"/>
      <c r="B19" s="397" t="s">
        <v>206</v>
      </c>
      <c r="C19" s="979"/>
      <c r="D19" s="400" t="s">
        <v>24</v>
      </c>
      <c r="E19" s="401" t="s">
        <v>207</v>
      </c>
      <c r="F19" s="401" t="s">
        <v>208</v>
      </c>
      <c r="G19" s="401" t="s">
        <v>209</v>
      </c>
      <c r="H19" s="401"/>
      <c r="I19" s="993"/>
      <c r="J19" s="979"/>
      <c r="K19" s="397" t="s">
        <v>210</v>
      </c>
      <c r="L19" s="397" t="s">
        <v>210</v>
      </c>
      <c r="M19" s="93" t="s">
        <v>211</v>
      </c>
    </row>
    <row r="20" spans="1:13" ht="15" customHeight="1" x14ac:dyDescent="0.15">
      <c r="A20" s="989"/>
      <c r="B20" s="397" t="s">
        <v>212</v>
      </c>
      <c r="C20" s="979"/>
      <c r="D20" s="397" t="s">
        <v>204</v>
      </c>
      <c r="E20" s="397" t="s">
        <v>24</v>
      </c>
      <c r="F20" s="397" t="s">
        <v>213</v>
      </c>
      <c r="G20" s="397" t="s">
        <v>214</v>
      </c>
      <c r="H20" s="397" t="s">
        <v>160</v>
      </c>
      <c r="I20" s="993"/>
      <c r="J20" s="979"/>
      <c r="K20" s="403" t="s">
        <v>161</v>
      </c>
      <c r="L20" s="397" t="s">
        <v>189</v>
      </c>
      <c r="M20" s="75" t="s">
        <v>163</v>
      </c>
    </row>
    <row r="21" spans="1:13" ht="15" customHeight="1" x14ac:dyDescent="0.15">
      <c r="A21" s="990"/>
      <c r="B21" s="181" t="s">
        <v>24</v>
      </c>
      <c r="C21" s="980"/>
      <c r="D21" s="181" t="s">
        <v>24</v>
      </c>
      <c r="E21" s="405" t="s">
        <v>164</v>
      </c>
      <c r="F21" s="405" t="s">
        <v>164</v>
      </c>
      <c r="G21" s="405" t="s">
        <v>164</v>
      </c>
      <c r="H21" s="405"/>
      <c r="I21" s="994"/>
      <c r="J21" s="980"/>
      <c r="K21" s="406"/>
      <c r="L21" s="406"/>
      <c r="M21" s="425"/>
    </row>
    <row r="22" spans="1:13" ht="21.95" customHeight="1" x14ac:dyDescent="0.15">
      <c r="A22" s="177" t="s">
        <v>1198</v>
      </c>
      <c r="B22" s="426">
        <v>100798571</v>
      </c>
      <c r="C22" s="426">
        <f>SUM(D22,I22)</f>
        <v>63595339</v>
      </c>
      <c r="D22" s="426">
        <f>SUM(E22:H22)</f>
        <v>61681642</v>
      </c>
      <c r="E22" s="426">
        <v>52260936</v>
      </c>
      <c r="F22" s="427">
        <v>8063487</v>
      </c>
      <c r="G22" s="427">
        <v>741239</v>
      </c>
      <c r="H22" s="427">
        <v>615980</v>
      </c>
      <c r="I22" s="427">
        <v>1913697</v>
      </c>
      <c r="J22" s="427">
        <v>36786150</v>
      </c>
      <c r="K22" s="427">
        <v>17624205</v>
      </c>
      <c r="L22" s="427">
        <v>9612740</v>
      </c>
      <c r="M22" s="433" t="s">
        <v>173</v>
      </c>
    </row>
    <row r="23" spans="1:13" ht="21.95" customHeight="1" x14ac:dyDescent="0.15">
      <c r="A23" s="177" t="s">
        <v>1199</v>
      </c>
      <c r="B23" s="426">
        <v>105425543</v>
      </c>
      <c r="C23" s="426">
        <v>67017987</v>
      </c>
      <c r="D23" s="426">
        <v>64141544</v>
      </c>
      <c r="E23" s="426">
        <v>53760829</v>
      </c>
      <c r="F23" s="427">
        <v>8790854</v>
      </c>
      <c r="G23" s="427">
        <v>944140</v>
      </c>
      <c r="H23" s="427">
        <v>645721</v>
      </c>
      <c r="I23" s="427">
        <v>2876443</v>
      </c>
      <c r="J23" s="427">
        <v>37881097</v>
      </c>
      <c r="K23" s="427">
        <v>18133026</v>
      </c>
      <c r="L23" s="427">
        <v>8894098</v>
      </c>
      <c r="M23" s="433" t="s">
        <v>173</v>
      </c>
    </row>
    <row r="24" spans="1:13" ht="21.95" customHeight="1" x14ac:dyDescent="0.15">
      <c r="A24" s="177" t="s">
        <v>1200</v>
      </c>
      <c r="B24" s="426">
        <v>108224783</v>
      </c>
      <c r="C24" s="426">
        <f>SUM(D24,I24)</f>
        <v>66097816</v>
      </c>
      <c r="D24" s="426">
        <f>SUM(E24:H24)</f>
        <v>62977960</v>
      </c>
      <c r="E24" s="426">
        <v>53323213</v>
      </c>
      <c r="F24" s="427">
        <v>7846309</v>
      </c>
      <c r="G24" s="427">
        <v>985469</v>
      </c>
      <c r="H24" s="427">
        <v>822969</v>
      </c>
      <c r="I24" s="427">
        <v>3119856</v>
      </c>
      <c r="J24" s="427">
        <v>40386296</v>
      </c>
      <c r="K24" s="427">
        <v>19805364</v>
      </c>
      <c r="L24" s="427">
        <v>7911951</v>
      </c>
      <c r="M24" s="433" t="s">
        <v>1274</v>
      </c>
    </row>
    <row r="25" spans="1:13" ht="21.95" customHeight="1" x14ac:dyDescent="0.15">
      <c r="A25" s="177" t="s">
        <v>1083</v>
      </c>
      <c r="B25" s="426">
        <v>109764419</v>
      </c>
      <c r="C25" s="426">
        <f>SUM(D25,I25)</f>
        <v>65399685</v>
      </c>
      <c r="D25" s="426">
        <f>SUM(E25:H25)</f>
        <v>61505973</v>
      </c>
      <c r="E25" s="426">
        <v>50955294</v>
      </c>
      <c r="F25" s="427">
        <v>8498410</v>
      </c>
      <c r="G25" s="427">
        <v>1067827</v>
      </c>
      <c r="H25" s="427">
        <v>984442</v>
      </c>
      <c r="I25" s="427">
        <v>3893712</v>
      </c>
      <c r="J25" s="427">
        <v>41007773</v>
      </c>
      <c r="K25" s="427">
        <v>17723581</v>
      </c>
      <c r="L25" s="427">
        <v>6928741</v>
      </c>
      <c r="M25" s="433" t="s">
        <v>1275</v>
      </c>
    </row>
    <row r="26" spans="1:13" s="79" customFormat="1" ht="21.95" customHeight="1" x14ac:dyDescent="0.15">
      <c r="A26" s="177" t="s">
        <v>1201</v>
      </c>
      <c r="B26" s="426">
        <v>110277485</v>
      </c>
      <c r="C26" s="426">
        <v>63699101</v>
      </c>
      <c r="D26" s="426">
        <v>59611311</v>
      </c>
      <c r="E26" s="426">
        <v>49583573</v>
      </c>
      <c r="F26" s="427">
        <v>7893625</v>
      </c>
      <c r="G26" s="427">
        <v>1065606</v>
      </c>
      <c r="H26" s="427">
        <v>1068507</v>
      </c>
      <c r="I26" s="427">
        <v>4087790</v>
      </c>
      <c r="J26" s="427">
        <v>40372373</v>
      </c>
      <c r="K26" s="427">
        <v>17785818</v>
      </c>
      <c r="L26" s="427">
        <v>6544964</v>
      </c>
      <c r="M26" s="428">
        <v>16041591</v>
      </c>
    </row>
    <row r="27" spans="1:13" ht="21.95" customHeight="1" thickBot="1" x14ac:dyDescent="0.2">
      <c r="A27" s="420" t="s">
        <v>1202</v>
      </c>
      <c r="B27" s="429">
        <v>109754177</v>
      </c>
      <c r="C27" s="429">
        <v>61523327</v>
      </c>
      <c r="D27" s="429">
        <v>58919036</v>
      </c>
      <c r="E27" s="429">
        <v>48720609</v>
      </c>
      <c r="F27" s="430">
        <v>8099170</v>
      </c>
      <c r="G27" s="430">
        <v>1005733</v>
      </c>
      <c r="H27" s="430">
        <v>1093524</v>
      </c>
      <c r="I27" s="430">
        <v>2604291</v>
      </c>
      <c r="J27" s="430">
        <v>41022456</v>
      </c>
      <c r="K27" s="430">
        <v>15206558</v>
      </c>
      <c r="L27" s="430">
        <v>6196077</v>
      </c>
      <c r="M27" s="431">
        <v>19619821</v>
      </c>
    </row>
    <row r="28" spans="1:13" x14ac:dyDescent="0.15">
      <c r="A28" s="172" t="s">
        <v>955</v>
      </c>
      <c r="B28" s="172"/>
      <c r="C28" s="348"/>
      <c r="D28" s="348"/>
      <c r="E28" s="348"/>
      <c r="F28" s="348"/>
      <c r="G28" s="348"/>
      <c r="H28" s="348"/>
      <c r="I28" s="348"/>
      <c r="J28" s="348"/>
      <c r="K28" s="348"/>
      <c r="L28" s="348"/>
      <c r="M28" s="219"/>
    </row>
  </sheetData>
  <mergeCells count="14">
    <mergeCell ref="I3:I6"/>
    <mergeCell ref="A2:A6"/>
    <mergeCell ref="C2:I2"/>
    <mergeCell ref="J2:L2"/>
    <mergeCell ref="C3:C6"/>
    <mergeCell ref="D3:H3"/>
    <mergeCell ref="J3:J6"/>
    <mergeCell ref="A17:A21"/>
    <mergeCell ref="C17:I17"/>
    <mergeCell ref="J17:L17"/>
    <mergeCell ref="C18:C21"/>
    <mergeCell ref="D18:H18"/>
    <mergeCell ref="J18:J21"/>
    <mergeCell ref="I18:I21"/>
  </mergeCells>
  <phoneticPr fontId="1"/>
  <pageMargins left="0.43307086614173229" right="0.43307086614173229" top="0.74803149606299213" bottom="0.55118110236220474" header="0.31496062992125984" footer="0.31496062992125984"/>
  <pageSetup paperSize="9" scale="99" firstPageNumber="13" fitToHeight="0" orientation="portrait" useFirstPageNumber="1" r:id="rId1"/>
  <headerFooter>
    <oddFooter>&amp;C31</oddFooter>
  </headerFooter>
  <ignoredErrors>
    <ignoredError sqref="D7:D10 D22 D24:D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92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9.125" style="105" customWidth="1"/>
    <col min="2" max="3" width="9.75" style="105" bestFit="1" customWidth="1"/>
    <col min="4" max="4" width="9.75" style="105" customWidth="1"/>
    <col min="5" max="5" width="9" style="105" customWidth="1"/>
    <col min="6" max="6" width="9" style="105" bestFit="1" customWidth="1"/>
    <col min="7" max="7" width="9" style="105" customWidth="1"/>
    <col min="8" max="8" width="9.375" style="105" customWidth="1"/>
    <col min="9" max="9" width="6.375" style="105" customWidth="1"/>
    <col min="10" max="10" width="9" style="105" customWidth="1"/>
    <col min="11" max="11" width="8.75" style="105" customWidth="1"/>
    <col min="12" max="12" width="1.125" style="99" customWidth="1"/>
    <col min="13" max="15" width="12.625" style="99" customWidth="1"/>
    <col min="16" max="16384" width="9" style="99"/>
  </cols>
  <sheetData>
    <row r="1" spans="1:11" ht="30" customHeight="1" x14ac:dyDescent="0.15">
      <c r="A1" s="116" t="s">
        <v>0</v>
      </c>
      <c r="B1" s="117"/>
      <c r="C1" s="117"/>
      <c r="D1" s="117"/>
      <c r="E1" s="117"/>
      <c r="F1" s="118"/>
      <c r="G1" s="118"/>
      <c r="H1" s="118"/>
      <c r="I1" s="118"/>
      <c r="J1" s="119"/>
      <c r="K1" s="119"/>
    </row>
    <row r="2" spans="1:11" ht="13.5" customHeight="1" thickBot="1" x14ac:dyDescent="0.2">
      <c r="B2" s="117"/>
      <c r="C2" s="117"/>
      <c r="D2" s="117"/>
      <c r="E2" s="117"/>
      <c r="F2" s="118"/>
      <c r="G2" s="118"/>
      <c r="H2" s="118"/>
      <c r="I2" s="118"/>
      <c r="J2" s="119"/>
      <c r="K2" s="119"/>
    </row>
    <row r="3" spans="1:11" ht="24.95" customHeight="1" x14ac:dyDescent="0.15">
      <c r="A3" s="913" t="s">
        <v>1276</v>
      </c>
      <c r="B3" s="915" t="s">
        <v>1281</v>
      </c>
      <c r="C3" s="915"/>
      <c r="D3" s="915"/>
      <c r="E3" s="915" t="s">
        <v>1282</v>
      </c>
      <c r="F3" s="915"/>
      <c r="G3" s="915"/>
      <c r="H3" s="903" t="s">
        <v>948</v>
      </c>
      <c r="I3" s="903" t="s">
        <v>996</v>
      </c>
      <c r="J3" s="903" t="s">
        <v>888</v>
      </c>
      <c r="K3" s="905" t="s">
        <v>887</v>
      </c>
    </row>
    <row r="4" spans="1:11" ht="20.100000000000001" customHeight="1" x14ac:dyDescent="0.15">
      <c r="A4" s="914"/>
      <c r="B4" s="120" t="s">
        <v>2</v>
      </c>
      <c r="C4" s="120" t="s">
        <v>3</v>
      </c>
      <c r="D4" s="120" t="s">
        <v>4</v>
      </c>
      <c r="E4" s="120" t="s">
        <v>2</v>
      </c>
      <c r="F4" s="120" t="s">
        <v>3</v>
      </c>
      <c r="G4" s="120" t="s">
        <v>4</v>
      </c>
      <c r="H4" s="912"/>
      <c r="I4" s="912"/>
      <c r="J4" s="912"/>
      <c r="K4" s="911"/>
    </row>
    <row r="5" spans="1:11" ht="35.1" customHeight="1" thickBot="1" x14ac:dyDescent="0.2">
      <c r="A5" s="121">
        <v>28753</v>
      </c>
      <c r="B5" s="122">
        <v>75457</v>
      </c>
      <c r="C5" s="122">
        <v>37673</v>
      </c>
      <c r="D5" s="122">
        <v>37784</v>
      </c>
      <c r="E5" s="123">
        <v>44.5</v>
      </c>
      <c r="F5" s="123">
        <v>43.1</v>
      </c>
      <c r="G5" s="123">
        <v>45.9</v>
      </c>
      <c r="H5" s="123">
        <v>354.36</v>
      </c>
      <c r="I5" s="123">
        <v>212.9</v>
      </c>
      <c r="J5" s="123">
        <v>200.62</v>
      </c>
      <c r="K5" s="124">
        <v>376.1</v>
      </c>
    </row>
    <row r="6" spans="1:11" x14ac:dyDescent="0.15">
      <c r="A6" s="125" t="s">
        <v>952</v>
      </c>
      <c r="B6" s="126"/>
      <c r="C6" s="126"/>
      <c r="D6" s="126"/>
      <c r="E6" s="126"/>
      <c r="F6" s="126"/>
      <c r="G6" s="126"/>
      <c r="H6" s="126"/>
      <c r="I6" s="126"/>
      <c r="J6" s="127"/>
      <c r="K6" s="127"/>
    </row>
    <row r="7" spans="1:11" ht="11.25" customHeight="1" x14ac:dyDescent="0.15"/>
    <row r="8" spans="1:11" ht="6.75" customHeight="1" x14ac:dyDescent="0.15"/>
    <row r="9" spans="1:11" ht="30" customHeight="1" x14ac:dyDescent="0.15">
      <c r="A9" s="116" t="s">
        <v>5</v>
      </c>
      <c r="B9" s="118"/>
      <c r="C9" s="118"/>
      <c r="D9" s="118"/>
      <c r="E9" s="118"/>
      <c r="F9" s="118"/>
      <c r="G9" s="118"/>
      <c r="H9" s="118"/>
      <c r="I9" s="118"/>
      <c r="J9" s="118"/>
    </row>
    <row r="10" spans="1:11" ht="15" thickBot="1" x14ac:dyDescent="0.2">
      <c r="A10" s="128" t="s">
        <v>6</v>
      </c>
      <c r="B10" s="117"/>
      <c r="C10" s="117"/>
      <c r="D10" s="129"/>
      <c r="E10" s="118"/>
      <c r="F10" s="118"/>
      <c r="G10" s="118"/>
      <c r="H10" s="118"/>
      <c r="I10" s="118"/>
      <c r="J10" s="118"/>
      <c r="K10" s="118"/>
    </row>
    <row r="11" spans="1:11" ht="24.95" customHeight="1" x14ac:dyDescent="0.15">
      <c r="A11" s="916" t="s">
        <v>7</v>
      </c>
      <c r="B11" s="918" t="s">
        <v>1278</v>
      </c>
      <c r="C11" s="919"/>
      <c r="D11" s="919"/>
      <c r="E11" s="919"/>
      <c r="F11" s="919" t="s">
        <v>1279</v>
      </c>
      <c r="G11" s="919"/>
      <c r="H11" s="919"/>
      <c r="I11" s="919"/>
      <c r="J11" s="907" t="s">
        <v>948</v>
      </c>
      <c r="K11" s="909" t="s">
        <v>919</v>
      </c>
    </row>
    <row r="12" spans="1:11" ht="22.5" customHeight="1" x14ac:dyDescent="0.15">
      <c r="A12" s="917"/>
      <c r="B12" s="130" t="s">
        <v>1067</v>
      </c>
      <c r="C12" s="131" t="s">
        <v>8</v>
      </c>
      <c r="D12" s="132" t="s">
        <v>9</v>
      </c>
      <c r="E12" s="132" t="s">
        <v>1280</v>
      </c>
      <c r="F12" s="132" t="s">
        <v>1067</v>
      </c>
      <c r="G12" s="131" t="s">
        <v>8</v>
      </c>
      <c r="H12" s="132" t="s">
        <v>9</v>
      </c>
      <c r="I12" s="875" t="s">
        <v>1280</v>
      </c>
      <c r="J12" s="908"/>
      <c r="K12" s="910"/>
    </row>
    <row r="13" spans="1:11" ht="24.95" customHeight="1" x14ac:dyDescent="0.15">
      <c r="A13" s="133" t="s">
        <v>11</v>
      </c>
      <c r="B13" s="111">
        <v>75457</v>
      </c>
      <c r="C13" s="111">
        <v>77729</v>
      </c>
      <c r="D13" s="134">
        <v>-2272</v>
      </c>
      <c r="E13" s="135">
        <v>-2.9</v>
      </c>
      <c r="F13" s="111">
        <v>28753</v>
      </c>
      <c r="G13" s="111">
        <v>28075</v>
      </c>
      <c r="H13" s="111">
        <v>678</v>
      </c>
      <c r="I13" s="136">
        <v>2.4</v>
      </c>
      <c r="J13" s="136">
        <v>354.36</v>
      </c>
      <c r="K13" s="137">
        <v>212.9</v>
      </c>
    </row>
    <row r="14" spans="1:11" ht="24.95" customHeight="1" x14ac:dyDescent="0.15">
      <c r="A14" s="133" t="s">
        <v>12</v>
      </c>
      <c r="B14" s="110">
        <v>117146</v>
      </c>
      <c r="C14" s="110">
        <v>117812</v>
      </c>
      <c r="D14" s="138">
        <v>-666</v>
      </c>
      <c r="E14" s="139">
        <v>-0.6</v>
      </c>
      <c r="F14" s="110">
        <v>45608</v>
      </c>
      <c r="G14" s="110">
        <v>44602</v>
      </c>
      <c r="H14" s="110">
        <v>1006</v>
      </c>
      <c r="I14" s="140">
        <v>2.2999999999999998</v>
      </c>
      <c r="J14" s="141">
        <v>592.74</v>
      </c>
      <c r="K14" s="142">
        <v>197.6</v>
      </c>
    </row>
    <row r="15" spans="1:11" ht="24.95" customHeight="1" x14ac:dyDescent="0.15">
      <c r="A15" s="133" t="s">
        <v>13</v>
      </c>
      <c r="B15" s="110">
        <v>33354</v>
      </c>
      <c r="C15" s="110">
        <v>35343</v>
      </c>
      <c r="D15" s="138">
        <v>-1989</v>
      </c>
      <c r="E15" s="143">
        <v>-5.6</v>
      </c>
      <c r="F15" s="110">
        <v>12342</v>
      </c>
      <c r="G15" s="110">
        <v>12438</v>
      </c>
      <c r="H15" s="138">
        <v>-96</v>
      </c>
      <c r="I15" s="141">
        <v>-0.8</v>
      </c>
      <c r="J15" s="141">
        <v>170.46</v>
      </c>
      <c r="K15" s="142">
        <v>195.7</v>
      </c>
    </row>
    <row r="16" spans="1:11" ht="24.95" customHeight="1" x14ac:dyDescent="0.15">
      <c r="A16" s="133" t="s">
        <v>14</v>
      </c>
      <c r="B16" s="110">
        <v>44901</v>
      </c>
      <c r="C16" s="110">
        <v>44768</v>
      </c>
      <c r="D16" s="110">
        <v>133</v>
      </c>
      <c r="E16" s="139">
        <v>0.3</v>
      </c>
      <c r="F16" s="110">
        <v>15648</v>
      </c>
      <c r="G16" s="110">
        <v>14917</v>
      </c>
      <c r="H16" s="138">
        <v>731</v>
      </c>
      <c r="I16" s="141">
        <v>4.9000000000000004</v>
      </c>
      <c r="J16" s="141">
        <v>125.63</v>
      </c>
      <c r="K16" s="142">
        <v>357.4</v>
      </c>
    </row>
    <row r="17" spans="1:11" ht="24.95" customHeight="1" x14ac:dyDescent="0.15">
      <c r="A17" s="133" t="s">
        <v>15</v>
      </c>
      <c r="B17" s="110">
        <v>24919</v>
      </c>
      <c r="C17" s="110">
        <v>26765</v>
      </c>
      <c r="D17" s="138">
        <v>-1846</v>
      </c>
      <c r="E17" s="139">
        <v>-6.9</v>
      </c>
      <c r="F17" s="110">
        <v>8564</v>
      </c>
      <c r="G17" s="110">
        <v>8699</v>
      </c>
      <c r="H17" s="138">
        <v>-135</v>
      </c>
      <c r="I17" s="141">
        <v>-1.6</v>
      </c>
      <c r="J17" s="141">
        <v>372.34</v>
      </c>
      <c r="K17" s="142">
        <v>66.900000000000006</v>
      </c>
    </row>
    <row r="18" spans="1:11" ht="24.95" customHeight="1" thickBot="1" x14ac:dyDescent="0.2">
      <c r="A18" s="144" t="s">
        <v>16</v>
      </c>
      <c r="B18" s="145">
        <v>16964</v>
      </c>
      <c r="C18" s="145">
        <v>18446</v>
      </c>
      <c r="D18" s="146">
        <v>-1482</v>
      </c>
      <c r="E18" s="147">
        <v>-8</v>
      </c>
      <c r="F18" s="145">
        <v>5831</v>
      </c>
      <c r="G18" s="145">
        <v>5877</v>
      </c>
      <c r="H18" s="146">
        <v>-46</v>
      </c>
      <c r="I18" s="148">
        <v>-0.8</v>
      </c>
      <c r="J18" s="148">
        <v>192.78</v>
      </c>
      <c r="K18" s="149">
        <v>88</v>
      </c>
    </row>
    <row r="19" spans="1:11" x14ac:dyDescent="0.15">
      <c r="A19" s="125" t="s">
        <v>951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</row>
    <row r="21" spans="1:11" ht="9.75" customHeight="1" x14ac:dyDescent="0.15"/>
    <row r="22" spans="1:11" ht="15" thickBot="1" x14ac:dyDescent="0.2">
      <c r="A22" s="128" t="s">
        <v>141</v>
      </c>
      <c r="B22" s="117"/>
      <c r="C22" s="118"/>
      <c r="D22" s="118"/>
      <c r="E22" s="118"/>
      <c r="F22" s="118"/>
      <c r="G22" s="118"/>
      <c r="H22" s="118"/>
      <c r="I22" s="118"/>
      <c r="J22" s="118"/>
      <c r="K22" s="118"/>
    </row>
    <row r="23" spans="1:11" ht="24.95" customHeight="1" x14ac:dyDescent="0.15">
      <c r="A23" s="920" t="s">
        <v>7</v>
      </c>
      <c r="B23" s="915" t="s">
        <v>1278</v>
      </c>
      <c r="C23" s="915"/>
      <c r="D23" s="915"/>
      <c r="E23" s="915"/>
      <c r="F23" s="915" t="s">
        <v>1277</v>
      </c>
      <c r="G23" s="915"/>
      <c r="H23" s="915"/>
      <c r="I23" s="915"/>
      <c r="J23" s="907" t="s">
        <v>948</v>
      </c>
      <c r="K23" s="909" t="s">
        <v>919</v>
      </c>
    </row>
    <row r="24" spans="1:11" ht="22.5" x14ac:dyDescent="0.15">
      <c r="A24" s="914"/>
      <c r="B24" s="120" t="s">
        <v>1067</v>
      </c>
      <c r="C24" s="131" t="s">
        <v>1223</v>
      </c>
      <c r="D24" s="120" t="s">
        <v>9</v>
      </c>
      <c r="E24" s="132" t="s">
        <v>1280</v>
      </c>
      <c r="F24" s="120" t="s">
        <v>1067</v>
      </c>
      <c r="G24" s="131" t="s">
        <v>1223</v>
      </c>
      <c r="H24" s="120" t="s">
        <v>9</v>
      </c>
      <c r="I24" s="875" t="s">
        <v>1280</v>
      </c>
      <c r="J24" s="908"/>
      <c r="K24" s="910"/>
    </row>
    <row r="25" spans="1:11" ht="24.95" customHeight="1" x14ac:dyDescent="0.15">
      <c r="A25" s="150" t="s">
        <v>17</v>
      </c>
      <c r="B25" s="110">
        <v>1974255</v>
      </c>
      <c r="C25" s="110">
        <v>2007683</v>
      </c>
      <c r="D25" s="138">
        <v>-33428</v>
      </c>
      <c r="E25" s="151">
        <v>-1.7</v>
      </c>
      <c r="F25" s="110">
        <v>763097</v>
      </c>
      <c r="G25" s="110">
        <v>745604</v>
      </c>
      <c r="H25" s="110">
        <v>17493</v>
      </c>
      <c r="I25" s="152">
        <v>2.2999999999999998</v>
      </c>
      <c r="J25" s="153">
        <v>6408.09</v>
      </c>
      <c r="K25" s="154">
        <v>308.10000000000002</v>
      </c>
    </row>
    <row r="26" spans="1:11" ht="24.95" customHeight="1" x14ac:dyDescent="0.15">
      <c r="A26" s="150" t="s">
        <v>18</v>
      </c>
      <c r="B26" s="110">
        <v>1731571</v>
      </c>
      <c r="C26" s="110">
        <v>1755040</v>
      </c>
      <c r="D26" s="138">
        <v>-23469</v>
      </c>
      <c r="E26" s="151">
        <v>-1.3</v>
      </c>
      <c r="F26" s="110">
        <v>676495</v>
      </c>
      <c r="G26" s="110">
        <v>660748</v>
      </c>
      <c r="H26" s="110">
        <v>15747</v>
      </c>
      <c r="I26" s="152">
        <v>2.4</v>
      </c>
      <c r="J26" s="155">
        <v>5053.84</v>
      </c>
      <c r="K26" s="154">
        <v>342.6</v>
      </c>
    </row>
    <row r="27" spans="1:11" ht="24.95" customHeight="1" thickBot="1" x14ac:dyDescent="0.2">
      <c r="A27" s="156" t="s">
        <v>19</v>
      </c>
      <c r="B27" s="145">
        <v>242684</v>
      </c>
      <c r="C27" s="145">
        <v>252643</v>
      </c>
      <c r="D27" s="146">
        <v>-9953</v>
      </c>
      <c r="E27" s="157">
        <v>-3.9</v>
      </c>
      <c r="F27" s="145">
        <v>86602</v>
      </c>
      <c r="G27" s="145">
        <v>84856</v>
      </c>
      <c r="H27" s="146">
        <v>1746</v>
      </c>
      <c r="I27" s="157">
        <v>2.1</v>
      </c>
      <c r="J27" s="158">
        <v>1354.25</v>
      </c>
      <c r="K27" s="159">
        <v>179.2</v>
      </c>
    </row>
    <row r="28" spans="1:11" x14ac:dyDescent="0.15">
      <c r="A28" s="125" t="s">
        <v>952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</row>
    <row r="29" spans="1:11" x14ac:dyDescent="0.15">
      <c r="A29" s="160"/>
      <c r="B29" s="160"/>
      <c r="C29" s="160"/>
      <c r="D29" s="160"/>
      <c r="E29" s="160"/>
      <c r="F29" s="160"/>
      <c r="G29" s="160"/>
      <c r="H29" s="160"/>
      <c r="I29" s="160"/>
      <c r="J29" s="160"/>
      <c r="K29" s="160"/>
    </row>
    <row r="30" spans="1:11" x14ac:dyDescent="0.15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</row>
    <row r="31" spans="1:11" ht="6" customHeight="1" x14ac:dyDescent="0.15">
      <c r="A31" s="161"/>
      <c r="B31" s="161"/>
      <c r="C31" s="161"/>
      <c r="D31" s="161"/>
      <c r="E31" s="161"/>
      <c r="F31" s="161"/>
      <c r="G31" s="161"/>
      <c r="H31" s="161"/>
      <c r="I31" s="161"/>
      <c r="J31" s="161"/>
      <c r="K31" s="161"/>
    </row>
    <row r="32" spans="1:11" ht="15" thickBot="1" x14ac:dyDescent="0.2">
      <c r="A32" s="128" t="s">
        <v>190</v>
      </c>
      <c r="B32" s="117"/>
      <c r="C32" s="118"/>
      <c r="D32" s="118"/>
      <c r="E32" s="118"/>
      <c r="F32" s="118"/>
      <c r="G32" s="118"/>
      <c r="H32" s="118"/>
      <c r="I32" s="118"/>
      <c r="J32" s="118"/>
      <c r="K32" s="118"/>
    </row>
    <row r="33" spans="1:11" ht="24.95" customHeight="1" x14ac:dyDescent="0.15">
      <c r="A33" s="920" t="s">
        <v>7</v>
      </c>
      <c r="B33" s="915" t="s">
        <v>1278</v>
      </c>
      <c r="C33" s="915"/>
      <c r="D33" s="915"/>
      <c r="E33" s="915"/>
      <c r="F33" s="915" t="s">
        <v>1277</v>
      </c>
      <c r="G33" s="915"/>
      <c r="H33" s="915"/>
      <c r="I33" s="915"/>
      <c r="J33" s="903" t="s">
        <v>949</v>
      </c>
      <c r="K33" s="905" t="s">
        <v>950</v>
      </c>
    </row>
    <row r="34" spans="1:11" ht="22.5" x14ac:dyDescent="0.15">
      <c r="A34" s="914"/>
      <c r="B34" s="120" t="s">
        <v>1067</v>
      </c>
      <c r="C34" s="131" t="s">
        <v>1223</v>
      </c>
      <c r="D34" s="120" t="s">
        <v>9</v>
      </c>
      <c r="E34" s="132" t="s">
        <v>1280</v>
      </c>
      <c r="F34" s="120" t="s">
        <v>1067</v>
      </c>
      <c r="G34" s="131" t="s">
        <v>1223</v>
      </c>
      <c r="H34" s="120" t="s">
        <v>9</v>
      </c>
      <c r="I34" s="875" t="s">
        <v>1280</v>
      </c>
      <c r="J34" s="904"/>
      <c r="K34" s="906"/>
    </row>
    <row r="35" spans="1:11" ht="24.95" customHeight="1" x14ac:dyDescent="0.15">
      <c r="A35" s="162" t="s">
        <v>20</v>
      </c>
      <c r="B35" s="111">
        <v>127094745</v>
      </c>
      <c r="C35" s="111">
        <v>128057352</v>
      </c>
      <c r="D35" s="134">
        <v>-962607</v>
      </c>
      <c r="E35" s="170">
        <v>-0.8</v>
      </c>
      <c r="F35" s="111">
        <v>53448685</v>
      </c>
      <c r="G35" s="111">
        <v>51950504</v>
      </c>
      <c r="H35" s="111">
        <v>1498181</v>
      </c>
      <c r="I35" s="163">
        <v>2.9</v>
      </c>
      <c r="J35" s="164">
        <v>377970.75</v>
      </c>
      <c r="K35" s="165">
        <v>340.8</v>
      </c>
    </row>
    <row r="36" spans="1:11" ht="24.95" customHeight="1" x14ac:dyDescent="0.15">
      <c r="A36" s="150" t="s">
        <v>18</v>
      </c>
      <c r="B36" s="110">
        <v>116137232</v>
      </c>
      <c r="C36" s="110">
        <v>116549098</v>
      </c>
      <c r="D36" s="138">
        <v>-411866</v>
      </c>
      <c r="E36" s="151">
        <v>-0.4</v>
      </c>
      <c r="F36" s="110">
        <v>49319924</v>
      </c>
      <c r="G36" s="110">
        <v>47812998</v>
      </c>
      <c r="H36" s="110">
        <v>1506926</v>
      </c>
      <c r="I36" s="152">
        <v>3.2</v>
      </c>
      <c r="J36" s="166">
        <v>216973.76</v>
      </c>
      <c r="K36" s="167">
        <v>535.5</v>
      </c>
    </row>
    <row r="37" spans="1:11" ht="24.95" customHeight="1" thickBot="1" x14ac:dyDescent="0.2">
      <c r="A37" s="156" t="s">
        <v>19</v>
      </c>
      <c r="B37" s="145">
        <v>10957513</v>
      </c>
      <c r="C37" s="145">
        <v>11508254</v>
      </c>
      <c r="D37" s="146">
        <v>-550741</v>
      </c>
      <c r="E37" s="157">
        <v>-4.8</v>
      </c>
      <c r="F37" s="145">
        <v>4128761</v>
      </c>
      <c r="G37" s="145">
        <v>4137506</v>
      </c>
      <c r="H37" s="146">
        <v>-8745</v>
      </c>
      <c r="I37" s="157">
        <v>-0.2</v>
      </c>
      <c r="J37" s="168">
        <v>160912.76999999999</v>
      </c>
      <c r="K37" s="169">
        <v>70.2</v>
      </c>
    </row>
    <row r="38" spans="1:11" x14ac:dyDescent="0.15">
      <c r="A38" s="125" t="s">
        <v>952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</row>
    <row r="41" spans="1:11" ht="13.5" customHeight="1" x14ac:dyDescent="0.15"/>
    <row r="43" spans="1:11" ht="24.95" customHeight="1" x14ac:dyDescent="0.15"/>
    <row r="44" spans="1:11" ht="24.95" customHeight="1" x14ac:dyDescent="0.15"/>
    <row r="45" spans="1:11" ht="24.95" customHeight="1" x14ac:dyDescent="0.15"/>
    <row r="46" spans="1:11" ht="20.100000000000001" customHeight="1" x14ac:dyDescent="0.15"/>
    <row r="47" spans="1:11" ht="20.100000000000001" customHeight="1" x14ac:dyDescent="0.15"/>
    <row r="48" spans="1:1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72" ht="15" customHeight="1" x14ac:dyDescent="0.15"/>
    <row r="73" ht="15" customHeight="1" x14ac:dyDescent="0.15"/>
    <row r="74" ht="15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spans="14:14" ht="20.100000000000001" customHeight="1" x14ac:dyDescent="0.15"/>
    <row r="130" spans="14:14" ht="20.100000000000001" customHeight="1" x14ac:dyDescent="0.15"/>
    <row r="131" spans="14:14" ht="20.100000000000001" customHeight="1" x14ac:dyDescent="0.15"/>
    <row r="132" spans="14:14" ht="20.100000000000001" customHeight="1" x14ac:dyDescent="0.15"/>
    <row r="133" spans="14:14" ht="20.100000000000001" customHeight="1" x14ac:dyDescent="0.15"/>
    <row r="139" spans="14:14" x14ac:dyDescent="0.15">
      <c r="N139" s="6"/>
    </row>
    <row r="140" spans="14:14" ht="20.100000000000001" customHeight="1" x14ac:dyDescent="0.15"/>
    <row r="141" spans="14:14" ht="20.100000000000001" customHeight="1" x14ac:dyDescent="0.15"/>
    <row r="142" spans="14:14" ht="20.100000000000001" customHeight="1" x14ac:dyDescent="0.15"/>
    <row r="143" spans="14:14" ht="24.95" customHeight="1" x14ac:dyDescent="0.15"/>
    <row r="144" spans="14:14" ht="24.95" customHeight="1" x14ac:dyDescent="0.15"/>
    <row r="145" ht="24.95" customHeight="1" x14ac:dyDescent="0.15"/>
    <row r="146" ht="24.95" customHeight="1" x14ac:dyDescent="0.15"/>
    <row r="147" ht="24.95" customHeight="1" x14ac:dyDescent="0.15"/>
    <row r="148" ht="24.95" customHeight="1" x14ac:dyDescent="0.15"/>
    <row r="149" ht="5.25" customHeight="1" x14ac:dyDescent="0.15"/>
    <row r="150" ht="24.95" customHeight="1" x14ac:dyDescent="0.15"/>
    <row r="151" ht="24.95" customHeight="1" x14ac:dyDescent="0.15"/>
    <row r="152" ht="24.95" customHeight="1" x14ac:dyDescent="0.15"/>
    <row r="153" ht="24.95" customHeight="1" x14ac:dyDescent="0.15"/>
    <row r="154" ht="24.95" customHeight="1" x14ac:dyDescent="0.15"/>
    <row r="155" ht="5.25" customHeight="1" x14ac:dyDescent="0.15"/>
    <row r="156" ht="24.95" customHeight="1" x14ac:dyDescent="0.15"/>
    <row r="157" ht="24.95" customHeight="1" x14ac:dyDescent="0.15"/>
    <row r="158" ht="24.95" customHeight="1" x14ac:dyDescent="0.15"/>
    <row r="159" ht="24.95" customHeight="1" x14ac:dyDescent="0.15"/>
    <row r="160" ht="24.95" customHeight="1" x14ac:dyDescent="0.15"/>
    <row r="161" spans="14:14" ht="5.25" customHeight="1" x14ac:dyDescent="0.15"/>
    <row r="162" spans="14:14" ht="24.95" customHeight="1" x14ac:dyDescent="0.15"/>
    <row r="163" spans="14:14" ht="24.95" customHeight="1" x14ac:dyDescent="0.15"/>
    <row r="164" spans="14:14" ht="24.95" customHeight="1" x14ac:dyDescent="0.15"/>
    <row r="165" spans="14:14" x14ac:dyDescent="0.15">
      <c r="N165" s="2"/>
    </row>
    <row r="166" spans="14:14" x14ac:dyDescent="0.15">
      <c r="N166" s="100"/>
    </row>
    <row r="167" spans="14:14" x14ac:dyDescent="0.15">
      <c r="N167" s="100"/>
    </row>
    <row r="168" spans="14:14" x14ac:dyDescent="0.15">
      <c r="N168" s="100"/>
    </row>
    <row r="169" spans="14:14" x14ac:dyDescent="0.15">
      <c r="N169" s="100"/>
    </row>
    <row r="170" spans="14:14" x14ac:dyDescent="0.15">
      <c r="N170" s="100"/>
    </row>
    <row r="171" spans="14:14" x14ac:dyDescent="0.15">
      <c r="N171" s="100"/>
    </row>
    <row r="175" spans="14:14" ht="20.100000000000001" customHeight="1" x14ac:dyDescent="0.15"/>
    <row r="176" spans="14:14" ht="20.100000000000001" customHeight="1" x14ac:dyDescent="0.15"/>
    <row r="177" ht="20.100000000000001" customHeight="1" x14ac:dyDescent="0.15"/>
    <row r="178" ht="24.95" customHeight="1" x14ac:dyDescent="0.15"/>
    <row r="179" ht="24.95" customHeight="1" x14ac:dyDescent="0.15"/>
    <row r="180" ht="24.95" customHeight="1" x14ac:dyDescent="0.15"/>
    <row r="181" ht="24.95" customHeight="1" x14ac:dyDescent="0.15"/>
    <row r="182" ht="24.95" customHeight="1" x14ac:dyDescent="0.15"/>
    <row r="183" ht="24.95" customHeight="1" x14ac:dyDescent="0.15"/>
    <row r="184" ht="3.75" customHeight="1" x14ac:dyDescent="0.15"/>
    <row r="185" ht="24.95" customHeight="1" x14ac:dyDescent="0.15"/>
    <row r="186" ht="24.95" customHeight="1" x14ac:dyDescent="0.15"/>
    <row r="187" ht="24.95" customHeight="1" x14ac:dyDescent="0.15"/>
    <row r="188" ht="24.95" customHeight="1" x14ac:dyDescent="0.15"/>
    <row r="189" ht="24.95" customHeight="1" x14ac:dyDescent="0.15"/>
    <row r="190" ht="3.75" customHeight="1" x14ac:dyDescent="0.15"/>
    <row r="191" ht="24.95" customHeight="1" x14ac:dyDescent="0.15"/>
    <row r="192" ht="24.95" customHeight="1" x14ac:dyDescent="0.15"/>
    <row r="193" ht="24.95" customHeight="1" x14ac:dyDescent="0.15"/>
    <row r="194" ht="24.95" customHeight="1" x14ac:dyDescent="0.15"/>
    <row r="195" ht="24.95" customHeight="1" x14ac:dyDescent="0.15"/>
    <row r="196" ht="6" customHeight="1" x14ac:dyDescent="0.15"/>
    <row r="197" ht="24.95" customHeight="1" x14ac:dyDescent="0.15"/>
    <row r="198" ht="24.95" customHeight="1" x14ac:dyDescent="0.15"/>
    <row r="199" ht="24.95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4.95" customHeight="1" x14ac:dyDescent="0.15"/>
    <row r="212" ht="24.95" customHeight="1" x14ac:dyDescent="0.15"/>
    <row r="213" ht="24.95" customHeight="1" x14ac:dyDescent="0.15"/>
    <row r="214" ht="24.95" customHeight="1" x14ac:dyDescent="0.15"/>
    <row r="215" ht="24.95" customHeight="1" x14ac:dyDescent="0.15"/>
    <row r="216" ht="24.95" customHeight="1" x14ac:dyDescent="0.15"/>
    <row r="217" ht="5.25" customHeight="1" x14ac:dyDescent="0.15"/>
    <row r="218" ht="24.95" customHeight="1" x14ac:dyDescent="0.15"/>
    <row r="219" ht="24.95" customHeight="1" x14ac:dyDescent="0.15"/>
    <row r="220" ht="24.95" customHeight="1" x14ac:dyDescent="0.15"/>
    <row r="221" ht="24.95" customHeight="1" x14ac:dyDescent="0.15"/>
    <row r="222" ht="24.95" customHeight="1" x14ac:dyDescent="0.15"/>
    <row r="223" ht="3.75" customHeight="1" x14ac:dyDescent="0.15"/>
    <row r="224" ht="24.95" customHeight="1" x14ac:dyDescent="0.15"/>
    <row r="225" ht="24.95" customHeight="1" x14ac:dyDescent="0.15"/>
    <row r="226" ht="24.95" customHeight="1" x14ac:dyDescent="0.15"/>
    <row r="227" ht="24.95" customHeight="1" x14ac:dyDescent="0.15"/>
    <row r="228" ht="24.95" customHeight="1" x14ac:dyDescent="0.15"/>
    <row r="229" ht="3.75" customHeight="1" x14ac:dyDescent="0.15"/>
    <row r="230" ht="24.95" customHeight="1" x14ac:dyDescent="0.15"/>
    <row r="231" ht="24.95" customHeight="1" x14ac:dyDescent="0.15"/>
    <row r="232" ht="24.95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4.95" customHeight="1" x14ac:dyDescent="0.15"/>
    <row r="242" ht="24.95" customHeight="1" x14ac:dyDescent="0.15"/>
    <row r="243" ht="24.95" customHeight="1" x14ac:dyDescent="0.15"/>
    <row r="244" ht="24.95" customHeight="1" x14ac:dyDescent="0.15"/>
    <row r="245" ht="24.95" customHeight="1" x14ac:dyDescent="0.15"/>
    <row r="246" ht="6" customHeight="1" x14ac:dyDescent="0.15"/>
    <row r="247" ht="24.95" customHeight="1" x14ac:dyDescent="0.15"/>
    <row r="248" ht="24.95" customHeight="1" x14ac:dyDescent="0.15"/>
    <row r="249" ht="24.95" customHeight="1" x14ac:dyDescent="0.15"/>
    <row r="250" ht="24.95" customHeight="1" x14ac:dyDescent="0.15"/>
    <row r="251" ht="24.95" customHeight="1" x14ac:dyDescent="0.15"/>
    <row r="252" ht="5.25" customHeight="1" x14ac:dyDescent="0.15"/>
    <row r="253" ht="24.95" customHeight="1" x14ac:dyDescent="0.15"/>
    <row r="254" ht="24.95" customHeight="1" x14ac:dyDescent="0.15"/>
    <row r="255" ht="24.95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4.95" customHeight="1" x14ac:dyDescent="0.15"/>
    <row r="264" ht="24.95" customHeight="1" x14ac:dyDescent="0.15"/>
    <row r="265" ht="24.95" customHeight="1" x14ac:dyDescent="0.15"/>
    <row r="266" ht="9" customHeight="1" x14ac:dyDescent="0.15"/>
    <row r="267" ht="24.95" customHeight="1" x14ac:dyDescent="0.15"/>
    <row r="268" ht="24.95" customHeight="1" x14ac:dyDescent="0.15"/>
    <row r="269" ht="24.95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4.95" customHeight="1" x14ac:dyDescent="0.15"/>
    <row r="282" ht="24.95" customHeight="1" x14ac:dyDescent="0.15"/>
    <row r="283" ht="24.95" customHeight="1" x14ac:dyDescent="0.15"/>
    <row r="284" ht="24.95" customHeight="1" x14ac:dyDescent="0.15"/>
    <row r="285" ht="24.95" customHeight="1" x14ac:dyDescent="0.15"/>
    <row r="286" ht="24.95" customHeight="1" x14ac:dyDescent="0.15"/>
    <row r="287" ht="5.25" customHeight="1" x14ac:dyDescent="0.15"/>
    <row r="288" ht="24.95" customHeight="1" x14ac:dyDescent="0.15"/>
    <row r="289" ht="24.95" customHeight="1" x14ac:dyDescent="0.15"/>
    <row r="290" ht="24.95" customHeight="1" x14ac:dyDescent="0.15"/>
    <row r="291" ht="24.95" customHeight="1" x14ac:dyDescent="0.15"/>
    <row r="292" ht="24.95" customHeight="1" x14ac:dyDescent="0.15"/>
    <row r="293" ht="5.25" customHeight="1" x14ac:dyDescent="0.15"/>
    <row r="294" ht="24.95" customHeight="1" x14ac:dyDescent="0.15"/>
    <row r="295" ht="24.95" customHeight="1" x14ac:dyDescent="0.15"/>
    <row r="296" ht="24.95" customHeight="1" x14ac:dyDescent="0.15"/>
    <row r="297" ht="24.95" customHeight="1" x14ac:dyDescent="0.15"/>
    <row r="298" ht="24.95" customHeight="1" x14ac:dyDescent="0.15"/>
    <row r="299" ht="5.25" customHeight="1" x14ac:dyDescent="0.15"/>
    <row r="300" ht="24.95" customHeight="1" x14ac:dyDescent="0.15"/>
    <row r="301" ht="24.95" customHeight="1" x14ac:dyDescent="0.15"/>
    <row r="302" ht="24.95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4.95" customHeight="1" x14ac:dyDescent="0.15"/>
    <row r="311" ht="24.95" customHeight="1" x14ac:dyDescent="0.15"/>
    <row r="312" ht="24.95" customHeight="1" x14ac:dyDescent="0.15"/>
    <row r="313" ht="5.25" customHeight="1" x14ac:dyDescent="0.15"/>
    <row r="314" ht="24.95" customHeight="1" x14ac:dyDescent="0.15"/>
    <row r="315" ht="24.95" customHeight="1" x14ac:dyDescent="0.15"/>
    <row r="316" ht="24.95" customHeight="1" x14ac:dyDescent="0.15"/>
    <row r="324" ht="30" customHeight="1" x14ac:dyDescent="0.15"/>
    <row r="325" ht="30" customHeight="1" x14ac:dyDescent="0.15"/>
    <row r="326" ht="30" customHeight="1" x14ac:dyDescent="0.15"/>
    <row r="327" ht="30" customHeight="1" x14ac:dyDescent="0.15"/>
    <row r="328" ht="30" customHeight="1" x14ac:dyDescent="0.15"/>
    <row r="329" ht="30" customHeight="1" x14ac:dyDescent="0.15"/>
    <row r="330" ht="30" customHeight="1" x14ac:dyDescent="0.15"/>
    <row r="331" ht="30" customHeight="1" x14ac:dyDescent="0.15"/>
    <row r="332" ht="30" customHeight="1" x14ac:dyDescent="0.15"/>
    <row r="333" ht="30" customHeight="1" x14ac:dyDescent="0.15"/>
    <row r="334" ht="30" customHeight="1" x14ac:dyDescent="0.15"/>
    <row r="335" ht="30" customHeight="1" x14ac:dyDescent="0.15"/>
    <row r="336" ht="30" customHeight="1" x14ac:dyDescent="0.15"/>
    <row r="337" ht="30" customHeight="1" x14ac:dyDescent="0.15"/>
    <row r="338" ht="30" customHeight="1" x14ac:dyDescent="0.15"/>
    <row r="339" ht="30" customHeight="1" x14ac:dyDescent="0.15"/>
    <row r="340" ht="30" customHeight="1" x14ac:dyDescent="0.15"/>
    <row r="341" ht="30" customHeight="1" x14ac:dyDescent="0.15"/>
    <row r="342" ht="30" customHeight="1" x14ac:dyDescent="0.15"/>
    <row r="343" ht="30" customHeight="1" x14ac:dyDescent="0.15"/>
    <row r="344" ht="30" customHeight="1" x14ac:dyDescent="0.15"/>
    <row r="345" ht="30" customHeight="1" x14ac:dyDescent="0.15"/>
    <row r="346" ht="30" customHeight="1" x14ac:dyDescent="0.15"/>
    <row r="347" ht="30" customHeight="1" x14ac:dyDescent="0.15"/>
    <row r="348" ht="30" customHeight="1" x14ac:dyDescent="0.15"/>
    <row r="349" ht="30" customHeight="1" x14ac:dyDescent="0.15"/>
    <row r="350" ht="30" customHeight="1" x14ac:dyDescent="0.15"/>
    <row r="351" ht="30" customHeight="1" x14ac:dyDescent="0.15"/>
    <row r="352" ht="30" customHeight="1" x14ac:dyDescent="0.15"/>
    <row r="353" ht="30" customHeight="1" x14ac:dyDescent="0.15"/>
    <row r="354" ht="30" customHeight="1" x14ac:dyDescent="0.15"/>
    <row r="362" ht="30" customHeight="1" x14ac:dyDescent="0.15"/>
    <row r="363" ht="30" customHeight="1" x14ac:dyDescent="0.15"/>
    <row r="364" ht="30" customHeight="1" x14ac:dyDescent="0.15"/>
    <row r="365" ht="30" customHeight="1" x14ac:dyDescent="0.15"/>
    <row r="366" ht="30" customHeight="1" x14ac:dyDescent="0.15"/>
    <row r="367" ht="30" customHeight="1" x14ac:dyDescent="0.15"/>
    <row r="368" ht="30" customHeight="1" x14ac:dyDescent="0.15"/>
    <row r="369" ht="30" customHeight="1" x14ac:dyDescent="0.15"/>
    <row r="370" ht="30" customHeight="1" x14ac:dyDescent="0.15"/>
    <row r="371" ht="30" customHeight="1" x14ac:dyDescent="0.15"/>
    <row r="372" ht="30" customHeight="1" x14ac:dyDescent="0.15"/>
    <row r="373" ht="30" customHeight="1" x14ac:dyDescent="0.15"/>
    <row r="374" ht="30" customHeight="1" x14ac:dyDescent="0.15"/>
    <row r="375" ht="30" customHeight="1" x14ac:dyDescent="0.15"/>
    <row r="376" ht="30" customHeight="1" x14ac:dyDescent="0.15"/>
    <row r="377" ht="30" customHeight="1" x14ac:dyDescent="0.15"/>
    <row r="378" ht="30" customHeight="1" x14ac:dyDescent="0.15"/>
    <row r="379" ht="30" customHeight="1" x14ac:dyDescent="0.15"/>
    <row r="380" ht="30" customHeight="1" x14ac:dyDescent="0.15"/>
    <row r="381" ht="30" customHeight="1" x14ac:dyDescent="0.15"/>
    <row r="382" ht="30" customHeight="1" x14ac:dyDescent="0.15"/>
    <row r="383" ht="30" customHeight="1" x14ac:dyDescent="0.15"/>
    <row r="384" ht="30" customHeight="1" x14ac:dyDescent="0.15"/>
    <row r="385" ht="30" customHeight="1" x14ac:dyDescent="0.15"/>
    <row r="386" ht="30" customHeight="1" x14ac:dyDescent="0.15"/>
    <row r="387" ht="30" customHeight="1" x14ac:dyDescent="0.15"/>
    <row r="388" ht="30" customHeight="1" x14ac:dyDescent="0.15"/>
    <row r="389" ht="30" customHeight="1" x14ac:dyDescent="0.15"/>
    <row r="390" ht="30" customHeight="1" x14ac:dyDescent="0.15"/>
    <row r="391" ht="30" customHeight="1" x14ac:dyDescent="0.15"/>
    <row r="392" ht="30" customHeight="1" x14ac:dyDescent="0.15"/>
  </sheetData>
  <mergeCells count="22">
    <mergeCell ref="A23:A24"/>
    <mergeCell ref="B23:E23"/>
    <mergeCell ref="F23:I23"/>
    <mergeCell ref="A33:A34"/>
    <mergeCell ref="B33:E33"/>
    <mergeCell ref="F33:I33"/>
    <mergeCell ref="I3:I4"/>
    <mergeCell ref="H3:H4"/>
    <mergeCell ref="J11:J12"/>
    <mergeCell ref="K11:K12"/>
    <mergeCell ref="A3:A4"/>
    <mergeCell ref="B3:D3"/>
    <mergeCell ref="E3:G3"/>
    <mergeCell ref="A11:A12"/>
    <mergeCell ref="B11:E11"/>
    <mergeCell ref="F11:I11"/>
    <mergeCell ref="J33:J34"/>
    <mergeCell ref="K33:K34"/>
    <mergeCell ref="J23:J24"/>
    <mergeCell ref="K23:K24"/>
    <mergeCell ref="K3:K4"/>
    <mergeCell ref="J3:J4"/>
  </mergeCells>
  <phoneticPr fontId="1"/>
  <pageMargins left="0.43307086614173229" right="0.43307086614173229" top="0.74803149606299213" bottom="0.55118110236220474" header="0.31496062992125984" footer="0.31496062992125984"/>
  <pageSetup paperSize="9" scale="97" firstPageNumber="14" fitToHeight="0" orientation="portrait" useFirstPageNumber="1" r:id="rId1"/>
  <headerFooter>
    <oddFooter>&amp;C14</oddFooter>
    <firstFooter>&amp;C14</firstFooter>
  </headerFooter>
  <rowBreaks count="1" manualBreakCount="1">
    <brk id="393" max="16383" man="1"/>
  </rowBreaks>
  <colBreaks count="1" manualBreakCount="1">
    <brk id="13" max="184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L62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13.125" style="203" customWidth="1"/>
    <col min="2" max="2" width="7.125" style="203" customWidth="1"/>
    <col min="3" max="12" width="7.875" style="203" customWidth="1"/>
  </cols>
  <sheetData>
    <row r="1" spans="1:12" ht="17.25" x14ac:dyDescent="0.2">
      <c r="A1" s="435" t="s">
        <v>793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 ht="15" thickBot="1" x14ac:dyDescent="0.2">
      <c r="A2" s="171" t="s">
        <v>47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3" t="s">
        <v>1244</v>
      </c>
    </row>
    <row r="3" spans="1:12" ht="15" customHeight="1" x14ac:dyDescent="0.15">
      <c r="A3" s="394" t="s">
        <v>760</v>
      </c>
      <c r="B3" s="956" t="s">
        <v>742</v>
      </c>
      <c r="C3" s="998" t="s">
        <v>794</v>
      </c>
      <c r="D3" s="998"/>
      <c r="E3" s="998"/>
      <c r="F3" s="998"/>
      <c r="G3" s="998"/>
      <c r="H3" s="998" t="s">
        <v>795</v>
      </c>
      <c r="I3" s="998"/>
      <c r="J3" s="998"/>
      <c r="K3" s="998"/>
      <c r="L3" s="999"/>
    </row>
    <row r="4" spans="1:12" ht="15" customHeight="1" x14ac:dyDescent="0.15">
      <c r="A4" s="436" t="s">
        <v>796</v>
      </c>
      <c r="B4" s="997"/>
      <c r="C4" s="265" t="s">
        <v>742</v>
      </c>
      <c r="D4" s="265" t="s">
        <v>797</v>
      </c>
      <c r="E4" s="265" t="s">
        <v>798</v>
      </c>
      <c r="F4" s="265" t="s">
        <v>799</v>
      </c>
      <c r="G4" s="265" t="s">
        <v>801</v>
      </c>
      <c r="H4" s="265" t="s">
        <v>742</v>
      </c>
      <c r="I4" s="265" t="s">
        <v>797</v>
      </c>
      <c r="J4" s="265" t="s">
        <v>798</v>
      </c>
      <c r="K4" s="265" t="s">
        <v>799</v>
      </c>
      <c r="L4" s="266" t="s">
        <v>801</v>
      </c>
    </row>
    <row r="5" spans="1:12" ht="18" customHeight="1" x14ac:dyDescent="0.15">
      <c r="A5" s="208" t="s">
        <v>1203</v>
      </c>
      <c r="B5" s="185">
        <v>63011</v>
      </c>
      <c r="C5" s="185">
        <v>31703</v>
      </c>
      <c r="D5" s="185">
        <v>9270</v>
      </c>
      <c r="E5" s="185">
        <v>20571</v>
      </c>
      <c r="F5" s="224">
        <v>944</v>
      </c>
      <c r="G5" s="224">
        <v>874</v>
      </c>
      <c r="H5" s="185">
        <v>31308</v>
      </c>
      <c r="I5" s="185">
        <v>6010</v>
      </c>
      <c r="J5" s="185">
        <v>20027</v>
      </c>
      <c r="K5" s="185">
        <v>4415</v>
      </c>
      <c r="L5" s="437">
        <v>818</v>
      </c>
    </row>
    <row r="6" spans="1:12" ht="18" customHeight="1" x14ac:dyDescent="0.15">
      <c r="A6" s="208" t="s">
        <v>1204</v>
      </c>
      <c r="B6" s="185">
        <v>67037</v>
      </c>
      <c r="C6" s="269">
        <v>33522</v>
      </c>
      <c r="D6" s="269">
        <v>10793</v>
      </c>
      <c r="E6" s="269">
        <v>20440</v>
      </c>
      <c r="F6" s="268">
        <v>1007</v>
      </c>
      <c r="G6" s="268">
        <v>1193</v>
      </c>
      <c r="H6" s="269">
        <v>33515</v>
      </c>
      <c r="I6" s="269">
        <v>7739</v>
      </c>
      <c r="J6" s="269">
        <v>20075</v>
      </c>
      <c r="K6" s="269">
        <v>4578</v>
      </c>
      <c r="L6" s="411">
        <v>1041</v>
      </c>
    </row>
    <row r="7" spans="1:12" ht="18" customHeight="1" x14ac:dyDescent="0.15">
      <c r="A7" s="208" t="s">
        <v>1205</v>
      </c>
      <c r="B7" s="185">
        <v>68338</v>
      </c>
      <c r="C7" s="269">
        <v>34626</v>
      </c>
      <c r="D7" s="269">
        <v>11585</v>
      </c>
      <c r="E7" s="269">
        <v>20235</v>
      </c>
      <c r="F7" s="268">
        <v>1032</v>
      </c>
      <c r="G7" s="268">
        <v>1422</v>
      </c>
      <c r="H7" s="269">
        <f>B7-C7</f>
        <v>33712</v>
      </c>
      <c r="I7" s="269">
        <v>7730</v>
      </c>
      <c r="J7" s="269">
        <v>19760</v>
      </c>
      <c r="K7" s="269">
        <v>4645</v>
      </c>
      <c r="L7" s="411">
        <v>1309</v>
      </c>
    </row>
    <row r="8" spans="1:12" s="79" customFormat="1" ht="18" customHeight="1" x14ac:dyDescent="0.15">
      <c r="A8" s="208" t="s">
        <v>140</v>
      </c>
      <c r="B8" s="185">
        <v>66814</v>
      </c>
      <c r="C8" s="269">
        <v>33555</v>
      </c>
      <c r="D8" s="269">
        <v>11292</v>
      </c>
      <c r="E8" s="269">
        <v>19714</v>
      </c>
      <c r="F8" s="269">
        <v>1097</v>
      </c>
      <c r="G8" s="269">
        <v>1209</v>
      </c>
      <c r="H8" s="269">
        <v>33259</v>
      </c>
      <c r="I8" s="269">
        <v>7324</v>
      </c>
      <c r="J8" s="269">
        <v>19218</v>
      </c>
      <c r="K8" s="269">
        <v>4762</v>
      </c>
      <c r="L8" s="411">
        <v>1591</v>
      </c>
    </row>
    <row r="9" spans="1:12" ht="18" customHeight="1" x14ac:dyDescent="0.15">
      <c r="A9" s="208"/>
      <c r="B9" s="185"/>
      <c r="C9" s="269"/>
      <c r="D9" s="269"/>
      <c r="E9" s="269"/>
      <c r="F9" s="268"/>
      <c r="G9" s="268"/>
      <c r="H9" s="269"/>
      <c r="I9" s="269"/>
      <c r="J9" s="269"/>
      <c r="K9" s="269"/>
      <c r="L9" s="411"/>
    </row>
    <row r="10" spans="1:12" ht="18" customHeight="1" x14ac:dyDescent="0.15">
      <c r="A10" s="208" t="s">
        <v>1082</v>
      </c>
      <c r="B10" s="185">
        <v>65391</v>
      </c>
      <c r="C10" s="269">
        <v>32591</v>
      </c>
      <c r="D10" s="269">
        <v>10850</v>
      </c>
      <c r="E10" s="269">
        <v>18853</v>
      </c>
      <c r="F10" s="269">
        <v>1098</v>
      </c>
      <c r="G10" s="269">
        <v>1323</v>
      </c>
      <c r="H10" s="269">
        <v>32800</v>
      </c>
      <c r="I10" s="269">
        <v>7318</v>
      </c>
      <c r="J10" s="269">
        <v>18593</v>
      </c>
      <c r="K10" s="269">
        <v>4851</v>
      </c>
      <c r="L10" s="411">
        <v>1661</v>
      </c>
    </row>
    <row r="11" spans="1:12" ht="18" customHeight="1" x14ac:dyDescent="0.15">
      <c r="A11" s="208" t="s">
        <v>166</v>
      </c>
      <c r="B11" s="185">
        <v>3865</v>
      </c>
      <c r="C11" s="185">
        <v>1860</v>
      </c>
      <c r="D11" s="185">
        <v>1838</v>
      </c>
      <c r="E11" s="252">
        <v>14</v>
      </c>
      <c r="F11" s="190" t="s">
        <v>774</v>
      </c>
      <c r="G11" s="190" t="s">
        <v>173</v>
      </c>
      <c r="H11" s="269">
        <v>2005</v>
      </c>
      <c r="I11" s="185">
        <v>1971</v>
      </c>
      <c r="J11" s="252">
        <v>15</v>
      </c>
      <c r="K11" s="190" t="s">
        <v>774</v>
      </c>
      <c r="L11" s="437" t="s">
        <v>1246</v>
      </c>
    </row>
    <row r="12" spans="1:12" ht="18" customHeight="1" x14ac:dyDescent="0.15">
      <c r="A12" s="208" t="s">
        <v>167</v>
      </c>
      <c r="B12" s="185">
        <v>4111</v>
      </c>
      <c r="C12" s="185">
        <v>1892</v>
      </c>
      <c r="D12" s="185">
        <v>1749</v>
      </c>
      <c r="E12" s="252">
        <v>105</v>
      </c>
      <c r="F12" s="190" t="s">
        <v>173</v>
      </c>
      <c r="G12" s="252">
        <v>2</v>
      </c>
      <c r="H12" s="269">
        <v>2219</v>
      </c>
      <c r="I12" s="185">
        <v>2028</v>
      </c>
      <c r="J12" s="252">
        <v>150</v>
      </c>
      <c r="K12" s="190" t="s">
        <v>173</v>
      </c>
      <c r="L12" s="438">
        <v>9</v>
      </c>
    </row>
    <row r="13" spans="1:12" ht="18" customHeight="1" x14ac:dyDescent="0.15">
      <c r="A13" s="208" t="s">
        <v>168</v>
      </c>
      <c r="B13" s="185">
        <v>3735</v>
      </c>
      <c r="C13" s="185">
        <v>2072</v>
      </c>
      <c r="D13" s="185">
        <v>1496</v>
      </c>
      <c r="E13" s="252">
        <v>498</v>
      </c>
      <c r="F13" s="190" t="s">
        <v>173</v>
      </c>
      <c r="G13" s="252">
        <v>27</v>
      </c>
      <c r="H13" s="269">
        <v>1663</v>
      </c>
      <c r="I13" s="185">
        <v>970</v>
      </c>
      <c r="J13" s="252">
        <v>612</v>
      </c>
      <c r="K13" s="252">
        <v>2</v>
      </c>
      <c r="L13" s="438">
        <v>45</v>
      </c>
    </row>
    <row r="14" spans="1:12" ht="18" customHeight="1" x14ac:dyDescent="0.15">
      <c r="A14" s="208" t="s">
        <v>169</v>
      </c>
      <c r="B14" s="185">
        <v>4443</v>
      </c>
      <c r="C14" s="185">
        <v>2411</v>
      </c>
      <c r="D14" s="185">
        <v>1228</v>
      </c>
      <c r="E14" s="185">
        <v>1050</v>
      </c>
      <c r="F14" s="252">
        <v>1</v>
      </c>
      <c r="G14" s="252">
        <v>67</v>
      </c>
      <c r="H14" s="269">
        <v>2032</v>
      </c>
      <c r="I14" s="252">
        <v>674</v>
      </c>
      <c r="J14" s="185">
        <v>1200</v>
      </c>
      <c r="K14" s="252">
        <v>5</v>
      </c>
      <c r="L14" s="438">
        <v>122</v>
      </c>
    </row>
    <row r="15" spans="1:12" ht="18" customHeight="1" x14ac:dyDescent="0.15">
      <c r="A15" s="208" t="s">
        <v>170</v>
      </c>
      <c r="B15" s="185">
        <v>4896</v>
      </c>
      <c r="C15" s="185">
        <v>2647</v>
      </c>
      <c r="D15" s="185">
        <v>1093</v>
      </c>
      <c r="E15" s="185">
        <v>1406</v>
      </c>
      <c r="F15" s="224">
        <v>1</v>
      </c>
      <c r="G15" s="252">
        <v>105</v>
      </c>
      <c r="H15" s="269">
        <v>2249</v>
      </c>
      <c r="I15" s="252">
        <v>462</v>
      </c>
      <c r="J15" s="185">
        <v>1614</v>
      </c>
      <c r="K15" s="252">
        <v>11</v>
      </c>
      <c r="L15" s="438">
        <v>137</v>
      </c>
    </row>
    <row r="16" spans="1:12" ht="18" customHeight="1" x14ac:dyDescent="0.15">
      <c r="A16" s="208"/>
      <c r="B16" s="185"/>
      <c r="C16" s="185"/>
      <c r="D16" s="252"/>
      <c r="E16" s="185"/>
      <c r="F16" s="224"/>
      <c r="G16" s="252"/>
      <c r="H16" s="269"/>
      <c r="I16" s="252"/>
      <c r="J16" s="185"/>
      <c r="K16" s="252"/>
      <c r="L16" s="438"/>
    </row>
    <row r="17" spans="1:12" ht="18" customHeight="1" x14ac:dyDescent="0.15">
      <c r="A17" s="208" t="s">
        <v>171</v>
      </c>
      <c r="B17" s="185">
        <v>5407</v>
      </c>
      <c r="C17" s="185">
        <v>2958</v>
      </c>
      <c r="D17" s="252">
        <v>972</v>
      </c>
      <c r="E17" s="185">
        <v>1764</v>
      </c>
      <c r="F17" s="252">
        <v>5</v>
      </c>
      <c r="G17" s="252">
        <v>163</v>
      </c>
      <c r="H17" s="269">
        <v>2449</v>
      </c>
      <c r="I17" s="252">
        <v>385</v>
      </c>
      <c r="J17" s="185">
        <v>1786</v>
      </c>
      <c r="K17" s="252">
        <v>19</v>
      </c>
      <c r="L17" s="438">
        <v>230</v>
      </c>
    </row>
    <row r="18" spans="1:12" ht="18" customHeight="1" x14ac:dyDescent="0.15">
      <c r="A18" s="208" t="s">
        <v>172</v>
      </c>
      <c r="B18" s="185">
        <v>4339</v>
      </c>
      <c r="C18" s="185">
        <v>2287</v>
      </c>
      <c r="D18" s="252">
        <v>686</v>
      </c>
      <c r="E18" s="185">
        <v>1391</v>
      </c>
      <c r="F18" s="252">
        <v>8</v>
      </c>
      <c r="G18" s="252">
        <v>149</v>
      </c>
      <c r="H18" s="269">
        <v>2052</v>
      </c>
      <c r="I18" s="252">
        <v>220</v>
      </c>
      <c r="J18" s="185">
        <v>1560</v>
      </c>
      <c r="K18" s="252">
        <v>30</v>
      </c>
      <c r="L18" s="438">
        <v>219</v>
      </c>
    </row>
    <row r="19" spans="1:12" ht="18" customHeight="1" x14ac:dyDescent="0.15">
      <c r="A19" s="208" t="s">
        <v>174</v>
      </c>
      <c r="B19" s="185">
        <v>4427</v>
      </c>
      <c r="C19" s="185">
        <v>2300</v>
      </c>
      <c r="D19" s="252">
        <v>501</v>
      </c>
      <c r="E19" s="185">
        <v>1568</v>
      </c>
      <c r="F19" s="252">
        <v>13</v>
      </c>
      <c r="G19" s="252">
        <v>182</v>
      </c>
      <c r="H19" s="269">
        <v>2127</v>
      </c>
      <c r="I19" s="252">
        <v>166</v>
      </c>
      <c r="J19" s="185">
        <v>1731</v>
      </c>
      <c r="K19" s="252">
        <v>60</v>
      </c>
      <c r="L19" s="438">
        <v>150</v>
      </c>
    </row>
    <row r="20" spans="1:12" ht="18" customHeight="1" x14ac:dyDescent="0.15">
      <c r="A20" s="208" t="s">
        <v>175</v>
      </c>
      <c r="B20" s="185">
        <v>5210</v>
      </c>
      <c r="C20" s="185">
        <v>2686</v>
      </c>
      <c r="D20" s="252">
        <v>484</v>
      </c>
      <c r="E20" s="185">
        <v>1979</v>
      </c>
      <c r="F20" s="252">
        <v>31</v>
      </c>
      <c r="G20" s="252">
        <v>166</v>
      </c>
      <c r="H20" s="269">
        <v>2524</v>
      </c>
      <c r="I20" s="252">
        <v>122</v>
      </c>
      <c r="J20" s="185">
        <v>2039</v>
      </c>
      <c r="K20" s="252">
        <v>151</v>
      </c>
      <c r="L20" s="438">
        <v>189</v>
      </c>
    </row>
    <row r="21" spans="1:12" ht="18" customHeight="1" x14ac:dyDescent="0.15">
      <c r="A21" s="208" t="s">
        <v>176</v>
      </c>
      <c r="B21" s="185">
        <v>6141</v>
      </c>
      <c r="C21" s="185">
        <v>3082</v>
      </c>
      <c r="D21" s="252">
        <v>395</v>
      </c>
      <c r="E21" s="185">
        <v>2393</v>
      </c>
      <c r="F21" s="252">
        <v>87</v>
      </c>
      <c r="G21" s="252">
        <v>182</v>
      </c>
      <c r="H21" s="269">
        <v>3059</v>
      </c>
      <c r="I21" s="252">
        <v>95</v>
      </c>
      <c r="J21" s="185">
        <v>2504</v>
      </c>
      <c r="K21" s="252">
        <v>255</v>
      </c>
      <c r="L21" s="438">
        <v>193</v>
      </c>
    </row>
    <row r="22" spans="1:12" ht="18" customHeight="1" x14ac:dyDescent="0.15">
      <c r="A22" s="208"/>
      <c r="B22" s="185"/>
      <c r="C22" s="185"/>
      <c r="D22" s="252"/>
      <c r="E22" s="185"/>
      <c r="F22" s="252"/>
      <c r="G22" s="252"/>
      <c r="H22" s="269"/>
      <c r="I22" s="252"/>
      <c r="J22" s="185"/>
      <c r="K22" s="252"/>
      <c r="L22" s="438"/>
    </row>
    <row r="23" spans="1:12" ht="18" customHeight="1" x14ac:dyDescent="0.15">
      <c r="A23" s="208" t="s">
        <v>177</v>
      </c>
      <c r="B23" s="185">
        <v>5713</v>
      </c>
      <c r="C23" s="185">
        <v>3003</v>
      </c>
      <c r="D23" s="252">
        <v>234</v>
      </c>
      <c r="E23" s="185">
        <v>2460</v>
      </c>
      <c r="F23" s="252">
        <v>127</v>
      </c>
      <c r="G23" s="252">
        <v>155</v>
      </c>
      <c r="H23" s="269">
        <v>2710</v>
      </c>
      <c r="I23" s="252">
        <v>66</v>
      </c>
      <c r="J23" s="185">
        <v>2072</v>
      </c>
      <c r="K23" s="252">
        <v>377</v>
      </c>
      <c r="L23" s="438">
        <v>161</v>
      </c>
    </row>
    <row r="24" spans="1:12" ht="18" customHeight="1" x14ac:dyDescent="0.15">
      <c r="A24" s="208" t="s">
        <v>178</v>
      </c>
      <c r="B24" s="185">
        <v>3562</v>
      </c>
      <c r="C24" s="186">
        <v>1750</v>
      </c>
      <c r="D24" s="252">
        <v>92</v>
      </c>
      <c r="E24" s="185">
        <v>1458</v>
      </c>
      <c r="F24" s="252">
        <v>118</v>
      </c>
      <c r="G24" s="252">
        <v>68</v>
      </c>
      <c r="H24" s="269">
        <v>1812</v>
      </c>
      <c r="I24" s="252">
        <v>50</v>
      </c>
      <c r="J24" s="185">
        <v>1215</v>
      </c>
      <c r="K24" s="252">
        <v>445</v>
      </c>
      <c r="L24" s="438">
        <v>85</v>
      </c>
    </row>
    <row r="25" spans="1:12" ht="18" customHeight="1" x14ac:dyDescent="0.15">
      <c r="A25" s="208" t="s">
        <v>179</v>
      </c>
      <c r="B25" s="185">
        <v>3284</v>
      </c>
      <c r="C25" s="186">
        <v>1479</v>
      </c>
      <c r="D25" s="252">
        <v>60</v>
      </c>
      <c r="E25" s="185">
        <v>1228</v>
      </c>
      <c r="F25" s="252">
        <v>145</v>
      </c>
      <c r="G25" s="252">
        <v>36</v>
      </c>
      <c r="H25" s="269">
        <v>1805</v>
      </c>
      <c r="I25" s="252">
        <v>38</v>
      </c>
      <c r="J25" s="185">
        <v>1001</v>
      </c>
      <c r="K25" s="252">
        <v>700</v>
      </c>
      <c r="L25" s="438">
        <v>48</v>
      </c>
    </row>
    <row r="26" spans="1:12" ht="18" customHeight="1" x14ac:dyDescent="0.15">
      <c r="A26" s="208" t="s">
        <v>802</v>
      </c>
      <c r="B26" s="185">
        <v>2950</v>
      </c>
      <c r="C26" s="186">
        <v>1169</v>
      </c>
      <c r="D26" s="252">
        <v>19</v>
      </c>
      <c r="E26" s="252">
        <v>910</v>
      </c>
      <c r="F26" s="252">
        <v>217</v>
      </c>
      <c r="G26" s="252">
        <v>15</v>
      </c>
      <c r="H26" s="269">
        <v>1781</v>
      </c>
      <c r="I26" s="252">
        <v>39</v>
      </c>
      <c r="J26" s="252">
        <v>692</v>
      </c>
      <c r="K26" s="252">
        <v>991</v>
      </c>
      <c r="L26" s="438">
        <v>42</v>
      </c>
    </row>
    <row r="27" spans="1:12" ht="18" customHeight="1" x14ac:dyDescent="0.15">
      <c r="A27" s="208" t="s">
        <v>803</v>
      </c>
      <c r="B27" s="268">
        <v>2110</v>
      </c>
      <c r="C27" s="268">
        <v>723</v>
      </c>
      <c r="D27" s="269">
        <v>3</v>
      </c>
      <c r="E27" s="269">
        <v>489</v>
      </c>
      <c r="F27" s="269">
        <v>219</v>
      </c>
      <c r="G27" s="269">
        <v>5</v>
      </c>
      <c r="H27" s="269">
        <v>1387</v>
      </c>
      <c r="I27" s="269">
        <v>17</v>
      </c>
      <c r="J27" s="269">
        <v>341</v>
      </c>
      <c r="K27" s="269">
        <v>986</v>
      </c>
      <c r="L27" s="270">
        <v>21</v>
      </c>
    </row>
    <row r="28" spans="1:12" ht="18" customHeight="1" x14ac:dyDescent="0.15">
      <c r="A28" s="208"/>
      <c r="B28" s="268"/>
      <c r="C28" s="268"/>
      <c r="D28" s="269"/>
      <c r="E28" s="269"/>
      <c r="F28" s="269"/>
      <c r="G28" s="269"/>
      <c r="H28" s="269"/>
      <c r="I28" s="269"/>
      <c r="J28" s="269"/>
      <c r="K28" s="269"/>
      <c r="L28" s="270"/>
    </row>
    <row r="29" spans="1:12" ht="18" customHeight="1" x14ac:dyDescent="0.15">
      <c r="A29" s="208" t="s">
        <v>804</v>
      </c>
      <c r="B29" s="268">
        <v>924</v>
      </c>
      <c r="C29" s="268">
        <v>225</v>
      </c>
      <c r="D29" s="268" t="s">
        <v>774</v>
      </c>
      <c r="E29" s="269">
        <v>130</v>
      </c>
      <c r="F29" s="269">
        <v>90</v>
      </c>
      <c r="G29" s="268">
        <v>1</v>
      </c>
      <c r="H29" s="269">
        <v>699</v>
      </c>
      <c r="I29" s="268">
        <v>13</v>
      </c>
      <c r="J29" s="269">
        <v>55</v>
      </c>
      <c r="K29" s="269">
        <v>612</v>
      </c>
      <c r="L29" s="270">
        <v>8</v>
      </c>
    </row>
    <row r="30" spans="1:12" ht="18" customHeight="1" x14ac:dyDescent="0.15">
      <c r="A30" s="208" t="s">
        <v>805</v>
      </c>
      <c r="B30" s="268">
        <v>228</v>
      </c>
      <c r="C30" s="268">
        <v>41</v>
      </c>
      <c r="D30" s="268" t="s">
        <v>765</v>
      </c>
      <c r="E30" s="268">
        <v>9</v>
      </c>
      <c r="F30" s="269">
        <v>31</v>
      </c>
      <c r="G30" s="268" t="s">
        <v>1088</v>
      </c>
      <c r="H30" s="269">
        <v>187</v>
      </c>
      <c r="I30" s="268">
        <v>2</v>
      </c>
      <c r="J30" s="268">
        <v>6</v>
      </c>
      <c r="K30" s="269">
        <v>170</v>
      </c>
      <c r="L30" s="411">
        <v>2</v>
      </c>
    </row>
    <row r="31" spans="1:12" ht="18" customHeight="1" x14ac:dyDescent="0.15">
      <c r="A31" s="208" t="s">
        <v>215</v>
      </c>
      <c r="B31" s="268">
        <v>46</v>
      </c>
      <c r="C31" s="268">
        <v>6</v>
      </c>
      <c r="D31" s="268" t="s">
        <v>765</v>
      </c>
      <c r="E31" s="268">
        <v>1</v>
      </c>
      <c r="F31" s="269">
        <v>5</v>
      </c>
      <c r="G31" s="268" t="s">
        <v>1088</v>
      </c>
      <c r="H31" s="269">
        <v>40</v>
      </c>
      <c r="I31" s="268" t="s">
        <v>1088</v>
      </c>
      <c r="J31" s="268" t="s">
        <v>1089</v>
      </c>
      <c r="K31" s="269">
        <v>37</v>
      </c>
      <c r="L31" s="411" t="s">
        <v>806</v>
      </c>
    </row>
    <row r="32" spans="1:12" ht="18" customHeight="1" x14ac:dyDescent="0.15">
      <c r="A32" s="208"/>
      <c r="B32" s="268"/>
      <c r="C32" s="268"/>
      <c r="D32" s="269"/>
      <c r="E32" s="269"/>
      <c r="F32" s="269"/>
      <c r="G32" s="269"/>
      <c r="H32" s="269"/>
      <c r="I32" s="269"/>
      <c r="J32" s="269"/>
      <c r="K32" s="269"/>
      <c r="L32" s="270"/>
    </row>
    <row r="33" spans="1:12" ht="18" customHeight="1" x14ac:dyDescent="0.15">
      <c r="A33" s="207" t="s">
        <v>216</v>
      </c>
      <c r="B33" s="268"/>
      <c r="C33" s="268"/>
      <c r="D33" s="269"/>
      <c r="E33" s="269"/>
      <c r="F33" s="269"/>
      <c r="G33" s="269"/>
      <c r="H33" s="269"/>
      <c r="I33" s="269"/>
      <c r="J33" s="269"/>
      <c r="K33" s="269"/>
      <c r="L33" s="270"/>
    </row>
    <row r="34" spans="1:12" ht="18" customHeight="1" x14ac:dyDescent="0.15">
      <c r="A34" s="208" t="s">
        <v>1037</v>
      </c>
      <c r="B34" s="268">
        <v>18817</v>
      </c>
      <c r="C34" s="268">
        <v>8396</v>
      </c>
      <c r="D34" s="269">
        <v>408</v>
      </c>
      <c r="E34" s="269">
        <v>6685</v>
      </c>
      <c r="F34" s="269">
        <v>952</v>
      </c>
      <c r="G34" s="269">
        <v>280</v>
      </c>
      <c r="H34" s="269">
        <v>10421</v>
      </c>
      <c r="I34" s="269">
        <v>225</v>
      </c>
      <c r="J34" s="269">
        <v>5382</v>
      </c>
      <c r="K34" s="269">
        <v>4318</v>
      </c>
      <c r="L34" s="270">
        <v>367</v>
      </c>
    </row>
    <row r="35" spans="1:12" ht="18" customHeight="1" x14ac:dyDescent="0.15">
      <c r="A35" s="208" t="s">
        <v>1038</v>
      </c>
      <c r="B35" s="268">
        <v>9542</v>
      </c>
      <c r="C35" s="268">
        <v>3643</v>
      </c>
      <c r="D35" s="268">
        <v>82</v>
      </c>
      <c r="E35" s="268">
        <v>2767</v>
      </c>
      <c r="F35" s="268">
        <v>707</v>
      </c>
      <c r="G35" s="268">
        <v>57</v>
      </c>
      <c r="H35" s="268">
        <v>5899</v>
      </c>
      <c r="I35" s="268">
        <v>109</v>
      </c>
      <c r="J35" s="268">
        <v>2095</v>
      </c>
      <c r="K35" s="268">
        <v>3496</v>
      </c>
      <c r="L35" s="411">
        <v>121</v>
      </c>
    </row>
    <row r="36" spans="1:12" ht="18" customHeight="1" thickBot="1" x14ac:dyDescent="0.2">
      <c r="A36" s="341" t="s">
        <v>1087</v>
      </c>
      <c r="B36" s="415">
        <v>3308</v>
      </c>
      <c r="C36" s="415">
        <v>995</v>
      </c>
      <c r="D36" s="415">
        <v>3</v>
      </c>
      <c r="E36" s="415">
        <v>629</v>
      </c>
      <c r="F36" s="415">
        <v>345</v>
      </c>
      <c r="G36" s="415">
        <v>6</v>
      </c>
      <c r="H36" s="415">
        <v>2313</v>
      </c>
      <c r="I36" s="415">
        <v>32</v>
      </c>
      <c r="J36" s="415">
        <v>402</v>
      </c>
      <c r="K36" s="415">
        <v>1805</v>
      </c>
      <c r="L36" s="413">
        <v>31</v>
      </c>
    </row>
    <row r="37" spans="1:12" x14ac:dyDescent="0.15">
      <c r="A37" s="160" t="s">
        <v>956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</row>
    <row r="38" spans="1:12" x14ac:dyDescent="0.15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</row>
    <row r="62" spans="1:12" x14ac:dyDescent="0.15">
      <c r="A62" s="348"/>
      <c r="B62" s="348"/>
      <c r="C62" s="348"/>
      <c r="D62" s="348"/>
      <c r="E62" s="348"/>
      <c r="F62" s="348"/>
      <c r="G62" s="348"/>
      <c r="H62" s="348"/>
      <c r="I62" s="348"/>
      <c r="J62" s="348"/>
      <c r="K62" s="348"/>
      <c r="L62" s="348"/>
    </row>
  </sheetData>
  <mergeCells count="3">
    <mergeCell ref="B3:B4"/>
    <mergeCell ref="C3:G3"/>
    <mergeCell ref="H3:L3"/>
  </mergeCells>
  <phoneticPr fontId="1"/>
  <pageMargins left="0.43307086614173229" right="0.43307086614173229" top="0.74803149606299213" bottom="0.55118110236220474" header="0.31496062992125984" footer="0.31496062992125984"/>
  <pageSetup paperSize="9" scale="97" firstPageNumber="13" fitToHeight="0" orientation="portrait" useFirstPageNumber="1" r:id="rId1"/>
  <headerFooter>
    <oddFooter>&amp;C32</oddFooter>
    <firstFooter>&amp;C32</first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L26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11.375" style="203" customWidth="1"/>
    <col min="2" max="2" width="8.875" style="203" customWidth="1"/>
    <col min="3" max="3" width="8.25" style="203" customWidth="1"/>
    <col min="4" max="5" width="8.625" style="203" customWidth="1"/>
    <col min="6" max="6" width="7.75" style="203" customWidth="1"/>
    <col min="7" max="7" width="7.375" style="203" customWidth="1"/>
    <col min="8" max="8" width="8.25" style="203" customWidth="1"/>
    <col min="9" max="9" width="8.125" style="203" customWidth="1"/>
    <col min="10" max="10" width="8.625" style="203" customWidth="1"/>
    <col min="11" max="11" width="7.5" style="203" customWidth="1"/>
    <col min="12" max="12" width="7.375" style="203" customWidth="1"/>
  </cols>
  <sheetData>
    <row r="1" spans="1:12" x14ac:dyDescent="0.15">
      <c r="A1" s="219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13.5" customHeight="1" x14ac:dyDescent="0.15">
      <c r="A2" s="219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ht="18" customHeight="1" thickBot="1" x14ac:dyDescent="0.2">
      <c r="A3" s="171" t="s">
        <v>791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439" t="s">
        <v>1244</v>
      </c>
    </row>
    <row r="4" spans="1:12" ht="18" customHeight="1" x14ac:dyDescent="0.15">
      <c r="A4" s="1005" t="s">
        <v>739</v>
      </c>
      <c r="B4" s="1000" t="s">
        <v>763</v>
      </c>
      <c r="C4" s="1002" t="s">
        <v>808</v>
      </c>
      <c r="D4" s="1002"/>
      <c r="E4" s="1002"/>
      <c r="F4" s="1002"/>
      <c r="G4" s="1002"/>
      <c r="H4" s="1002" t="s">
        <v>795</v>
      </c>
      <c r="I4" s="1002"/>
      <c r="J4" s="1002"/>
      <c r="K4" s="1002"/>
      <c r="L4" s="1003"/>
    </row>
    <row r="5" spans="1:12" ht="21.95" customHeight="1" x14ac:dyDescent="0.15">
      <c r="A5" s="976"/>
      <c r="B5" s="1001"/>
      <c r="C5" s="265" t="s">
        <v>742</v>
      </c>
      <c r="D5" s="265" t="s">
        <v>797</v>
      </c>
      <c r="E5" s="265" t="s">
        <v>798</v>
      </c>
      <c r="F5" s="265" t="s">
        <v>809</v>
      </c>
      <c r="G5" s="265" t="s">
        <v>810</v>
      </c>
      <c r="H5" s="265" t="s">
        <v>773</v>
      </c>
      <c r="I5" s="265" t="s">
        <v>811</v>
      </c>
      <c r="J5" s="265" t="s">
        <v>812</v>
      </c>
      <c r="K5" s="265" t="s">
        <v>809</v>
      </c>
      <c r="L5" s="266" t="s">
        <v>800</v>
      </c>
    </row>
    <row r="6" spans="1:12" ht="27.95" customHeight="1" x14ac:dyDescent="0.15">
      <c r="A6" s="388" t="s">
        <v>813</v>
      </c>
      <c r="B6" s="185">
        <v>1553733</v>
      </c>
      <c r="C6" s="185">
        <v>766601</v>
      </c>
      <c r="D6" s="185">
        <v>227201</v>
      </c>
      <c r="E6" s="185">
        <v>503233</v>
      </c>
      <c r="F6" s="185">
        <v>20883</v>
      </c>
      <c r="G6" s="185">
        <v>12350</v>
      </c>
      <c r="H6" s="185">
        <v>787132</v>
      </c>
      <c r="I6" s="185">
        <v>164601</v>
      </c>
      <c r="J6" s="185">
        <v>500485</v>
      </c>
      <c r="K6" s="185">
        <v>97714</v>
      </c>
      <c r="L6" s="440">
        <v>21568</v>
      </c>
    </row>
    <row r="7" spans="1:12" ht="27.95" customHeight="1" x14ac:dyDescent="0.15">
      <c r="A7" s="388" t="s">
        <v>814</v>
      </c>
      <c r="B7" s="185">
        <v>1643582</v>
      </c>
      <c r="C7" s="185">
        <v>812662</v>
      </c>
      <c r="D7" s="185">
        <v>252015</v>
      </c>
      <c r="E7" s="185">
        <v>519318</v>
      </c>
      <c r="F7" s="185">
        <v>22956</v>
      </c>
      <c r="G7" s="185">
        <v>15930</v>
      </c>
      <c r="H7" s="185">
        <v>830920</v>
      </c>
      <c r="I7" s="185">
        <v>180392</v>
      </c>
      <c r="J7" s="185">
        <v>516355</v>
      </c>
      <c r="K7" s="185">
        <v>106708</v>
      </c>
      <c r="L7" s="440">
        <v>25925</v>
      </c>
    </row>
    <row r="8" spans="1:12" ht="27.95" customHeight="1" x14ac:dyDescent="0.15">
      <c r="A8" s="388" t="s">
        <v>815</v>
      </c>
      <c r="B8" s="185">
        <v>1696817</v>
      </c>
      <c r="C8" s="185">
        <v>837986</v>
      </c>
      <c r="D8" s="185">
        <v>259606</v>
      </c>
      <c r="E8" s="185">
        <v>527859</v>
      </c>
      <c r="F8" s="185">
        <v>24780</v>
      </c>
      <c r="G8" s="185">
        <v>20520</v>
      </c>
      <c r="H8" s="185">
        <v>858831</v>
      </c>
      <c r="I8" s="185">
        <v>184368</v>
      </c>
      <c r="J8" s="185">
        <v>525206</v>
      </c>
      <c r="K8" s="185">
        <v>112762</v>
      </c>
      <c r="L8" s="440">
        <v>32528</v>
      </c>
    </row>
    <row r="9" spans="1:12" ht="27.95" customHeight="1" x14ac:dyDescent="0.15">
      <c r="A9" s="388" t="s">
        <v>816</v>
      </c>
      <c r="B9" s="185">
        <v>1727409</v>
      </c>
      <c r="C9" s="185">
        <v>853573</v>
      </c>
      <c r="D9" s="185">
        <v>264781</v>
      </c>
      <c r="E9" s="185">
        <v>527042</v>
      </c>
      <c r="F9" s="185">
        <v>26455</v>
      </c>
      <c r="G9" s="185">
        <v>26206</v>
      </c>
      <c r="H9" s="185">
        <v>873836</v>
      </c>
      <c r="I9" s="185">
        <v>183131</v>
      </c>
      <c r="J9" s="185">
        <v>524730</v>
      </c>
      <c r="K9" s="185">
        <v>119449</v>
      </c>
      <c r="L9" s="440">
        <v>40953</v>
      </c>
    </row>
    <row r="10" spans="1:12" s="79" customFormat="1" ht="27.95" customHeight="1" x14ac:dyDescent="0.15">
      <c r="A10" s="388" t="s">
        <v>140</v>
      </c>
      <c r="B10" s="185">
        <v>1719470</v>
      </c>
      <c r="C10" s="185">
        <v>848455</v>
      </c>
      <c r="D10" s="185">
        <v>265046</v>
      </c>
      <c r="E10" s="185">
        <v>516352</v>
      </c>
      <c r="F10" s="185">
        <v>28230</v>
      </c>
      <c r="G10" s="185">
        <v>30535</v>
      </c>
      <c r="H10" s="185">
        <v>871015</v>
      </c>
      <c r="I10" s="185">
        <v>179097</v>
      </c>
      <c r="J10" s="185">
        <v>514355</v>
      </c>
      <c r="K10" s="185">
        <v>121816</v>
      </c>
      <c r="L10" s="440">
        <v>46698</v>
      </c>
    </row>
    <row r="11" spans="1:12" ht="27.95" customHeight="1" thickBot="1" x14ac:dyDescent="0.2">
      <c r="A11" s="391" t="s">
        <v>1082</v>
      </c>
      <c r="B11" s="211">
        <v>1712008</v>
      </c>
      <c r="C11" s="211">
        <v>846713</v>
      </c>
      <c r="D11" s="211">
        <v>265879</v>
      </c>
      <c r="E11" s="211">
        <v>506018</v>
      </c>
      <c r="F11" s="211">
        <v>28781</v>
      </c>
      <c r="G11" s="211">
        <v>33584</v>
      </c>
      <c r="H11" s="211">
        <v>865295</v>
      </c>
      <c r="I11" s="211">
        <v>177975</v>
      </c>
      <c r="J11" s="211">
        <v>505287</v>
      </c>
      <c r="K11" s="211">
        <v>123461</v>
      </c>
      <c r="L11" s="441">
        <v>50338</v>
      </c>
    </row>
    <row r="12" spans="1:12" x14ac:dyDescent="0.15">
      <c r="A12" s="160" t="s">
        <v>956</v>
      </c>
      <c r="B12" s="127"/>
      <c r="C12" s="442"/>
      <c r="D12" s="442"/>
      <c r="E12" s="442"/>
      <c r="F12" s="442"/>
      <c r="G12" s="442"/>
      <c r="H12" s="442"/>
      <c r="I12" s="442"/>
      <c r="J12" s="442"/>
      <c r="K12" s="442"/>
      <c r="L12" s="442"/>
    </row>
    <row r="13" spans="1:12" x14ac:dyDescent="0.15">
      <c r="A13" s="160"/>
      <c r="B13" s="127"/>
      <c r="C13" s="442"/>
      <c r="D13" s="442"/>
      <c r="E13" s="442"/>
      <c r="F13" s="442"/>
      <c r="G13" s="442"/>
      <c r="H13" s="442"/>
      <c r="I13" s="442"/>
      <c r="J13" s="442"/>
      <c r="K13" s="442"/>
      <c r="L13" s="442"/>
    </row>
    <row r="14" spans="1:12" ht="23.25" customHeight="1" x14ac:dyDescent="0.15">
      <c r="A14" s="219"/>
      <c r="B14" s="219"/>
      <c r="C14" s="219"/>
      <c r="D14" s="219"/>
      <c r="E14" s="219"/>
      <c r="F14" s="219"/>
      <c r="G14" s="219"/>
      <c r="H14" s="219"/>
      <c r="I14" s="219"/>
      <c r="J14" s="219"/>
      <c r="K14" s="219"/>
      <c r="L14" s="219"/>
    </row>
    <row r="15" spans="1:12" x14ac:dyDescent="0.15">
      <c r="A15" s="219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</row>
    <row r="16" spans="1:12" ht="18" customHeight="1" thickBot="1" x14ac:dyDescent="0.2">
      <c r="A16" s="171" t="s">
        <v>217</v>
      </c>
      <c r="B16" s="348"/>
      <c r="C16" s="348"/>
      <c r="D16" s="348"/>
      <c r="E16" s="348"/>
      <c r="F16" s="348"/>
      <c r="G16" s="348"/>
      <c r="H16" s="348"/>
      <c r="I16" s="348"/>
      <c r="J16" s="348"/>
      <c r="K16" s="348"/>
      <c r="L16" s="439" t="s">
        <v>1244</v>
      </c>
    </row>
    <row r="17" spans="1:12" ht="18" customHeight="1" x14ac:dyDescent="0.15">
      <c r="A17" s="1004" t="s">
        <v>738</v>
      </c>
      <c r="B17" s="1000" t="s">
        <v>817</v>
      </c>
      <c r="C17" s="1002" t="s">
        <v>807</v>
      </c>
      <c r="D17" s="1002"/>
      <c r="E17" s="1002"/>
      <c r="F17" s="1002"/>
      <c r="G17" s="1002"/>
      <c r="H17" s="1002" t="s">
        <v>818</v>
      </c>
      <c r="I17" s="1002"/>
      <c r="J17" s="1002"/>
      <c r="K17" s="1002"/>
      <c r="L17" s="1003"/>
    </row>
    <row r="18" spans="1:12" ht="21.95" customHeight="1" x14ac:dyDescent="0.15">
      <c r="A18" s="935"/>
      <c r="B18" s="1001"/>
      <c r="C18" s="265" t="s">
        <v>155</v>
      </c>
      <c r="D18" s="265" t="s">
        <v>811</v>
      </c>
      <c r="E18" s="265" t="s">
        <v>812</v>
      </c>
      <c r="F18" s="265" t="s">
        <v>809</v>
      </c>
      <c r="G18" s="265" t="s">
        <v>810</v>
      </c>
      <c r="H18" s="265" t="s">
        <v>773</v>
      </c>
      <c r="I18" s="265" t="s">
        <v>811</v>
      </c>
      <c r="J18" s="265" t="s">
        <v>812</v>
      </c>
      <c r="K18" s="265" t="s">
        <v>809</v>
      </c>
      <c r="L18" s="266" t="s">
        <v>810</v>
      </c>
    </row>
    <row r="19" spans="1:12" ht="27.95" customHeight="1" x14ac:dyDescent="0.15">
      <c r="A19" s="208" t="s">
        <v>813</v>
      </c>
      <c r="B19" s="277">
        <v>100798571</v>
      </c>
      <c r="C19" s="277">
        <v>48956149</v>
      </c>
      <c r="D19" s="277">
        <v>15271129</v>
      </c>
      <c r="E19" s="277">
        <v>31256440</v>
      </c>
      <c r="F19" s="277">
        <v>1175337</v>
      </c>
      <c r="G19" s="277">
        <v>901317</v>
      </c>
      <c r="H19" s="277">
        <v>51842422</v>
      </c>
      <c r="I19" s="277">
        <v>12149579</v>
      </c>
      <c r="J19" s="277">
        <v>31289895</v>
      </c>
      <c r="K19" s="277">
        <v>6395705</v>
      </c>
      <c r="L19" s="279">
        <v>1677442</v>
      </c>
    </row>
    <row r="20" spans="1:12" ht="27.95" customHeight="1" x14ac:dyDescent="0.15">
      <c r="A20" s="208" t="s">
        <v>819</v>
      </c>
      <c r="B20" s="277">
        <v>105425543</v>
      </c>
      <c r="C20" s="277">
        <v>51239082</v>
      </c>
      <c r="D20" s="277">
        <v>16433722</v>
      </c>
      <c r="E20" s="277">
        <v>32050563</v>
      </c>
      <c r="F20" s="277">
        <v>1286116</v>
      </c>
      <c r="G20" s="277">
        <v>1127938</v>
      </c>
      <c r="H20" s="277">
        <v>54186461</v>
      </c>
      <c r="I20" s="277">
        <v>13028024</v>
      </c>
      <c r="J20" s="277">
        <v>32038790</v>
      </c>
      <c r="K20" s="277">
        <v>6900957</v>
      </c>
      <c r="L20" s="279">
        <v>1987488</v>
      </c>
    </row>
    <row r="21" spans="1:12" ht="27.95" customHeight="1" x14ac:dyDescent="0.15">
      <c r="A21" s="208" t="s">
        <v>815</v>
      </c>
      <c r="B21" s="277">
        <v>108224783</v>
      </c>
      <c r="C21" s="277">
        <v>52503471</v>
      </c>
      <c r="D21" s="277">
        <v>16679779</v>
      </c>
      <c r="E21" s="277">
        <v>32448465</v>
      </c>
      <c r="F21" s="277">
        <v>1397357</v>
      </c>
      <c r="G21" s="277">
        <v>1417508</v>
      </c>
      <c r="H21" s="277">
        <v>55721312</v>
      </c>
      <c r="I21" s="277">
        <v>13200879</v>
      </c>
      <c r="J21" s="277">
        <v>32435405</v>
      </c>
      <c r="K21" s="277">
        <v>7232559</v>
      </c>
      <c r="L21" s="279">
        <v>2427759</v>
      </c>
    </row>
    <row r="22" spans="1:12" ht="27.95" customHeight="1" x14ac:dyDescent="0.15">
      <c r="A22" s="208" t="s">
        <v>816</v>
      </c>
      <c r="B22" s="277">
        <v>109764419</v>
      </c>
      <c r="C22" s="277">
        <v>53085562</v>
      </c>
      <c r="D22" s="277">
        <v>16685861</v>
      </c>
      <c r="E22" s="277">
        <v>32260481</v>
      </c>
      <c r="F22" s="277">
        <v>1515271</v>
      </c>
      <c r="G22" s="277">
        <v>1744045</v>
      </c>
      <c r="H22" s="277">
        <v>56678857</v>
      </c>
      <c r="I22" s="277">
        <v>13146676</v>
      </c>
      <c r="J22" s="277">
        <v>32322674</v>
      </c>
      <c r="K22" s="277">
        <v>7660400</v>
      </c>
      <c r="L22" s="279">
        <v>2957400</v>
      </c>
    </row>
    <row r="23" spans="1:12" s="79" customFormat="1" ht="27.95" customHeight="1" x14ac:dyDescent="0.15">
      <c r="A23" s="208" t="s">
        <v>147</v>
      </c>
      <c r="B23" s="277">
        <v>110277485</v>
      </c>
      <c r="C23" s="277">
        <v>53154614</v>
      </c>
      <c r="D23" s="277">
        <v>16639477</v>
      </c>
      <c r="E23" s="277">
        <v>31859086</v>
      </c>
      <c r="F23" s="277">
        <v>1607831</v>
      </c>
      <c r="G23" s="277">
        <v>1999374</v>
      </c>
      <c r="H23" s="443">
        <v>57122871</v>
      </c>
      <c r="I23" s="277">
        <v>13090455</v>
      </c>
      <c r="J23" s="277">
        <v>31926676</v>
      </c>
      <c r="K23" s="277">
        <v>7800701</v>
      </c>
      <c r="L23" s="279">
        <v>3283209</v>
      </c>
    </row>
    <row r="24" spans="1:12" ht="27.95" customHeight="1" thickBot="1" x14ac:dyDescent="0.2">
      <c r="A24" s="341" t="s">
        <v>1106</v>
      </c>
      <c r="B24" s="280">
        <v>109754177</v>
      </c>
      <c r="C24" s="280">
        <v>52879791</v>
      </c>
      <c r="D24" s="280">
        <v>16323713</v>
      </c>
      <c r="E24" s="280">
        <v>31235973</v>
      </c>
      <c r="F24" s="280">
        <v>1655848</v>
      </c>
      <c r="G24" s="280">
        <v>2108908</v>
      </c>
      <c r="H24" s="444">
        <v>56874386</v>
      </c>
      <c r="I24" s="280">
        <v>12917818</v>
      </c>
      <c r="J24" s="280">
        <v>31389002</v>
      </c>
      <c r="K24" s="280">
        <v>7922828</v>
      </c>
      <c r="L24" s="281">
        <v>3487208</v>
      </c>
    </row>
    <row r="25" spans="1:12" x14ac:dyDescent="0.15">
      <c r="A25" s="160" t="s">
        <v>956</v>
      </c>
      <c r="B25" s="127"/>
      <c r="C25" s="442"/>
      <c r="D25" s="442"/>
      <c r="E25" s="442"/>
      <c r="F25" s="442"/>
      <c r="G25" s="442"/>
      <c r="H25" s="442"/>
      <c r="I25" s="442"/>
      <c r="J25" s="442"/>
      <c r="K25" s="442"/>
      <c r="L25" s="442"/>
    </row>
    <row r="26" spans="1:12" x14ac:dyDescent="0.15">
      <c r="A26" s="172"/>
      <c r="B26" s="172"/>
      <c r="C26" s="348"/>
      <c r="D26" s="348"/>
      <c r="E26" s="348"/>
      <c r="F26" s="348"/>
      <c r="G26" s="348"/>
      <c r="H26" s="348"/>
      <c r="I26" s="348"/>
      <c r="J26" s="348"/>
      <c r="K26" s="348"/>
      <c r="L26" s="348"/>
    </row>
  </sheetData>
  <mergeCells count="8">
    <mergeCell ref="B4:B5"/>
    <mergeCell ref="C4:G4"/>
    <mergeCell ref="H4:L4"/>
    <mergeCell ref="A17:A18"/>
    <mergeCell ref="B17:B18"/>
    <mergeCell ref="C17:G17"/>
    <mergeCell ref="H17:L17"/>
    <mergeCell ref="A4:A5"/>
  </mergeCells>
  <phoneticPr fontId="1"/>
  <pageMargins left="0.43307086614173229" right="0.43307086614173229" top="0.74803149606299213" bottom="0.55118110236220474" header="0.31496062992125984" footer="0.31496062992125984"/>
  <pageSetup paperSize="9" scale="95" firstPageNumber="13" fitToHeight="0" orientation="portrait" useFirstPageNumber="1" r:id="rId1"/>
  <headerFooter>
    <oddFooter>&amp;C33</oddFooter>
    <firstFooter>&amp;C33</first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D54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27.125" style="203" customWidth="1"/>
    <col min="2" max="4" width="18.625" style="203" customWidth="1"/>
  </cols>
  <sheetData>
    <row r="1" spans="1:4" ht="17.25" x14ac:dyDescent="0.2">
      <c r="A1" s="247" t="s">
        <v>820</v>
      </c>
      <c r="B1" s="117"/>
      <c r="C1" s="117"/>
      <c r="D1" s="117"/>
    </row>
    <row r="2" spans="1:4" ht="15" thickBot="1" x14ac:dyDescent="0.2">
      <c r="A2" s="128" t="s">
        <v>775</v>
      </c>
      <c r="B2" s="249"/>
      <c r="C2" s="249"/>
      <c r="D2" s="439" t="s">
        <v>1247</v>
      </c>
    </row>
    <row r="3" spans="1:4" x14ac:dyDescent="0.15">
      <c r="A3" s="958" t="s">
        <v>821</v>
      </c>
      <c r="B3" s="956" t="s">
        <v>822</v>
      </c>
      <c r="C3" s="956" t="s">
        <v>823</v>
      </c>
      <c r="D3" s="176" t="s">
        <v>824</v>
      </c>
    </row>
    <row r="4" spans="1:4" x14ac:dyDescent="0.15">
      <c r="A4" s="1007"/>
      <c r="B4" s="1006"/>
      <c r="C4" s="1006"/>
      <c r="D4" s="183" t="s">
        <v>825</v>
      </c>
    </row>
    <row r="5" spans="1:4" x14ac:dyDescent="0.15">
      <c r="A5" s="290" t="s">
        <v>826</v>
      </c>
      <c r="B5" s="298">
        <v>28685</v>
      </c>
      <c r="C5" s="298">
        <v>72812</v>
      </c>
      <c r="D5" s="445">
        <v>2.54</v>
      </c>
    </row>
    <row r="6" spans="1:4" x14ac:dyDescent="0.15">
      <c r="A6" s="290"/>
      <c r="B6" s="298"/>
      <c r="C6" s="298"/>
      <c r="D6" s="445"/>
    </row>
    <row r="7" spans="1:4" x14ac:dyDescent="0.15">
      <c r="A7" s="290" t="s">
        <v>827</v>
      </c>
      <c r="B7" s="298">
        <v>28435</v>
      </c>
      <c r="C7" s="298">
        <v>72436</v>
      </c>
      <c r="D7" s="445">
        <v>2.5499999999999998</v>
      </c>
    </row>
    <row r="8" spans="1:4" x14ac:dyDescent="0.15">
      <c r="A8" s="290" t="s">
        <v>828</v>
      </c>
      <c r="B8" s="298">
        <v>28275</v>
      </c>
      <c r="C8" s="298">
        <v>72111</v>
      </c>
      <c r="D8" s="445">
        <v>2.5499999999999998</v>
      </c>
    </row>
    <row r="9" spans="1:4" x14ac:dyDescent="0.15">
      <c r="A9" s="290" t="s">
        <v>829</v>
      </c>
      <c r="B9" s="298">
        <v>18909</v>
      </c>
      <c r="C9" s="298">
        <v>57829</v>
      </c>
      <c r="D9" s="445">
        <v>3.06</v>
      </c>
    </row>
    <row r="10" spans="1:4" x14ac:dyDescent="0.15">
      <c r="A10" s="446" t="s">
        <v>1248</v>
      </c>
      <c r="B10" s="447">
        <v>717</v>
      </c>
      <c r="C10" s="298">
        <v>1533</v>
      </c>
      <c r="D10" s="445">
        <v>2.14</v>
      </c>
    </row>
    <row r="11" spans="1:4" x14ac:dyDescent="0.15">
      <c r="A11" s="290" t="s">
        <v>830</v>
      </c>
      <c r="B11" s="298">
        <v>7934</v>
      </c>
      <c r="C11" s="298">
        <v>11592</v>
      </c>
      <c r="D11" s="445">
        <v>1.46</v>
      </c>
    </row>
    <row r="12" spans="1:4" x14ac:dyDescent="0.15">
      <c r="A12" s="290" t="s">
        <v>831</v>
      </c>
      <c r="B12" s="447">
        <v>715</v>
      </c>
      <c r="C12" s="298">
        <v>1157</v>
      </c>
      <c r="D12" s="445">
        <v>1.62</v>
      </c>
    </row>
    <row r="13" spans="1:4" x14ac:dyDescent="0.15">
      <c r="A13" s="290"/>
      <c r="B13" s="447"/>
      <c r="C13" s="298"/>
      <c r="D13" s="445"/>
    </row>
    <row r="14" spans="1:4" x14ac:dyDescent="0.15">
      <c r="A14" s="290" t="s">
        <v>832</v>
      </c>
      <c r="B14" s="447">
        <v>160</v>
      </c>
      <c r="C14" s="447">
        <v>325</v>
      </c>
      <c r="D14" s="445">
        <v>2.0299999999999998</v>
      </c>
    </row>
    <row r="15" spans="1:4" x14ac:dyDescent="0.15">
      <c r="A15" s="290"/>
      <c r="B15" s="447"/>
      <c r="C15" s="447"/>
      <c r="D15" s="445"/>
    </row>
    <row r="16" spans="1:4" ht="14.25" thickBot="1" x14ac:dyDescent="0.2">
      <c r="A16" s="448" t="s">
        <v>833</v>
      </c>
      <c r="B16" s="449">
        <v>250</v>
      </c>
      <c r="C16" s="449">
        <v>376</v>
      </c>
      <c r="D16" s="450">
        <v>1.5</v>
      </c>
    </row>
    <row r="17" spans="1:4" x14ac:dyDescent="0.15">
      <c r="A17" s="219"/>
      <c r="B17" s="219"/>
      <c r="C17" s="219"/>
      <c r="D17" s="219"/>
    </row>
    <row r="18" spans="1:4" x14ac:dyDescent="0.15">
      <c r="A18" s="219"/>
      <c r="B18" s="219"/>
      <c r="C18" s="219"/>
      <c r="D18" s="219"/>
    </row>
    <row r="19" spans="1:4" x14ac:dyDescent="0.15">
      <c r="A19" s="219"/>
      <c r="B19" s="219"/>
      <c r="C19" s="219"/>
      <c r="D19" s="219"/>
    </row>
    <row r="20" spans="1:4" ht="15" thickBot="1" x14ac:dyDescent="0.2">
      <c r="A20" s="128" t="s">
        <v>791</v>
      </c>
      <c r="B20" s="127"/>
      <c r="C20" s="127"/>
      <c r="D20" s="127"/>
    </row>
    <row r="21" spans="1:4" x14ac:dyDescent="0.15">
      <c r="A21" s="958" t="s">
        <v>821</v>
      </c>
      <c r="B21" s="956" t="s">
        <v>822</v>
      </c>
      <c r="C21" s="956" t="s">
        <v>823</v>
      </c>
      <c r="D21" s="176" t="s">
        <v>824</v>
      </c>
    </row>
    <row r="22" spans="1:4" x14ac:dyDescent="0.15">
      <c r="A22" s="1007"/>
      <c r="B22" s="1006"/>
      <c r="C22" s="1006"/>
      <c r="D22" s="183" t="s">
        <v>825</v>
      </c>
    </row>
    <row r="23" spans="1:4" x14ac:dyDescent="0.15">
      <c r="A23" s="290" t="s">
        <v>826</v>
      </c>
      <c r="B23" s="298">
        <v>761863</v>
      </c>
      <c r="C23" s="298">
        <v>1935113</v>
      </c>
      <c r="D23" s="445">
        <v>2.54</v>
      </c>
    </row>
    <row r="24" spans="1:4" x14ac:dyDescent="0.15">
      <c r="A24" s="290"/>
      <c r="B24" s="298"/>
      <c r="C24" s="298"/>
      <c r="D24" s="445"/>
    </row>
    <row r="25" spans="1:4" x14ac:dyDescent="0.15">
      <c r="A25" s="290" t="s">
        <v>827</v>
      </c>
      <c r="B25" s="298">
        <v>750557</v>
      </c>
      <c r="C25" s="298">
        <v>1920312</v>
      </c>
      <c r="D25" s="445">
        <v>2.56</v>
      </c>
    </row>
    <row r="26" spans="1:4" x14ac:dyDescent="0.15">
      <c r="A26" s="290" t="s">
        <v>828</v>
      </c>
      <c r="B26" s="298">
        <v>745507</v>
      </c>
      <c r="C26" s="298">
        <v>1910213</v>
      </c>
      <c r="D26" s="445">
        <v>2.56</v>
      </c>
    </row>
    <row r="27" spans="1:4" x14ac:dyDescent="0.15">
      <c r="A27" s="290" t="s">
        <v>829</v>
      </c>
      <c r="B27" s="298">
        <v>522613</v>
      </c>
      <c r="C27" s="298">
        <v>1511913</v>
      </c>
      <c r="D27" s="445">
        <v>2.89</v>
      </c>
    </row>
    <row r="28" spans="1:4" s="79" customFormat="1" x14ac:dyDescent="0.15">
      <c r="A28" s="446" t="s">
        <v>1248</v>
      </c>
      <c r="B28" s="298">
        <v>20060</v>
      </c>
      <c r="C28" s="298">
        <v>43678</v>
      </c>
      <c r="D28" s="445">
        <v>2.1800000000000002</v>
      </c>
    </row>
    <row r="29" spans="1:4" x14ac:dyDescent="0.15">
      <c r="A29" s="290" t="s">
        <v>830</v>
      </c>
      <c r="B29" s="298">
        <v>183978</v>
      </c>
      <c r="C29" s="298">
        <v>319773</v>
      </c>
      <c r="D29" s="445">
        <v>1.74</v>
      </c>
    </row>
    <row r="30" spans="1:4" x14ac:dyDescent="0.15">
      <c r="A30" s="290" t="s">
        <v>831</v>
      </c>
      <c r="B30" s="298">
        <v>18856</v>
      </c>
      <c r="C30" s="298">
        <v>34849</v>
      </c>
      <c r="D30" s="445">
        <v>1.85</v>
      </c>
    </row>
    <row r="31" spans="1:4" x14ac:dyDescent="0.15">
      <c r="A31" s="290"/>
      <c r="B31" s="298"/>
      <c r="C31" s="298"/>
      <c r="D31" s="445"/>
    </row>
    <row r="32" spans="1:4" x14ac:dyDescent="0.15">
      <c r="A32" s="290" t="s">
        <v>832</v>
      </c>
      <c r="B32" s="298">
        <v>5050</v>
      </c>
      <c r="C32" s="298">
        <v>10099</v>
      </c>
      <c r="D32" s="445">
        <v>2</v>
      </c>
    </row>
    <row r="33" spans="1:4" x14ac:dyDescent="0.15">
      <c r="A33" s="290"/>
      <c r="B33" s="298"/>
      <c r="C33" s="298"/>
      <c r="D33" s="445"/>
    </row>
    <row r="34" spans="1:4" ht="14.25" thickBot="1" x14ac:dyDescent="0.2">
      <c r="A34" s="448" t="s">
        <v>218</v>
      </c>
      <c r="B34" s="309">
        <v>11306</v>
      </c>
      <c r="C34" s="309">
        <v>14801</v>
      </c>
      <c r="D34" s="451">
        <v>1.31</v>
      </c>
    </row>
    <row r="35" spans="1:4" x14ac:dyDescent="0.15">
      <c r="A35" s="219"/>
      <c r="B35" s="219"/>
      <c r="C35" s="219"/>
      <c r="D35" s="219"/>
    </row>
    <row r="36" spans="1:4" x14ac:dyDescent="0.15">
      <c r="A36" s="219"/>
      <c r="B36" s="219"/>
      <c r="C36" s="219"/>
      <c r="D36" s="219"/>
    </row>
    <row r="37" spans="1:4" x14ac:dyDescent="0.15">
      <c r="A37" s="219"/>
      <c r="B37" s="219"/>
      <c r="C37" s="219"/>
      <c r="D37" s="219"/>
    </row>
    <row r="38" spans="1:4" ht="15" thickBot="1" x14ac:dyDescent="0.2">
      <c r="A38" s="128" t="s">
        <v>792</v>
      </c>
      <c r="B38" s="127"/>
      <c r="C38" s="127"/>
      <c r="D38" s="127"/>
    </row>
    <row r="39" spans="1:4" x14ac:dyDescent="0.15">
      <c r="A39" s="958" t="s">
        <v>821</v>
      </c>
      <c r="B39" s="956" t="s">
        <v>822</v>
      </c>
      <c r="C39" s="956" t="s">
        <v>823</v>
      </c>
      <c r="D39" s="176" t="s">
        <v>824</v>
      </c>
    </row>
    <row r="40" spans="1:4" x14ac:dyDescent="0.15">
      <c r="A40" s="1007"/>
      <c r="B40" s="1006"/>
      <c r="C40" s="1006"/>
      <c r="D40" s="183" t="s">
        <v>825</v>
      </c>
    </row>
    <row r="41" spans="1:4" x14ac:dyDescent="0.15">
      <c r="A41" s="290" t="s">
        <v>826</v>
      </c>
      <c r="B41" s="298">
        <v>53331797</v>
      </c>
      <c r="C41" s="298">
        <v>124296331</v>
      </c>
      <c r="D41" s="445">
        <v>2.33</v>
      </c>
    </row>
    <row r="42" spans="1:4" x14ac:dyDescent="0.15">
      <c r="A42" s="290"/>
      <c r="B42" s="291"/>
      <c r="C42" s="291"/>
      <c r="D42" s="452"/>
    </row>
    <row r="43" spans="1:4" x14ac:dyDescent="0.15">
      <c r="A43" s="290" t="s">
        <v>827</v>
      </c>
      <c r="B43" s="298">
        <v>52460618</v>
      </c>
      <c r="C43" s="453">
        <v>123106170</v>
      </c>
      <c r="D43" s="445">
        <v>2.35</v>
      </c>
    </row>
    <row r="44" spans="1:4" x14ac:dyDescent="0.15">
      <c r="A44" s="290" t="s">
        <v>828</v>
      </c>
      <c r="B44" s="298">
        <v>51984188</v>
      </c>
      <c r="C44" s="453">
        <v>122190978</v>
      </c>
      <c r="D44" s="445">
        <v>2.35</v>
      </c>
    </row>
    <row r="45" spans="1:4" x14ac:dyDescent="0.15">
      <c r="A45" s="290" t="s">
        <v>829</v>
      </c>
      <c r="B45" s="298">
        <v>32693605</v>
      </c>
      <c r="C45" s="298">
        <v>88199056</v>
      </c>
      <c r="D45" s="445">
        <v>2.7</v>
      </c>
    </row>
    <row r="46" spans="1:4" x14ac:dyDescent="0.15">
      <c r="A46" s="446" t="s">
        <v>1248</v>
      </c>
      <c r="B46" s="298">
        <v>2890756</v>
      </c>
      <c r="C46" s="298">
        <v>5942095</v>
      </c>
      <c r="D46" s="445">
        <v>2.06</v>
      </c>
    </row>
    <row r="47" spans="1:4" x14ac:dyDescent="0.15">
      <c r="A47" s="290" t="s">
        <v>830</v>
      </c>
      <c r="B47" s="298">
        <v>15108361</v>
      </c>
      <c r="C47" s="298">
        <v>25467712</v>
      </c>
      <c r="D47" s="445">
        <v>1.69</v>
      </c>
    </row>
    <row r="48" spans="1:4" x14ac:dyDescent="0.15">
      <c r="A48" s="290" t="s">
        <v>831</v>
      </c>
      <c r="B48" s="298">
        <v>1291466</v>
      </c>
      <c r="C48" s="298">
        <v>2582115</v>
      </c>
      <c r="D48" s="445">
        <v>2</v>
      </c>
    </row>
    <row r="49" spans="1:4" x14ac:dyDescent="0.15">
      <c r="A49" s="290"/>
      <c r="B49" s="298"/>
      <c r="C49" s="298"/>
      <c r="D49" s="445"/>
    </row>
    <row r="50" spans="1:4" x14ac:dyDescent="0.15">
      <c r="A50" s="290" t="s">
        <v>832</v>
      </c>
      <c r="B50" s="298">
        <v>476430</v>
      </c>
      <c r="C50" s="298">
        <v>915192</v>
      </c>
      <c r="D50" s="445">
        <v>1.92</v>
      </c>
    </row>
    <row r="51" spans="1:4" x14ac:dyDescent="0.15">
      <c r="A51" s="290"/>
      <c r="B51" s="298"/>
      <c r="C51" s="298"/>
      <c r="D51" s="445"/>
    </row>
    <row r="52" spans="1:4" ht="14.25" thickBot="1" x14ac:dyDescent="0.2">
      <c r="A52" s="448" t="s">
        <v>834</v>
      </c>
      <c r="B52" s="309">
        <v>870799</v>
      </c>
      <c r="C52" s="309">
        <v>1189339</v>
      </c>
      <c r="D52" s="451">
        <v>1.37</v>
      </c>
    </row>
    <row r="53" spans="1:4" x14ac:dyDescent="0.15">
      <c r="A53" s="454" t="s">
        <v>1022</v>
      </c>
      <c r="B53" s="219"/>
      <c r="C53" s="219"/>
      <c r="D53" s="219"/>
    </row>
    <row r="54" spans="1:4" x14ac:dyDescent="0.15">
      <c r="A54" s="282"/>
    </row>
  </sheetData>
  <mergeCells count="9">
    <mergeCell ref="B39:B40"/>
    <mergeCell ref="C39:C40"/>
    <mergeCell ref="A3:A4"/>
    <mergeCell ref="B3:B4"/>
    <mergeCell ref="C3:C4"/>
    <mergeCell ref="A21:A22"/>
    <mergeCell ref="B21:B22"/>
    <mergeCell ref="C21:C22"/>
    <mergeCell ref="A39:A40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&amp;C34</oddFooter>
    <firstFooter>&amp;C34</first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F63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5.125" style="203" customWidth="1"/>
    <col min="2" max="2" width="12.625" style="203" customWidth="1"/>
    <col min="3" max="3" width="16.5" style="203" customWidth="1"/>
    <col min="4" max="6" width="15.625" style="203" customWidth="1"/>
  </cols>
  <sheetData>
    <row r="1" spans="1:6" ht="15" thickBot="1" x14ac:dyDescent="0.2">
      <c r="A1" s="128" t="s">
        <v>835</v>
      </c>
      <c r="B1" s="127"/>
      <c r="C1" s="127"/>
      <c r="D1" s="246"/>
      <c r="E1" s="127"/>
      <c r="F1" s="439" t="s">
        <v>1247</v>
      </c>
    </row>
    <row r="2" spans="1:6" x14ac:dyDescent="0.15">
      <c r="A2" s="1008"/>
      <c r="B2" s="921" t="s">
        <v>821</v>
      </c>
      <c r="C2" s="921"/>
      <c r="D2" s="956" t="s">
        <v>822</v>
      </c>
      <c r="E2" s="956" t="s">
        <v>823</v>
      </c>
      <c r="F2" s="176" t="s">
        <v>824</v>
      </c>
    </row>
    <row r="3" spans="1:6" x14ac:dyDescent="0.15">
      <c r="A3" s="1009"/>
      <c r="B3" s="1016"/>
      <c r="C3" s="1016"/>
      <c r="D3" s="1006"/>
      <c r="E3" s="1006"/>
      <c r="F3" s="183" t="s">
        <v>825</v>
      </c>
    </row>
    <row r="4" spans="1:6" ht="13.5" customHeight="1" x14ac:dyDescent="0.15">
      <c r="A4" s="1010" t="s">
        <v>38</v>
      </c>
      <c r="B4" s="1014" t="s">
        <v>826</v>
      </c>
      <c r="C4" s="1014"/>
      <c r="D4" s="298">
        <v>45540</v>
      </c>
      <c r="E4" s="298">
        <v>115628</v>
      </c>
      <c r="F4" s="445">
        <v>2.54</v>
      </c>
    </row>
    <row r="5" spans="1:6" ht="5.0999999999999996" customHeight="1" x14ac:dyDescent="0.15">
      <c r="A5" s="1010"/>
      <c r="B5" s="1014"/>
      <c r="C5" s="1014"/>
      <c r="D5" s="298"/>
      <c r="E5" s="298"/>
      <c r="F5" s="445"/>
    </row>
    <row r="6" spans="1:6" x14ac:dyDescent="0.15">
      <c r="A6" s="1011"/>
      <c r="B6" s="1014" t="s">
        <v>827</v>
      </c>
      <c r="C6" s="1014"/>
      <c r="D6" s="298">
        <v>44810</v>
      </c>
      <c r="E6" s="298">
        <v>114617</v>
      </c>
      <c r="F6" s="445">
        <v>2.56</v>
      </c>
    </row>
    <row r="7" spans="1:6" x14ac:dyDescent="0.15">
      <c r="A7" s="1011"/>
      <c r="B7" s="1014" t="s">
        <v>828</v>
      </c>
      <c r="C7" s="1014"/>
      <c r="D7" s="298">
        <v>44487</v>
      </c>
      <c r="E7" s="298">
        <v>113931</v>
      </c>
      <c r="F7" s="445">
        <v>2.56</v>
      </c>
    </row>
    <row r="8" spans="1:6" x14ac:dyDescent="0.15">
      <c r="A8" s="1011"/>
      <c r="B8" s="1014" t="s">
        <v>829</v>
      </c>
      <c r="C8" s="1014"/>
      <c r="D8" s="298">
        <v>30816</v>
      </c>
      <c r="E8" s="298">
        <v>89648</v>
      </c>
      <c r="F8" s="445">
        <v>2.91</v>
      </c>
    </row>
    <row r="9" spans="1:6" x14ac:dyDescent="0.15">
      <c r="A9" s="1011"/>
      <c r="B9" s="1014" t="s">
        <v>1024</v>
      </c>
      <c r="C9" s="1014"/>
      <c r="D9" s="298">
        <v>1053</v>
      </c>
      <c r="E9" s="298">
        <v>2358</v>
      </c>
      <c r="F9" s="445">
        <v>2.2400000000000002</v>
      </c>
    </row>
    <row r="10" spans="1:6" x14ac:dyDescent="0.15">
      <c r="A10" s="1011"/>
      <c r="B10" s="1014" t="s">
        <v>830</v>
      </c>
      <c r="C10" s="1014"/>
      <c r="D10" s="298">
        <v>11561</v>
      </c>
      <c r="E10" s="298">
        <v>20159</v>
      </c>
      <c r="F10" s="445">
        <v>1.74</v>
      </c>
    </row>
    <row r="11" spans="1:6" x14ac:dyDescent="0.15">
      <c r="A11" s="1011"/>
      <c r="B11" s="1014" t="s">
        <v>831</v>
      </c>
      <c r="C11" s="1014"/>
      <c r="D11" s="298">
        <v>1057</v>
      </c>
      <c r="E11" s="298">
        <v>1766</v>
      </c>
      <c r="F11" s="445">
        <v>1.67</v>
      </c>
    </row>
    <row r="12" spans="1:6" ht="5.0999999999999996" customHeight="1" x14ac:dyDescent="0.15">
      <c r="A12" s="1011"/>
      <c r="B12" s="1015"/>
      <c r="C12" s="1015"/>
      <c r="D12" s="447"/>
      <c r="E12" s="298"/>
      <c r="F12" s="445"/>
    </row>
    <row r="13" spans="1:6" x14ac:dyDescent="0.15">
      <c r="A13" s="1011"/>
      <c r="B13" s="1014" t="s">
        <v>832</v>
      </c>
      <c r="C13" s="1014"/>
      <c r="D13" s="447">
        <v>323</v>
      </c>
      <c r="E13" s="298">
        <v>686</v>
      </c>
      <c r="F13" s="445">
        <v>2.12</v>
      </c>
    </row>
    <row r="14" spans="1:6" ht="5.0999999999999996" customHeight="1" x14ac:dyDescent="0.15">
      <c r="A14" s="1011"/>
      <c r="B14" s="1014"/>
      <c r="C14" s="1014"/>
      <c r="D14" s="447"/>
      <c r="E14" s="447"/>
      <c r="F14" s="445"/>
    </row>
    <row r="15" spans="1:6" x14ac:dyDescent="0.15">
      <c r="A15" s="1011"/>
      <c r="B15" s="1014" t="s">
        <v>833</v>
      </c>
      <c r="C15" s="1014"/>
      <c r="D15" s="447">
        <v>730</v>
      </c>
      <c r="E15" s="298">
        <v>1011</v>
      </c>
      <c r="F15" s="445">
        <v>1.38</v>
      </c>
    </row>
    <row r="16" spans="1:6" ht="13.5" customHeight="1" x14ac:dyDescent="0.15">
      <c r="A16" s="1012" t="s">
        <v>154</v>
      </c>
      <c r="B16" s="1019" t="s">
        <v>826</v>
      </c>
      <c r="C16" s="1020"/>
      <c r="D16" s="294">
        <v>12311</v>
      </c>
      <c r="E16" s="294">
        <v>32542</v>
      </c>
      <c r="F16" s="455">
        <v>2.64</v>
      </c>
    </row>
    <row r="17" spans="1:6" ht="5.0999999999999996" customHeight="1" x14ac:dyDescent="0.15">
      <c r="A17" s="1010"/>
      <c r="B17" s="1017"/>
      <c r="C17" s="1018"/>
      <c r="D17" s="298"/>
      <c r="E17" s="298"/>
      <c r="F17" s="445"/>
    </row>
    <row r="18" spans="1:6" x14ac:dyDescent="0.15">
      <c r="A18" s="1010"/>
      <c r="B18" s="1017" t="s">
        <v>1039</v>
      </c>
      <c r="C18" s="1018"/>
      <c r="D18" s="298">
        <v>12077</v>
      </c>
      <c r="E18" s="298">
        <v>32248</v>
      </c>
      <c r="F18" s="445">
        <v>2.67</v>
      </c>
    </row>
    <row r="19" spans="1:6" x14ac:dyDescent="0.15">
      <c r="A19" s="1010"/>
      <c r="B19" s="1017" t="s">
        <v>828</v>
      </c>
      <c r="C19" s="1018"/>
      <c r="D19" s="298">
        <v>11944</v>
      </c>
      <c r="E19" s="298">
        <v>32035</v>
      </c>
      <c r="F19" s="445">
        <v>2.68</v>
      </c>
    </row>
    <row r="20" spans="1:6" x14ac:dyDescent="0.15">
      <c r="A20" s="1010"/>
      <c r="B20" s="1017" t="s">
        <v>829</v>
      </c>
      <c r="C20" s="1018"/>
      <c r="D20" s="298">
        <v>9206</v>
      </c>
      <c r="E20" s="298">
        <v>26889</v>
      </c>
      <c r="F20" s="445">
        <v>2.92</v>
      </c>
    </row>
    <row r="21" spans="1:6" x14ac:dyDescent="0.15">
      <c r="A21" s="1010"/>
      <c r="B21" s="1017" t="s">
        <v>1024</v>
      </c>
      <c r="C21" s="1018"/>
      <c r="D21" s="298">
        <v>575</v>
      </c>
      <c r="E21" s="298">
        <v>1302</v>
      </c>
      <c r="F21" s="445">
        <v>2.2599999999999998</v>
      </c>
    </row>
    <row r="22" spans="1:6" x14ac:dyDescent="0.15">
      <c r="A22" s="1010"/>
      <c r="B22" s="1017" t="s">
        <v>830</v>
      </c>
      <c r="C22" s="1018"/>
      <c r="D22" s="298">
        <v>1942</v>
      </c>
      <c r="E22" s="298">
        <v>3454</v>
      </c>
      <c r="F22" s="445">
        <v>1.78</v>
      </c>
    </row>
    <row r="23" spans="1:6" x14ac:dyDescent="0.15">
      <c r="A23" s="1010"/>
      <c r="B23" s="1017" t="s">
        <v>831</v>
      </c>
      <c r="C23" s="1018"/>
      <c r="D23" s="447">
        <v>221</v>
      </c>
      <c r="E23" s="298">
        <v>390</v>
      </c>
      <c r="F23" s="445">
        <v>1.76</v>
      </c>
    </row>
    <row r="24" spans="1:6" ht="5.0999999999999996" customHeight="1" x14ac:dyDescent="0.15">
      <c r="A24" s="1010"/>
      <c r="B24" s="1025"/>
      <c r="C24" s="1026"/>
      <c r="D24" s="447"/>
      <c r="E24" s="298"/>
      <c r="F24" s="445"/>
    </row>
    <row r="25" spans="1:6" x14ac:dyDescent="0.15">
      <c r="A25" s="1010"/>
      <c r="B25" s="1017" t="s">
        <v>832</v>
      </c>
      <c r="C25" s="1018"/>
      <c r="D25" s="447">
        <v>133</v>
      </c>
      <c r="E25" s="447">
        <v>213</v>
      </c>
      <c r="F25" s="445">
        <v>1.6</v>
      </c>
    </row>
    <row r="26" spans="1:6" ht="5.0999999999999996" customHeight="1" x14ac:dyDescent="0.15">
      <c r="A26" s="1010"/>
      <c r="B26" s="1017"/>
      <c r="C26" s="1018"/>
      <c r="D26" s="447"/>
      <c r="E26" s="447"/>
      <c r="F26" s="445"/>
    </row>
    <row r="27" spans="1:6" x14ac:dyDescent="0.15">
      <c r="A27" s="1013"/>
      <c r="B27" s="1023" t="s">
        <v>833</v>
      </c>
      <c r="C27" s="1024"/>
      <c r="D27" s="303">
        <v>234</v>
      </c>
      <c r="E27" s="303">
        <v>294</v>
      </c>
      <c r="F27" s="456">
        <v>1.26</v>
      </c>
    </row>
    <row r="28" spans="1:6" ht="13.5" customHeight="1" x14ac:dyDescent="0.15">
      <c r="A28" s="1010" t="s">
        <v>39</v>
      </c>
      <c r="B28" s="1014" t="s">
        <v>826</v>
      </c>
      <c r="C28" s="1014"/>
      <c r="D28" s="298">
        <v>15588</v>
      </c>
      <c r="E28" s="298">
        <v>42271</v>
      </c>
      <c r="F28" s="445">
        <v>2.71</v>
      </c>
    </row>
    <row r="29" spans="1:6" ht="5.0999999999999996" customHeight="1" x14ac:dyDescent="0.15">
      <c r="A29" s="1010"/>
      <c r="B29" s="1014"/>
      <c r="C29" s="1014"/>
      <c r="D29" s="298"/>
      <c r="E29" s="298"/>
      <c r="F29" s="445"/>
    </row>
    <row r="30" spans="1:6" x14ac:dyDescent="0.15">
      <c r="A30" s="1011"/>
      <c r="B30" s="1014" t="s">
        <v>827</v>
      </c>
      <c r="C30" s="1014"/>
      <c r="D30" s="298">
        <v>15175</v>
      </c>
      <c r="E30" s="298">
        <v>41805</v>
      </c>
      <c r="F30" s="445">
        <v>2.75</v>
      </c>
    </row>
    <row r="31" spans="1:6" x14ac:dyDescent="0.15">
      <c r="A31" s="1011"/>
      <c r="B31" s="1014" t="s">
        <v>828</v>
      </c>
      <c r="C31" s="1014"/>
      <c r="D31" s="298">
        <v>15110</v>
      </c>
      <c r="E31" s="298">
        <v>41678</v>
      </c>
      <c r="F31" s="445">
        <v>2.76</v>
      </c>
    </row>
    <row r="32" spans="1:6" x14ac:dyDescent="0.15">
      <c r="A32" s="1011"/>
      <c r="B32" s="1014" t="s">
        <v>829</v>
      </c>
      <c r="C32" s="1014"/>
      <c r="D32" s="298">
        <v>11083</v>
      </c>
      <c r="E32" s="298">
        <v>34170</v>
      </c>
      <c r="F32" s="445">
        <v>3.08</v>
      </c>
    </row>
    <row r="33" spans="1:6" x14ac:dyDescent="0.15">
      <c r="A33" s="1011"/>
      <c r="B33" s="1014" t="s">
        <v>1024</v>
      </c>
      <c r="C33" s="1014"/>
      <c r="D33" s="447">
        <v>592</v>
      </c>
      <c r="E33" s="298">
        <v>1329</v>
      </c>
      <c r="F33" s="445">
        <v>2.2400000000000002</v>
      </c>
    </row>
    <row r="34" spans="1:6" x14ac:dyDescent="0.15">
      <c r="A34" s="1011"/>
      <c r="B34" s="1014" t="s">
        <v>830</v>
      </c>
      <c r="C34" s="1014"/>
      <c r="D34" s="298">
        <v>2951</v>
      </c>
      <c r="E34" s="298">
        <v>5314</v>
      </c>
      <c r="F34" s="445">
        <v>1.8</v>
      </c>
    </row>
    <row r="35" spans="1:6" x14ac:dyDescent="0.15">
      <c r="A35" s="1011"/>
      <c r="B35" s="1014" t="s">
        <v>831</v>
      </c>
      <c r="C35" s="1014"/>
      <c r="D35" s="447">
        <v>484</v>
      </c>
      <c r="E35" s="298">
        <v>865</v>
      </c>
      <c r="F35" s="445">
        <v>1.79</v>
      </c>
    </row>
    <row r="36" spans="1:6" ht="5.0999999999999996" customHeight="1" x14ac:dyDescent="0.15">
      <c r="A36" s="1011"/>
      <c r="B36" s="1015"/>
      <c r="C36" s="1015"/>
      <c r="D36" s="447"/>
      <c r="E36" s="298"/>
      <c r="F36" s="445"/>
    </row>
    <row r="37" spans="1:6" x14ac:dyDescent="0.15">
      <c r="A37" s="1011"/>
      <c r="B37" s="1014" t="s">
        <v>832</v>
      </c>
      <c r="C37" s="1014"/>
      <c r="D37" s="447">
        <v>65</v>
      </c>
      <c r="E37" s="447">
        <v>127</v>
      </c>
      <c r="F37" s="445">
        <v>1.95</v>
      </c>
    </row>
    <row r="38" spans="1:6" ht="5.0999999999999996" customHeight="1" x14ac:dyDescent="0.15">
      <c r="A38" s="1011"/>
      <c r="B38" s="1014"/>
      <c r="C38" s="1014"/>
      <c r="D38" s="447"/>
      <c r="E38" s="447"/>
      <c r="F38" s="445"/>
    </row>
    <row r="39" spans="1:6" x14ac:dyDescent="0.15">
      <c r="A39" s="1011"/>
      <c r="B39" s="1014" t="s">
        <v>833</v>
      </c>
      <c r="C39" s="1014"/>
      <c r="D39" s="447">
        <v>413</v>
      </c>
      <c r="E39" s="447">
        <v>466</v>
      </c>
      <c r="F39" s="445">
        <v>1.1299999999999999</v>
      </c>
    </row>
    <row r="40" spans="1:6" ht="13.5" customHeight="1" x14ac:dyDescent="0.15">
      <c r="A40" s="1012" t="s">
        <v>40</v>
      </c>
      <c r="B40" s="1028" t="s">
        <v>826</v>
      </c>
      <c r="C40" s="1028"/>
      <c r="D40" s="294">
        <v>8540</v>
      </c>
      <c r="E40" s="294">
        <v>23726</v>
      </c>
      <c r="F40" s="455">
        <v>2.78</v>
      </c>
    </row>
    <row r="41" spans="1:6" ht="5.0999999999999996" customHeight="1" x14ac:dyDescent="0.15">
      <c r="A41" s="1010"/>
      <c r="B41" s="1014"/>
      <c r="C41" s="1014"/>
      <c r="D41" s="298"/>
      <c r="E41" s="298"/>
      <c r="F41" s="445"/>
    </row>
    <row r="42" spans="1:6" x14ac:dyDescent="0.15">
      <c r="A42" s="1011"/>
      <c r="B42" s="1014" t="s">
        <v>827</v>
      </c>
      <c r="C42" s="1014"/>
      <c r="D42" s="298">
        <v>8234</v>
      </c>
      <c r="E42" s="298">
        <v>23367</v>
      </c>
      <c r="F42" s="445">
        <v>2.84</v>
      </c>
    </row>
    <row r="43" spans="1:6" x14ac:dyDescent="0.15">
      <c r="A43" s="1011"/>
      <c r="B43" s="1014" t="s">
        <v>828</v>
      </c>
      <c r="C43" s="1014"/>
      <c r="D43" s="298">
        <v>8181</v>
      </c>
      <c r="E43" s="298">
        <v>23272</v>
      </c>
      <c r="F43" s="445">
        <v>2.84</v>
      </c>
    </row>
    <row r="44" spans="1:6" x14ac:dyDescent="0.15">
      <c r="A44" s="1011"/>
      <c r="B44" s="1014" t="s">
        <v>829</v>
      </c>
      <c r="C44" s="1014"/>
      <c r="D44" s="298">
        <v>7616</v>
      </c>
      <c r="E44" s="298">
        <v>22066</v>
      </c>
      <c r="F44" s="445">
        <v>2.9</v>
      </c>
    </row>
    <row r="45" spans="1:6" x14ac:dyDescent="0.15">
      <c r="A45" s="1011"/>
      <c r="B45" s="1014" t="s">
        <v>1024</v>
      </c>
      <c r="C45" s="1014"/>
      <c r="D45" s="447">
        <v>275</v>
      </c>
      <c r="E45" s="447">
        <v>645</v>
      </c>
      <c r="F45" s="445">
        <v>2.35</v>
      </c>
    </row>
    <row r="46" spans="1:6" x14ac:dyDescent="0.15">
      <c r="A46" s="1011"/>
      <c r="B46" s="1014" t="s">
        <v>830</v>
      </c>
      <c r="C46" s="1014"/>
      <c r="D46" s="298">
        <v>208</v>
      </c>
      <c r="E46" s="298">
        <v>392</v>
      </c>
      <c r="F46" s="445">
        <v>1.88</v>
      </c>
    </row>
    <row r="47" spans="1:6" x14ac:dyDescent="0.15">
      <c r="A47" s="1011"/>
      <c r="B47" s="1014" t="s">
        <v>831</v>
      </c>
      <c r="C47" s="1014"/>
      <c r="D47" s="447">
        <v>82</v>
      </c>
      <c r="E47" s="298">
        <v>169</v>
      </c>
      <c r="F47" s="445">
        <v>2.06</v>
      </c>
    </row>
    <row r="48" spans="1:6" ht="5.0999999999999996" customHeight="1" x14ac:dyDescent="0.15">
      <c r="A48" s="1011"/>
      <c r="B48" s="1015"/>
      <c r="C48" s="1015"/>
      <c r="D48" s="447"/>
      <c r="E48" s="298"/>
      <c r="F48" s="445"/>
    </row>
    <row r="49" spans="1:6" x14ac:dyDescent="0.15">
      <c r="A49" s="1011"/>
      <c r="B49" s="1014" t="s">
        <v>832</v>
      </c>
      <c r="C49" s="1014"/>
      <c r="D49" s="447">
        <v>53</v>
      </c>
      <c r="E49" s="447">
        <v>95</v>
      </c>
      <c r="F49" s="445">
        <v>1.79</v>
      </c>
    </row>
    <row r="50" spans="1:6" ht="5.0999999999999996" customHeight="1" x14ac:dyDescent="0.15">
      <c r="A50" s="1011"/>
      <c r="B50" s="1014"/>
      <c r="C50" s="1014"/>
      <c r="D50" s="447"/>
      <c r="E50" s="447"/>
      <c r="F50" s="445"/>
    </row>
    <row r="51" spans="1:6" x14ac:dyDescent="0.15">
      <c r="A51" s="1021"/>
      <c r="B51" s="1027" t="s">
        <v>833</v>
      </c>
      <c r="C51" s="1027"/>
      <c r="D51" s="303">
        <v>306</v>
      </c>
      <c r="E51" s="303">
        <v>359</v>
      </c>
      <c r="F51" s="456">
        <v>1.17</v>
      </c>
    </row>
    <row r="52" spans="1:6" ht="13.5" customHeight="1" x14ac:dyDescent="0.15">
      <c r="A52" s="1010" t="s">
        <v>41</v>
      </c>
      <c r="B52" s="1014" t="s">
        <v>826</v>
      </c>
      <c r="C52" s="1014"/>
      <c r="D52" s="298">
        <v>5823</v>
      </c>
      <c r="E52" s="298">
        <v>16744</v>
      </c>
      <c r="F52" s="445">
        <v>2.88</v>
      </c>
    </row>
    <row r="53" spans="1:6" ht="5.0999999999999996" customHeight="1" x14ac:dyDescent="0.15">
      <c r="A53" s="1010"/>
      <c r="B53" s="1014"/>
      <c r="C53" s="1014"/>
      <c r="D53" s="298"/>
      <c r="E53" s="298"/>
      <c r="F53" s="445"/>
    </row>
    <row r="54" spans="1:6" x14ac:dyDescent="0.15">
      <c r="A54" s="1011"/>
      <c r="B54" s="1014" t="s">
        <v>827</v>
      </c>
      <c r="C54" s="1014"/>
      <c r="D54" s="298">
        <v>5756</v>
      </c>
      <c r="E54" s="298">
        <v>16645</v>
      </c>
      <c r="F54" s="445">
        <v>2.89</v>
      </c>
    </row>
    <row r="55" spans="1:6" x14ac:dyDescent="0.15">
      <c r="A55" s="1011"/>
      <c r="B55" s="1014" t="s">
        <v>828</v>
      </c>
      <c r="C55" s="1014"/>
      <c r="D55" s="298">
        <v>5697</v>
      </c>
      <c r="E55" s="298">
        <v>16506</v>
      </c>
      <c r="F55" s="445">
        <v>2.9</v>
      </c>
    </row>
    <row r="56" spans="1:6" x14ac:dyDescent="0.15">
      <c r="A56" s="1011"/>
      <c r="B56" s="1014" t="s">
        <v>829</v>
      </c>
      <c r="C56" s="1014"/>
      <c r="D56" s="298">
        <v>5025</v>
      </c>
      <c r="E56" s="298">
        <v>15111</v>
      </c>
      <c r="F56" s="445">
        <v>3.01</v>
      </c>
    </row>
    <row r="57" spans="1:6" x14ac:dyDescent="0.15">
      <c r="A57" s="1011"/>
      <c r="B57" s="1014" t="s">
        <v>1024</v>
      </c>
      <c r="C57" s="1014"/>
      <c r="D57" s="447">
        <v>269</v>
      </c>
      <c r="E57" s="447">
        <v>651</v>
      </c>
      <c r="F57" s="445">
        <v>2.42</v>
      </c>
    </row>
    <row r="58" spans="1:6" x14ac:dyDescent="0.15">
      <c r="A58" s="1011"/>
      <c r="B58" s="1014" t="s">
        <v>830</v>
      </c>
      <c r="C58" s="1014"/>
      <c r="D58" s="298">
        <v>338</v>
      </c>
      <c r="E58" s="298">
        <v>618</v>
      </c>
      <c r="F58" s="445">
        <v>1.83</v>
      </c>
    </row>
    <row r="59" spans="1:6" x14ac:dyDescent="0.15">
      <c r="A59" s="1011"/>
      <c r="B59" s="1014" t="s">
        <v>831</v>
      </c>
      <c r="C59" s="1014"/>
      <c r="D59" s="447">
        <v>65</v>
      </c>
      <c r="E59" s="298">
        <v>126</v>
      </c>
      <c r="F59" s="445">
        <v>1.94</v>
      </c>
    </row>
    <row r="60" spans="1:6" ht="5.0999999999999996" customHeight="1" x14ac:dyDescent="0.15">
      <c r="A60" s="1011"/>
      <c r="B60" s="1015"/>
      <c r="C60" s="1015"/>
      <c r="D60" s="447"/>
      <c r="E60" s="298"/>
      <c r="F60" s="445"/>
    </row>
    <row r="61" spans="1:6" x14ac:dyDescent="0.15">
      <c r="A61" s="1011"/>
      <c r="B61" s="1014" t="s">
        <v>832</v>
      </c>
      <c r="C61" s="1014"/>
      <c r="D61" s="447">
        <v>59</v>
      </c>
      <c r="E61" s="447">
        <v>139</v>
      </c>
      <c r="F61" s="445">
        <v>2.36</v>
      </c>
    </row>
    <row r="62" spans="1:6" ht="5.0999999999999996" customHeight="1" x14ac:dyDescent="0.15">
      <c r="A62" s="1011"/>
      <c r="B62" s="1014"/>
      <c r="C62" s="1014"/>
      <c r="D62" s="447"/>
      <c r="E62" s="447"/>
      <c r="F62" s="445"/>
    </row>
    <row r="63" spans="1:6" ht="14.25" thickBot="1" x14ac:dyDescent="0.2">
      <c r="A63" s="1022"/>
      <c r="B63" s="1029" t="s">
        <v>833</v>
      </c>
      <c r="C63" s="1029"/>
      <c r="D63" s="449">
        <v>67</v>
      </c>
      <c r="E63" s="449">
        <v>99</v>
      </c>
      <c r="F63" s="451">
        <v>1.48</v>
      </c>
    </row>
  </sheetData>
  <mergeCells count="69">
    <mergeCell ref="B62:C62"/>
    <mergeCell ref="B63:C63"/>
    <mergeCell ref="B56:C56"/>
    <mergeCell ref="B57:C57"/>
    <mergeCell ref="B58:C58"/>
    <mergeCell ref="B59:C59"/>
    <mergeCell ref="B60:C60"/>
    <mergeCell ref="B61:C61"/>
    <mergeCell ref="B55:C55"/>
    <mergeCell ref="B44:C44"/>
    <mergeCell ref="B45:C45"/>
    <mergeCell ref="B46:C46"/>
    <mergeCell ref="B47:C47"/>
    <mergeCell ref="B48:C48"/>
    <mergeCell ref="B49:C49"/>
    <mergeCell ref="B54:C54"/>
    <mergeCell ref="B53:C53"/>
    <mergeCell ref="B36:C36"/>
    <mergeCell ref="B37:C37"/>
    <mergeCell ref="B50:C50"/>
    <mergeCell ref="B51:C51"/>
    <mergeCell ref="B52:C52"/>
    <mergeCell ref="B39:C39"/>
    <mergeCell ref="B40:C40"/>
    <mergeCell ref="B41:C41"/>
    <mergeCell ref="B42:C42"/>
    <mergeCell ref="B43:C43"/>
    <mergeCell ref="B24:C24"/>
    <mergeCell ref="B32:C32"/>
    <mergeCell ref="B33:C33"/>
    <mergeCell ref="B34:C34"/>
    <mergeCell ref="B35:C35"/>
    <mergeCell ref="B18:C18"/>
    <mergeCell ref="B25:C25"/>
    <mergeCell ref="A28:A39"/>
    <mergeCell ref="A40:A51"/>
    <mergeCell ref="A52:A63"/>
    <mergeCell ref="B26:C26"/>
    <mergeCell ref="B27:C27"/>
    <mergeCell ref="B28:C28"/>
    <mergeCell ref="B29:C29"/>
    <mergeCell ref="B30:C30"/>
    <mergeCell ref="B31:C31"/>
    <mergeCell ref="B38:C38"/>
    <mergeCell ref="B20:C20"/>
    <mergeCell ref="B21:C21"/>
    <mergeCell ref="B22:C22"/>
    <mergeCell ref="B23:C23"/>
    <mergeCell ref="B9:C9"/>
    <mergeCell ref="B14:C14"/>
    <mergeCell ref="B15:C15"/>
    <mergeCell ref="B16:C16"/>
    <mergeCell ref="B17:C17"/>
    <mergeCell ref="A2:A3"/>
    <mergeCell ref="D2:D3"/>
    <mergeCell ref="E2:E3"/>
    <mergeCell ref="A4:A15"/>
    <mergeCell ref="A16:A27"/>
    <mergeCell ref="B10:C10"/>
    <mergeCell ref="B11:C11"/>
    <mergeCell ref="B12:C12"/>
    <mergeCell ref="B13:C13"/>
    <mergeCell ref="B2:C3"/>
    <mergeCell ref="B4:C4"/>
    <mergeCell ref="B5:C5"/>
    <mergeCell ref="B19:C19"/>
    <mergeCell ref="B6:C6"/>
    <mergeCell ref="B7:C7"/>
    <mergeCell ref="B8:C8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&amp;C35</oddFooter>
    <firstFooter>&amp;C35</first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I42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26.75" style="203" customWidth="1"/>
    <col min="2" max="4" width="9.75" style="203" customWidth="1"/>
    <col min="5" max="8" width="9" style="203" customWidth="1"/>
    <col min="9" max="9" width="7.75" style="203" customWidth="1"/>
    <col min="10" max="10" width="9.125" customWidth="1"/>
  </cols>
  <sheetData>
    <row r="1" spans="1:9" ht="17.25" x14ac:dyDescent="0.2">
      <c r="A1" s="435" t="s">
        <v>917</v>
      </c>
      <c r="B1" s="160"/>
      <c r="C1" s="160"/>
      <c r="D1" s="160"/>
      <c r="E1" s="160"/>
      <c r="F1" s="160"/>
      <c r="G1" s="160"/>
      <c r="H1" s="160"/>
      <c r="I1" s="160"/>
    </row>
    <row r="2" spans="1:9" ht="17.25" x14ac:dyDescent="0.2">
      <c r="A2" s="435" t="s">
        <v>918</v>
      </c>
      <c r="B2" s="160"/>
      <c r="C2" s="160"/>
      <c r="D2" s="160"/>
      <c r="E2" s="160"/>
      <c r="F2" s="160"/>
      <c r="G2" s="160"/>
      <c r="H2" s="160"/>
      <c r="I2" s="160"/>
    </row>
    <row r="3" spans="1:9" ht="15" thickBot="1" x14ac:dyDescent="0.2">
      <c r="A3" s="171" t="s">
        <v>11</v>
      </c>
      <c r="B3" s="160"/>
      <c r="C3" s="160"/>
      <c r="D3" s="160"/>
      <c r="E3" s="160"/>
      <c r="F3" s="160"/>
      <c r="G3" s="160"/>
      <c r="H3" s="160"/>
      <c r="I3" s="264" t="s">
        <v>1250</v>
      </c>
    </row>
    <row r="4" spans="1:9" x14ac:dyDescent="0.15">
      <c r="A4" s="1031" t="s">
        <v>219</v>
      </c>
      <c r="B4" s="1033" t="s">
        <v>2</v>
      </c>
      <c r="C4" s="1033" t="s">
        <v>220</v>
      </c>
      <c r="D4" s="1033" t="s">
        <v>221</v>
      </c>
      <c r="E4" s="1034" t="s">
        <v>222</v>
      </c>
      <c r="F4" s="1035"/>
      <c r="G4" s="1035"/>
      <c r="H4" s="1036"/>
      <c r="I4" s="1030" t="s">
        <v>223</v>
      </c>
    </row>
    <row r="5" spans="1:9" x14ac:dyDescent="0.15">
      <c r="A5" s="1032"/>
      <c r="B5" s="904"/>
      <c r="C5" s="904"/>
      <c r="D5" s="904"/>
      <c r="E5" s="120" t="s">
        <v>2</v>
      </c>
      <c r="F5" s="120" t="s">
        <v>224</v>
      </c>
      <c r="G5" s="120" t="s">
        <v>836</v>
      </c>
      <c r="H5" s="120" t="s">
        <v>226</v>
      </c>
      <c r="I5" s="906"/>
    </row>
    <row r="6" spans="1:9" x14ac:dyDescent="0.15">
      <c r="A6" s="457" t="s">
        <v>231</v>
      </c>
      <c r="B6" s="458"/>
      <c r="C6" s="458"/>
      <c r="D6" s="458"/>
      <c r="E6" s="458"/>
      <c r="F6" s="458"/>
      <c r="G6" s="458"/>
      <c r="H6" s="458"/>
      <c r="I6" s="459"/>
    </row>
    <row r="7" spans="1:9" s="79" customFormat="1" x14ac:dyDescent="0.15">
      <c r="A7" s="457" t="s">
        <v>1040</v>
      </c>
      <c r="B7" s="458"/>
      <c r="C7" s="458"/>
      <c r="D7" s="458"/>
      <c r="E7" s="458"/>
      <c r="F7" s="458"/>
      <c r="G7" s="458"/>
      <c r="H7" s="458"/>
      <c r="I7" s="459"/>
    </row>
    <row r="8" spans="1:9" s="79" customFormat="1" x14ac:dyDescent="0.15">
      <c r="A8" s="457"/>
      <c r="B8" s="458"/>
      <c r="C8" s="458"/>
      <c r="D8" s="458"/>
      <c r="E8" s="458"/>
      <c r="F8" s="458"/>
      <c r="G8" s="458"/>
      <c r="H8" s="458"/>
      <c r="I8" s="459"/>
    </row>
    <row r="9" spans="1:9" x14ac:dyDescent="0.15">
      <c r="A9" s="457" t="s">
        <v>301</v>
      </c>
      <c r="B9" s="458">
        <v>20701</v>
      </c>
      <c r="C9" s="458">
        <v>17495</v>
      </c>
      <c r="D9" s="458">
        <v>400</v>
      </c>
      <c r="E9" s="458">
        <v>2786</v>
      </c>
      <c r="F9" s="458">
        <v>1643</v>
      </c>
      <c r="G9" s="458">
        <v>876</v>
      </c>
      <c r="H9" s="458">
        <v>267</v>
      </c>
      <c r="I9" s="459">
        <v>20</v>
      </c>
    </row>
    <row r="10" spans="1:9" x14ac:dyDescent="0.15">
      <c r="A10" s="457" t="s">
        <v>228</v>
      </c>
      <c r="B10" s="458">
        <v>24425</v>
      </c>
      <c r="C10" s="458">
        <v>18292</v>
      </c>
      <c r="D10" s="458">
        <v>362</v>
      </c>
      <c r="E10" s="458">
        <v>5733</v>
      </c>
      <c r="F10" s="458">
        <v>3869</v>
      </c>
      <c r="G10" s="458">
        <v>1519</v>
      </c>
      <c r="H10" s="458">
        <v>345</v>
      </c>
      <c r="I10" s="459">
        <v>38</v>
      </c>
    </row>
    <row r="11" spans="1:9" x14ac:dyDescent="0.15">
      <c r="A11" s="457" t="s">
        <v>229</v>
      </c>
      <c r="B11" s="458">
        <v>26005</v>
      </c>
      <c r="C11" s="458">
        <v>18770</v>
      </c>
      <c r="D11" s="458">
        <v>397</v>
      </c>
      <c r="E11" s="458">
        <v>6798</v>
      </c>
      <c r="F11" s="458">
        <v>4573</v>
      </c>
      <c r="G11" s="458">
        <v>1837</v>
      </c>
      <c r="H11" s="458">
        <v>388</v>
      </c>
      <c r="I11" s="459">
        <v>40</v>
      </c>
    </row>
    <row r="12" spans="1:9" x14ac:dyDescent="0.15">
      <c r="A12" s="457" t="s">
        <v>230</v>
      </c>
      <c r="B12" s="458">
        <v>27636</v>
      </c>
      <c r="C12" s="458">
        <v>19273</v>
      </c>
      <c r="D12" s="458">
        <v>390</v>
      </c>
      <c r="E12" s="458">
        <v>7944</v>
      </c>
      <c r="F12" s="458">
        <v>5304</v>
      </c>
      <c r="G12" s="458">
        <v>2154</v>
      </c>
      <c r="H12" s="458">
        <v>486</v>
      </c>
      <c r="I12" s="459">
        <v>28</v>
      </c>
    </row>
    <row r="13" spans="1:9" x14ac:dyDescent="0.15">
      <c r="A13" s="457"/>
      <c r="B13" s="458"/>
      <c r="C13" s="458"/>
      <c r="D13" s="458"/>
      <c r="E13" s="458"/>
      <c r="F13" s="458"/>
      <c r="G13" s="458"/>
      <c r="H13" s="458"/>
      <c r="I13" s="459"/>
    </row>
    <row r="14" spans="1:9" x14ac:dyDescent="0.15">
      <c r="A14" s="457" t="s">
        <v>1090</v>
      </c>
      <c r="B14" s="458">
        <v>28435</v>
      </c>
      <c r="C14" s="458">
        <v>19623</v>
      </c>
      <c r="D14" s="458">
        <v>374</v>
      </c>
      <c r="E14" s="458">
        <v>8403</v>
      </c>
      <c r="F14" s="458">
        <v>5674</v>
      </c>
      <c r="G14" s="458">
        <v>2160</v>
      </c>
      <c r="H14" s="458">
        <v>569</v>
      </c>
      <c r="I14" s="459">
        <v>35</v>
      </c>
    </row>
    <row r="15" spans="1:9" x14ac:dyDescent="0.15">
      <c r="A15" s="457"/>
      <c r="B15" s="458"/>
      <c r="C15" s="458"/>
      <c r="D15" s="458"/>
      <c r="E15" s="458"/>
      <c r="F15" s="458"/>
      <c r="G15" s="458"/>
      <c r="H15" s="458"/>
      <c r="I15" s="459"/>
    </row>
    <row r="16" spans="1:9" x14ac:dyDescent="0.15">
      <c r="A16" s="457" t="s">
        <v>1041</v>
      </c>
      <c r="B16" s="458">
        <v>28275</v>
      </c>
      <c r="C16" s="458">
        <v>19507</v>
      </c>
      <c r="D16" s="458">
        <v>373</v>
      </c>
      <c r="E16" s="458">
        <v>8364</v>
      </c>
      <c r="F16" s="458">
        <v>5645</v>
      </c>
      <c r="G16" s="458">
        <v>2153</v>
      </c>
      <c r="H16" s="458">
        <v>566</v>
      </c>
      <c r="I16" s="459">
        <v>31</v>
      </c>
    </row>
    <row r="17" spans="1:9" x14ac:dyDescent="0.15">
      <c r="A17" s="457" t="s">
        <v>1042</v>
      </c>
      <c r="B17" s="458">
        <v>18909</v>
      </c>
      <c r="C17" s="458">
        <v>18794</v>
      </c>
      <c r="D17" s="458">
        <v>12</v>
      </c>
      <c r="E17" s="458">
        <v>95</v>
      </c>
      <c r="F17" s="458">
        <v>31</v>
      </c>
      <c r="G17" s="458">
        <v>7</v>
      </c>
      <c r="H17" s="458">
        <v>57</v>
      </c>
      <c r="I17" s="459">
        <v>8</v>
      </c>
    </row>
    <row r="18" spans="1:9" x14ac:dyDescent="0.15">
      <c r="A18" s="460" t="s">
        <v>1249</v>
      </c>
      <c r="B18" s="458">
        <v>717</v>
      </c>
      <c r="C18" s="458">
        <v>21</v>
      </c>
      <c r="D18" s="458">
        <v>192</v>
      </c>
      <c r="E18" s="458">
        <v>504</v>
      </c>
      <c r="F18" s="461">
        <v>28</v>
      </c>
      <c r="G18" s="458">
        <v>476</v>
      </c>
      <c r="H18" s="461" t="s">
        <v>1107</v>
      </c>
      <c r="I18" s="462" t="s">
        <v>837</v>
      </c>
    </row>
    <row r="19" spans="1:9" x14ac:dyDescent="0.15">
      <c r="A19" s="457" t="s">
        <v>1043</v>
      </c>
      <c r="B19" s="458">
        <v>7934</v>
      </c>
      <c r="C19" s="458">
        <v>616</v>
      </c>
      <c r="D19" s="458">
        <v>143</v>
      </c>
      <c r="E19" s="458">
        <v>7160</v>
      </c>
      <c r="F19" s="458">
        <v>5369</v>
      </c>
      <c r="G19" s="458">
        <v>1376</v>
      </c>
      <c r="H19" s="458">
        <v>415</v>
      </c>
      <c r="I19" s="459">
        <v>15</v>
      </c>
    </row>
    <row r="20" spans="1:9" x14ac:dyDescent="0.15">
      <c r="A20" s="457" t="s">
        <v>1044</v>
      </c>
      <c r="B20" s="458">
        <v>715</v>
      </c>
      <c r="C20" s="458">
        <v>76</v>
      </c>
      <c r="D20" s="458">
        <v>26</v>
      </c>
      <c r="E20" s="458">
        <v>605</v>
      </c>
      <c r="F20" s="458">
        <v>217</v>
      </c>
      <c r="G20" s="458">
        <v>294</v>
      </c>
      <c r="H20" s="458">
        <v>94</v>
      </c>
      <c r="I20" s="459">
        <v>8</v>
      </c>
    </row>
    <row r="21" spans="1:9" x14ac:dyDescent="0.15">
      <c r="A21" s="457"/>
      <c r="B21" s="458"/>
      <c r="C21" s="458"/>
      <c r="D21" s="458"/>
      <c r="E21" s="458"/>
      <c r="F21" s="458"/>
      <c r="G21" s="458"/>
      <c r="H21" s="458"/>
      <c r="I21" s="459"/>
    </row>
    <row r="22" spans="1:9" x14ac:dyDescent="0.15">
      <c r="A22" s="457" t="s">
        <v>1045</v>
      </c>
      <c r="B22" s="458">
        <v>160</v>
      </c>
      <c r="C22" s="458">
        <v>116</v>
      </c>
      <c r="D22" s="461">
        <v>1</v>
      </c>
      <c r="E22" s="458">
        <v>39</v>
      </c>
      <c r="F22" s="458">
        <v>29</v>
      </c>
      <c r="G22" s="458">
        <v>7</v>
      </c>
      <c r="H22" s="458">
        <v>3</v>
      </c>
      <c r="I22" s="462">
        <v>4</v>
      </c>
    </row>
    <row r="23" spans="1:9" x14ac:dyDescent="0.15">
      <c r="A23" s="457"/>
      <c r="B23" s="458"/>
      <c r="C23" s="458"/>
      <c r="D23" s="458"/>
      <c r="E23" s="458"/>
      <c r="F23" s="458"/>
      <c r="G23" s="458"/>
      <c r="H23" s="458"/>
      <c r="I23" s="459"/>
    </row>
    <row r="24" spans="1:9" x14ac:dyDescent="0.15">
      <c r="A24" s="457"/>
      <c r="B24" s="458"/>
      <c r="C24" s="458"/>
      <c r="D24" s="458"/>
      <c r="E24" s="458"/>
      <c r="F24" s="458"/>
      <c r="G24" s="458"/>
      <c r="H24" s="458"/>
      <c r="I24" s="459"/>
    </row>
    <row r="25" spans="1:9" x14ac:dyDescent="0.15">
      <c r="A25" s="457" t="s">
        <v>233</v>
      </c>
      <c r="B25" s="458"/>
      <c r="C25" s="458"/>
      <c r="D25" s="458"/>
      <c r="E25" s="458"/>
      <c r="F25" s="458"/>
      <c r="G25" s="458"/>
      <c r="H25" s="458"/>
      <c r="I25" s="459"/>
    </row>
    <row r="26" spans="1:9" s="79" customFormat="1" x14ac:dyDescent="0.15">
      <c r="A26" s="457" t="s">
        <v>1040</v>
      </c>
      <c r="B26" s="458"/>
      <c r="C26" s="458"/>
      <c r="D26" s="458"/>
      <c r="E26" s="458"/>
      <c r="F26" s="458"/>
      <c r="G26" s="458"/>
      <c r="H26" s="458"/>
      <c r="I26" s="459"/>
    </row>
    <row r="27" spans="1:9" s="79" customFormat="1" x14ac:dyDescent="0.15">
      <c r="A27" s="457"/>
      <c r="B27" s="458"/>
      <c r="C27" s="458"/>
      <c r="D27" s="458"/>
      <c r="E27" s="458"/>
      <c r="F27" s="458"/>
      <c r="G27" s="458"/>
      <c r="H27" s="458"/>
      <c r="I27" s="459"/>
    </row>
    <row r="28" spans="1:9" x14ac:dyDescent="0.15">
      <c r="A28" s="457" t="s">
        <v>301</v>
      </c>
      <c r="B28" s="458">
        <v>74261</v>
      </c>
      <c r="C28" s="458">
        <v>67655</v>
      </c>
      <c r="D28" s="458">
        <v>1084</v>
      </c>
      <c r="E28" s="458">
        <v>5457</v>
      </c>
      <c r="F28" s="458">
        <v>2561</v>
      </c>
      <c r="G28" s="458">
        <v>2274</v>
      </c>
      <c r="H28" s="458">
        <v>622</v>
      </c>
      <c r="I28" s="459">
        <v>65</v>
      </c>
    </row>
    <row r="29" spans="1:9" x14ac:dyDescent="0.15">
      <c r="A29" s="457" t="s">
        <v>228</v>
      </c>
      <c r="B29" s="458">
        <v>76013</v>
      </c>
      <c r="C29" s="458">
        <v>66149</v>
      </c>
      <c r="D29" s="458">
        <v>863</v>
      </c>
      <c r="E29" s="458">
        <v>8896</v>
      </c>
      <c r="F29" s="458">
        <v>5193</v>
      </c>
      <c r="G29" s="458">
        <v>3069</v>
      </c>
      <c r="H29" s="458">
        <v>634</v>
      </c>
      <c r="I29" s="459">
        <v>105</v>
      </c>
    </row>
    <row r="30" spans="1:9" x14ac:dyDescent="0.15">
      <c r="A30" s="457" t="s">
        <v>229</v>
      </c>
      <c r="B30" s="458">
        <v>75297</v>
      </c>
      <c r="C30" s="458">
        <v>63875</v>
      </c>
      <c r="D30" s="458">
        <v>874</v>
      </c>
      <c r="E30" s="458">
        <v>10451</v>
      </c>
      <c r="F30" s="458">
        <v>6302</v>
      </c>
      <c r="G30" s="458">
        <v>3476</v>
      </c>
      <c r="H30" s="458">
        <v>673</v>
      </c>
      <c r="I30" s="459">
        <v>97</v>
      </c>
    </row>
    <row r="31" spans="1:9" x14ac:dyDescent="0.15">
      <c r="A31" s="457" t="s">
        <v>230</v>
      </c>
      <c r="B31" s="458">
        <v>74716</v>
      </c>
      <c r="C31" s="458">
        <v>61769</v>
      </c>
      <c r="D31" s="458">
        <v>793</v>
      </c>
      <c r="E31" s="458">
        <v>12077</v>
      </c>
      <c r="F31" s="458">
        <v>7503</v>
      </c>
      <c r="G31" s="458">
        <v>3700</v>
      </c>
      <c r="H31" s="458">
        <v>874</v>
      </c>
      <c r="I31" s="459">
        <v>75</v>
      </c>
    </row>
    <row r="32" spans="1:9" x14ac:dyDescent="0.15">
      <c r="A32" s="457"/>
      <c r="B32" s="458"/>
      <c r="C32" s="458"/>
      <c r="D32" s="458"/>
      <c r="E32" s="458"/>
      <c r="F32" s="458"/>
      <c r="G32" s="458"/>
      <c r="H32" s="458"/>
      <c r="I32" s="459"/>
    </row>
    <row r="33" spans="1:9" x14ac:dyDescent="0.15">
      <c r="A33" s="457" t="s">
        <v>1090</v>
      </c>
      <c r="B33" s="458">
        <v>72436</v>
      </c>
      <c r="C33" s="458">
        <v>59449</v>
      </c>
      <c r="D33" s="458">
        <v>672</v>
      </c>
      <c r="E33" s="458">
        <v>12237</v>
      </c>
      <c r="F33" s="458">
        <v>7886</v>
      </c>
      <c r="G33" s="458">
        <v>3495</v>
      </c>
      <c r="H33" s="458">
        <v>856</v>
      </c>
      <c r="I33" s="459">
        <v>78</v>
      </c>
    </row>
    <row r="34" spans="1:9" s="79" customFormat="1" x14ac:dyDescent="0.15">
      <c r="A34" s="457"/>
      <c r="B34" s="458"/>
      <c r="C34" s="458"/>
      <c r="D34" s="458"/>
      <c r="E34" s="458"/>
      <c r="F34" s="458"/>
      <c r="G34" s="458"/>
      <c r="H34" s="458"/>
      <c r="I34" s="459"/>
    </row>
    <row r="35" spans="1:9" x14ac:dyDescent="0.15">
      <c r="A35" s="457" t="s">
        <v>283</v>
      </c>
      <c r="B35" s="458">
        <v>72111</v>
      </c>
      <c r="C35" s="458">
        <v>59174</v>
      </c>
      <c r="D35" s="458">
        <v>671</v>
      </c>
      <c r="E35" s="458">
        <v>12193</v>
      </c>
      <c r="F35" s="458">
        <v>7853</v>
      </c>
      <c r="G35" s="458">
        <v>3487</v>
      </c>
      <c r="H35" s="458">
        <v>853</v>
      </c>
      <c r="I35" s="459">
        <v>73</v>
      </c>
    </row>
    <row r="36" spans="1:9" x14ac:dyDescent="0.15">
      <c r="A36" s="457" t="s">
        <v>1042</v>
      </c>
      <c r="B36" s="458">
        <v>57829</v>
      </c>
      <c r="C36" s="458">
        <v>57594</v>
      </c>
      <c r="D36" s="458">
        <v>26</v>
      </c>
      <c r="E36" s="458">
        <v>180</v>
      </c>
      <c r="F36" s="458">
        <v>62</v>
      </c>
      <c r="G36" s="458">
        <v>13</v>
      </c>
      <c r="H36" s="458">
        <v>105</v>
      </c>
      <c r="I36" s="459">
        <v>29</v>
      </c>
    </row>
    <row r="37" spans="1:9" x14ac:dyDescent="0.15">
      <c r="A37" s="457" t="s">
        <v>1249</v>
      </c>
      <c r="B37" s="458">
        <v>1533</v>
      </c>
      <c r="C37" s="458">
        <v>39</v>
      </c>
      <c r="D37" s="458">
        <v>344</v>
      </c>
      <c r="E37" s="458">
        <v>1150</v>
      </c>
      <c r="F37" s="461">
        <v>51</v>
      </c>
      <c r="G37" s="458">
        <v>1099</v>
      </c>
      <c r="H37" s="461" t="s">
        <v>1108</v>
      </c>
      <c r="I37" s="462" t="s">
        <v>1108</v>
      </c>
    </row>
    <row r="38" spans="1:9" x14ac:dyDescent="0.15">
      <c r="A38" s="457" t="s">
        <v>1043</v>
      </c>
      <c r="B38" s="458">
        <v>11592</v>
      </c>
      <c r="C38" s="458">
        <v>1351</v>
      </c>
      <c r="D38" s="458">
        <v>258</v>
      </c>
      <c r="E38" s="458">
        <v>9954</v>
      </c>
      <c r="F38" s="458">
        <v>7442</v>
      </c>
      <c r="G38" s="458">
        <v>1884</v>
      </c>
      <c r="H38" s="458">
        <v>628</v>
      </c>
      <c r="I38" s="459">
        <v>29</v>
      </c>
    </row>
    <row r="39" spans="1:9" x14ac:dyDescent="0.15">
      <c r="A39" s="457" t="s">
        <v>1044</v>
      </c>
      <c r="B39" s="458">
        <v>1157</v>
      </c>
      <c r="C39" s="458">
        <v>190</v>
      </c>
      <c r="D39" s="458">
        <v>43</v>
      </c>
      <c r="E39" s="458">
        <v>909</v>
      </c>
      <c r="F39" s="458">
        <v>298</v>
      </c>
      <c r="G39" s="458">
        <v>491</v>
      </c>
      <c r="H39" s="458">
        <v>120</v>
      </c>
      <c r="I39" s="459">
        <v>15</v>
      </c>
    </row>
    <row r="40" spans="1:9" x14ac:dyDescent="0.15">
      <c r="A40" s="457"/>
      <c r="B40" s="458"/>
      <c r="C40" s="458"/>
      <c r="D40" s="458"/>
      <c r="E40" s="458"/>
      <c r="F40" s="458"/>
      <c r="G40" s="458"/>
      <c r="H40" s="458"/>
      <c r="I40" s="459"/>
    </row>
    <row r="41" spans="1:9" x14ac:dyDescent="0.15">
      <c r="A41" s="457" t="s">
        <v>1045</v>
      </c>
      <c r="B41" s="458">
        <v>325</v>
      </c>
      <c r="C41" s="458">
        <v>275</v>
      </c>
      <c r="D41" s="461">
        <v>1</v>
      </c>
      <c r="E41" s="458">
        <v>44</v>
      </c>
      <c r="F41" s="458">
        <v>33</v>
      </c>
      <c r="G41" s="458">
        <v>8</v>
      </c>
      <c r="H41" s="461">
        <v>3</v>
      </c>
      <c r="I41" s="462">
        <v>5</v>
      </c>
    </row>
    <row r="42" spans="1:9" ht="14.25" thickBot="1" x14ac:dyDescent="0.2">
      <c r="A42" s="463"/>
      <c r="B42" s="464"/>
      <c r="C42" s="464"/>
      <c r="D42" s="464"/>
      <c r="E42" s="464"/>
      <c r="F42" s="464"/>
      <c r="G42" s="464"/>
      <c r="H42" s="464"/>
      <c r="I42" s="465"/>
    </row>
  </sheetData>
  <mergeCells count="6">
    <mergeCell ref="I4:I5"/>
    <mergeCell ref="A4:A5"/>
    <mergeCell ref="B4:B5"/>
    <mergeCell ref="C4:C5"/>
    <mergeCell ref="D4:D5"/>
    <mergeCell ref="E4:H4"/>
  </mergeCells>
  <phoneticPr fontId="1"/>
  <pageMargins left="0.43307086614173229" right="0.43307086614173229" top="0.74803149606299213" bottom="0.55118110236220474" header="0.31496062992125984" footer="0.31496062992125984"/>
  <pageSetup paperSize="9" scale="96" firstPageNumber="13" fitToHeight="0" orientation="portrait" useFirstPageNumber="1" r:id="rId1"/>
  <headerFooter>
    <oddFooter>&amp;C36</oddFooter>
    <firstFooter>&amp;C36</first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K55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26.75" style="203" customWidth="1"/>
    <col min="2" max="2" width="9.75" style="203" bestFit="1" customWidth="1"/>
    <col min="3" max="4" width="9.75" style="203" customWidth="1"/>
    <col min="5" max="8" width="9" style="203" customWidth="1"/>
    <col min="9" max="9" width="7.75" style="203" customWidth="1"/>
  </cols>
  <sheetData>
    <row r="1" spans="1:9" ht="15" thickBot="1" x14ac:dyDescent="0.2">
      <c r="A1" s="1037" t="s">
        <v>17</v>
      </c>
      <c r="B1" s="1037"/>
      <c r="C1" s="161"/>
      <c r="D1" s="161"/>
      <c r="E1" s="161"/>
      <c r="F1" s="161"/>
      <c r="G1" s="161"/>
      <c r="H1" s="161"/>
      <c r="I1" s="481" t="s">
        <v>1251</v>
      </c>
    </row>
    <row r="2" spans="1:9" x14ac:dyDescent="0.15">
      <c r="A2" s="1031" t="s">
        <v>234</v>
      </c>
      <c r="B2" s="1033" t="s">
        <v>2</v>
      </c>
      <c r="C2" s="1033" t="s">
        <v>220</v>
      </c>
      <c r="D2" s="1033" t="s">
        <v>221</v>
      </c>
      <c r="E2" s="1034" t="s">
        <v>222</v>
      </c>
      <c r="F2" s="1035"/>
      <c r="G2" s="1035"/>
      <c r="H2" s="1035"/>
      <c r="I2" s="1030" t="s">
        <v>223</v>
      </c>
    </row>
    <row r="3" spans="1:9" x14ac:dyDescent="0.15">
      <c r="A3" s="1032"/>
      <c r="B3" s="904"/>
      <c r="C3" s="904"/>
      <c r="D3" s="904"/>
      <c r="E3" s="120" t="s">
        <v>2</v>
      </c>
      <c r="F3" s="120" t="s">
        <v>224</v>
      </c>
      <c r="G3" s="120" t="s">
        <v>836</v>
      </c>
      <c r="H3" s="120" t="s">
        <v>1109</v>
      </c>
      <c r="I3" s="906"/>
    </row>
    <row r="4" spans="1:9" x14ac:dyDescent="0.15">
      <c r="A4" s="457" t="s">
        <v>231</v>
      </c>
      <c r="B4" s="461"/>
      <c r="C4" s="474"/>
      <c r="D4" s="474"/>
      <c r="E4" s="474"/>
      <c r="F4" s="474"/>
      <c r="G4" s="474"/>
      <c r="H4" s="474"/>
      <c r="I4" s="475"/>
    </row>
    <row r="5" spans="1:9" x14ac:dyDescent="0.15">
      <c r="A5" s="457"/>
      <c r="B5" s="474"/>
      <c r="C5" s="474"/>
      <c r="D5" s="474"/>
      <c r="E5" s="474"/>
      <c r="F5" s="474"/>
      <c r="G5" s="474"/>
      <c r="H5" s="474"/>
      <c r="I5" s="475"/>
    </row>
    <row r="6" spans="1:9" x14ac:dyDescent="0.15">
      <c r="A6" s="457" t="s">
        <v>1040</v>
      </c>
      <c r="B6" s="458">
        <v>750557</v>
      </c>
      <c r="C6" s="458">
        <v>542410</v>
      </c>
      <c r="D6" s="458">
        <v>8893</v>
      </c>
      <c r="E6" s="458">
        <v>198293</v>
      </c>
      <c r="F6" s="458">
        <v>116424</v>
      </c>
      <c r="G6" s="458">
        <v>54271</v>
      </c>
      <c r="H6" s="458">
        <v>27598</v>
      </c>
      <c r="I6" s="459">
        <v>961</v>
      </c>
    </row>
    <row r="7" spans="1:9" x14ac:dyDescent="0.15">
      <c r="A7" s="457"/>
      <c r="B7" s="458"/>
      <c r="C7" s="458"/>
      <c r="D7" s="458"/>
      <c r="E7" s="458"/>
      <c r="F7" s="458"/>
      <c r="G7" s="458"/>
      <c r="H7" s="458"/>
      <c r="I7" s="459"/>
    </row>
    <row r="8" spans="1:9" x14ac:dyDescent="0.15">
      <c r="A8" s="457" t="s">
        <v>283</v>
      </c>
      <c r="B8" s="458">
        <v>745507</v>
      </c>
      <c r="C8" s="458">
        <v>538994</v>
      </c>
      <c r="D8" s="458">
        <v>8801</v>
      </c>
      <c r="E8" s="458">
        <v>196827</v>
      </c>
      <c r="F8" s="458">
        <v>115386</v>
      </c>
      <c r="G8" s="458">
        <v>54020</v>
      </c>
      <c r="H8" s="458">
        <v>27421</v>
      </c>
      <c r="I8" s="459">
        <v>885</v>
      </c>
    </row>
    <row r="9" spans="1:9" x14ac:dyDescent="0.15">
      <c r="A9" s="457" t="s">
        <v>1042</v>
      </c>
      <c r="B9" s="458">
        <v>522613</v>
      </c>
      <c r="C9" s="458">
        <v>509272</v>
      </c>
      <c r="D9" s="458">
        <v>435</v>
      </c>
      <c r="E9" s="458">
        <v>12582</v>
      </c>
      <c r="F9" s="458">
        <v>904</v>
      </c>
      <c r="G9" s="458">
        <v>1231</v>
      </c>
      <c r="H9" s="458">
        <v>10447</v>
      </c>
      <c r="I9" s="459">
        <v>324</v>
      </c>
    </row>
    <row r="10" spans="1:9" x14ac:dyDescent="0.15">
      <c r="A10" s="460" t="s">
        <v>1249</v>
      </c>
      <c r="B10" s="458">
        <v>20060</v>
      </c>
      <c r="C10" s="458">
        <v>460</v>
      </c>
      <c r="D10" s="458">
        <v>2608</v>
      </c>
      <c r="E10" s="458">
        <v>16992</v>
      </c>
      <c r="F10" s="458">
        <v>327</v>
      </c>
      <c r="G10" s="458">
        <v>15389</v>
      </c>
      <c r="H10" s="458">
        <v>1276</v>
      </c>
      <c r="I10" s="462" t="s">
        <v>935</v>
      </c>
    </row>
    <row r="11" spans="1:9" x14ac:dyDescent="0.15">
      <c r="A11" s="457" t="s">
        <v>1043</v>
      </c>
      <c r="B11" s="458">
        <v>183978</v>
      </c>
      <c r="C11" s="458">
        <v>26783</v>
      </c>
      <c r="D11" s="458">
        <v>5255</v>
      </c>
      <c r="E11" s="458">
        <v>151572</v>
      </c>
      <c r="F11" s="458">
        <v>107951</v>
      </c>
      <c r="G11" s="458">
        <v>30771</v>
      </c>
      <c r="H11" s="458">
        <v>12850</v>
      </c>
      <c r="I11" s="459">
        <v>368</v>
      </c>
    </row>
    <row r="12" spans="1:9" x14ac:dyDescent="0.15">
      <c r="A12" s="457" t="s">
        <v>1044</v>
      </c>
      <c r="B12" s="458">
        <v>18856</v>
      </c>
      <c r="C12" s="458">
        <v>2479</v>
      </c>
      <c r="D12" s="458">
        <v>503</v>
      </c>
      <c r="E12" s="458">
        <v>15681</v>
      </c>
      <c r="F12" s="458">
        <v>6204</v>
      </c>
      <c r="G12" s="458">
        <v>6629</v>
      </c>
      <c r="H12" s="458">
        <v>2848</v>
      </c>
      <c r="I12" s="459">
        <v>193</v>
      </c>
    </row>
    <row r="13" spans="1:9" x14ac:dyDescent="0.15">
      <c r="A13" s="457"/>
      <c r="B13" s="458"/>
      <c r="C13" s="458"/>
      <c r="D13" s="458"/>
      <c r="E13" s="458"/>
      <c r="F13" s="458"/>
      <c r="G13" s="458"/>
      <c r="H13" s="458"/>
      <c r="I13" s="459"/>
    </row>
    <row r="14" spans="1:9" x14ac:dyDescent="0.15">
      <c r="A14" s="457" t="s">
        <v>287</v>
      </c>
      <c r="B14" s="458">
        <v>5050</v>
      </c>
      <c r="C14" s="458">
        <v>3416</v>
      </c>
      <c r="D14" s="458">
        <v>92</v>
      </c>
      <c r="E14" s="458">
        <v>1466</v>
      </c>
      <c r="F14" s="458">
        <v>1038</v>
      </c>
      <c r="G14" s="458">
        <v>251</v>
      </c>
      <c r="H14" s="458">
        <v>177</v>
      </c>
      <c r="I14" s="459">
        <v>76</v>
      </c>
    </row>
    <row r="15" spans="1:9" x14ac:dyDescent="0.15">
      <c r="A15" s="457"/>
      <c r="B15" s="458"/>
      <c r="C15" s="458"/>
      <c r="D15" s="458"/>
      <c r="E15" s="458"/>
      <c r="F15" s="458"/>
      <c r="G15" s="458"/>
      <c r="H15" s="458"/>
      <c r="I15" s="459"/>
    </row>
    <row r="16" spans="1:9" x14ac:dyDescent="0.15">
      <c r="A16" s="457" t="s">
        <v>233</v>
      </c>
      <c r="B16" s="476"/>
      <c r="C16" s="458"/>
      <c r="D16" s="458"/>
      <c r="E16" s="458"/>
      <c r="F16" s="458"/>
      <c r="G16" s="458"/>
      <c r="H16" s="458"/>
      <c r="I16" s="459"/>
    </row>
    <row r="17" spans="1:11" x14ac:dyDescent="0.15">
      <c r="A17" s="457"/>
      <c r="B17" s="476"/>
      <c r="C17" s="458"/>
      <c r="D17" s="458"/>
      <c r="E17" s="458"/>
      <c r="F17" s="458"/>
      <c r="G17" s="458"/>
      <c r="H17" s="458"/>
      <c r="I17" s="459"/>
    </row>
    <row r="18" spans="1:11" x14ac:dyDescent="0.15">
      <c r="A18" s="457" t="s">
        <v>1040</v>
      </c>
      <c r="B18" s="458">
        <v>1920312</v>
      </c>
      <c r="C18" s="458">
        <v>1558272</v>
      </c>
      <c r="D18" s="458">
        <v>17058</v>
      </c>
      <c r="E18" s="458">
        <v>342783</v>
      </c>
      <c r="F18" s="458">
        <v>190095</v>
      </c>
      <c r="G18" s="458">
        <v>98075</v>
      </c>
      <c r="H18" s="458">
        <v>53359</v>
      </c>
      <c r="I18" s="459">
        <v>2199</v>
      </c>
    </row>
    <row r="19" spans="1:11" x14ac:dyDescent="0.15">
      <c r="A19" s="457"/>
      <c r="B19" s="458"/>
      <c r="C19" s="458"/>
      <c r="D19" s="458"/>
      <c r="E19" s="458"/>
      <c r="F19" s="458"/>
      <c r="G19" s="458"/>
      <c r="H19" s="458"/>
      <c r="I19" s="459"/>
    </row>
    <row r="20" spans="1:11" x14ac:dyDescent="0.15">
      <c r="A20" s="457" t="s">
        <v>283</v>
      </c>
      <c r="B20" s="458">
        <v>1910213</v>
      </c>
      <c r="C20" s="458">
        <v>1550454</v>
      </c>
      <c r="D20" s="458">
        <v>16887</v>
      </c>
      <c r="E20" s="458">
        <v>340815</v>
      </c>
      <c r="F20" s="458">
        <v>189615</v>
      </c>
      <c r="G20" s="458">
        <v>98075</v>
      </c>
      <c r="H20" s="458">
        <v>53125</v>
      </c>
      <c r="I20" s="459">
        <v>2057</v>
      </c>
    </row>
    <row r="21" spans="1:11" x14ac:dyDescent="0.15">
      <c r="A21" s="457" t="s">
        <v>1042</v>
      </c>
      <c r="B21" s="458">
        <v>1511913</v>
      </c>
      <c r="C21" s="458">
        <v>1483142</v>
      </c>
      <c r="D21" s="458">
        <v>1048</v>
      </c>
      <c r="E21" s="458">
        <v>26807</v>
      </c>
      <c r="F21" s="458">
        <v>1946</v>
      </c>
      <c r="G21" s="458">
        <v>2573</v>
      </c>
      <c r="H21" s="458">
        <v>22288</v>
      </c>
      <c r="I21" s="459">
        <v>916</v>
      </c>
    </row>
    <row r="22" spans="1:11" x14ac:dyDescent="0.15">
      <c r="A22" s="460" t="s">
        <v>1249</v>
      </c>
      <c r="B22" s="458">
        <v>43678</v>
      </c>
      <c r="C22" s="458">
        <v>904</v>
      </c>
      <c r="D22" s="458">
        <v>4810</v>
      </c>
      <c r="E22" s="458">
        <v>37964</v>
      </c>
      <c r="F22" s="458">
        <v>687</v>
      </c>
      <c r="G22" s="458">
        <v>34597</v>
      </c>
      <c r="H22" s="458">
        <v>2680</v>
      </c>
      <c r="I22" s="462" t="s">
        <v>935</v>
      </c>
    </row>
    <row r="23" spans="1:11" x14ac:dyDescent="0.15">
      <c r="A23" s="457" t="s">
        <v>1043</v>
      </c>
      <c r="B23" s="458">
        <v>319773</v>
      </c>
      <c r="C23" s="458">
        <v>59577</v>
      </c>
      <c r="D23" s="458">
        <v>10082</v>
      </c>
      <c r="E23" s="458">
        <v>249367</v>
      </c>
      <c r="F23" s="458">
        <v>177628</v>
      </c>
      <c r="G23" s="458">
        <v>48848</v>
      </c>
      <c r="H23" s="458">
        <v>22891</v>
      </c>
      <c r="I23" s="459">
        <v>747</v>
      </c>
      <c r="J23" s="107"/>
      <c r="K23" s="107"/>
    </row>
    <row r="24" spans="1:11" x14ac:dyDescent="0.15">
      <c r="A24" s="457" t="s">
        <v>1044</v>
      </c>
      <c r="B24" s="458">
        <v>34849</v>
      </c>
      <c r="C24" s="458">
        <v>6831</v>
      </c>
      <c r="D24" s="458">
        <v>947</v>
      </c>
      <c r="E24" s="458">
        <v>26677</v>
      </c>
      <c r="F24" s="458">
        <v>9354</v>
      </c>
      <c r="G24" s="458">
        <v>12057</v>
      </c>
      <c r="H24" s="458">
        <v>5266</v>
      </c>
      <c r="I24" s="459">
        <v>394</v>
      </c>
    </row>
    <row r="25" spans="1:11" x14ac:dyDescent="0.15">
      <c r="A25" s="457"/>
      <c r="B25" s="458"/>
      <c r="C25" s="458"/>
      <c r="D25" s="458"/>
      <c r="E25" s="458"/>
      <c r="F25" s="458"/>
      <c r="G25" s="458"/>
      <c r="H25" s="458"/>
      <c r="I25" s="459"/>
    </row>
    <row r="26" spans="1:11" ht="14.25" thickBot="1" x14ac:dyDescent="0.2">
      <c r="A26" s="463" t="s">
        <v>1045</v>
      </c>
      <c r="B26" s="477">
        <v>10099</v>
      </c>
      <c r="C26" s="477">
        <v>7818</v>
      </c>
      <c r="D26" s="477">
        <v>171</v>
      </c>
      <c r="E26" s="477">
        <v>1968</v>
      </c>
      <c r="F26" s="477">
        <v>1380</v>
      </c>
      <c r="G26" s="477">
        <v>354</v>
      </c>
      <c r="H26" s="477">
        <v>234</v>
      </c>
      <c r="I26" s="478">
        <v>142</v>
      </c>
    </row>
    <row r="27" spans="1:11" x14ac:dyDescent="0.15">
      <c r="A27" s="219"/>
      <c r="B27" s="219"/>
      <c r="C27" s="219"/>
      <c r="D27" s="219"/>
      <c r="E27" s="219"/>
      <c r="F27" s="219"/>
      <c r="G27" s="219"/>
      <c r="H27" s="219"/>
      <c r="I27" s="219"/>
    </row>
    <row r="28" spans="1:11" x14ac:dyDescent="0.15">
      <c r="A28" s="219"/>
      <c r="B28" s="219"/>
      <c r="C28" s="219"/>
      <c r="D28" s="219"/>
      <c r="E28" s="219"/>
      <c r="F28" s="219"/>
      <c r="G28" s="219"/>
      <c r="H28" s="219"/>
      <c r="I28" s="219"/>
    </row>
    <row r="29" spans="1:11" ht="15" thickBot="1" x14ac:dyDescent="0.2">
      <c r="A29" s="1037" t="s">
        <v>20</v>
      </c>
      <c r="B29" s="1037"/>
      <c r="C29" s="161"/>
      <c r="D29" s="161"/>
      <c r="E29" s="161"/>
      <c r="F29" s="161"/>
      <c r="G29" s="161"/>
      <c r="H29" s="161"/>
      <c r="I29" s="481" t="s">
        <v>1251</v>
      </c>
    </row>
    <row r="30" spans="1:11" x14ac:dyDescent="0.15">
      <c r="A30" s="1031" t="s">
        <v>234</v>
      </c>
      <c r="B30" s="1033" t="s">
        <v>2</v>
      </c>
      <c r="C30" s="1033" t="s">
        <v>220</v>
      </c>
      <c r="D30" s="1033" t="s">
        <v>221</v>
      </c>
      <c r="E30" s="1034" t="s">
        <v>222</v>
      </c>
      <c r="F30" s="1035"/>
      <c r="G30" s="1035"/>
      <c r="H30" s="1035"/>
      <c r="I30" s="1030" t="s">
        <v>223</v>
      </c>
    </row>
    <row r="31" spans="1:11" x14ac:dyDescent="0.15">
      <c r="A31" s="1032"/>
      <c r="B31" s="904"/>
      <c r="C31" s="904"/>
      <c r="D31" s="904"/>
      <c r="E31" s="120" t="s">
        <v>2</v>
      </c>
      <c r="F31" s="120" t="s">
        <v>224</v>
      </c>
      <c r="G31" s="120" t="s">
        <v>836</v>
      </c>
      <c r="H31" s="120" t="s">
        <v>1109</v>
      </c>
      <c r="I31" s="906"/>
    </row>
    <row r="32" spans="1:11" x14ac:dyDescent="0.15">
      <c r="A32" s="457" t="s">
        <v>231</v>
      </c>
      <c r="B32" s="479"/>
      <c r="C32" s="474"/>
      <c r="D32" s="474"/>
      <c r="E32" s="474"/>
      <c r="F32" s="474"/>
      <c r="G32" s="474"/>
      <c r="H32" s="474"/>
      <c r="I32" s="475"/>
    </row>
    <row r="33" spans="1:9" x14ac:dyDescent="0.15">
      <c r="A33" s="457"/>
      <c r="B33" s="474"/>
      <c r="C33" s="474"/>
      <c r="D33" s="474"/>
      <c r="E33" s="474"/>
      <c r="F33" s="474"/>
      <c r="G33" s="474"/>
      <c r="H33" s="474"/>
      <c r="I33" s="475"/>
    </row>
    <row r="34" spans="1:9" x14ac:dyDescent="0.15">
      <c r="A34" s="457" t="s">
        <v>1040</v>
      </c>
      <c r="B34" s="458">
        <v>52460618</v>
      </c>
      <c r="C34" s="458">
        <v>28947403</v>
      </c>
      <c r="D34" s="458">
        <v>1018638</v>
      </c>
      <c r="E34" s="458">
        <v>22410483</v>
      </c>
      <c r="F34" s="458">
        <v>6214028</v>
      </c>
      <c r="G34" s="458">
        <v>8343866</v>
      </c>
      <c r="H34" s="458">
        <v>7852589</v>
      </c>
      <c r="I34" s="459">
        <v>84094</v>
      </c>
    </row>
    <row r="35" spans="1:9" x14ac:dyDescent="0.15">
      <c r="A35" s="457"/>
      <c r="B35" s="479"/>
      <c r="C35" s="458"/>
      <c r="D35" s="458"/>
      <c r="E35" s="458"/>
      <c r="F35" s="458"/>
      <c r="G35" s="458"/>
      <c r="H35" s="458"/>
      <c r="I35" s="459"/>
    </row>
    <row r="36" spans="1:9" x14ac:dyDescent="0.15">
      <c r="A36" s="457" t="s">
        <v>283</v>
      </c>
      <c r="B36" s="458">
        <v>51984188</v>
      </c>
      <c r="C36" s="458">
        <v>28654769</v>
      </c>
      <c r="D36" s="458">
        <v>1005005</v>
      </c>
      <c r="E36" s="458">
        <v>22245321</v>
      </c>
      <c r="F36" s="458">
        <v>6154012</v>
      </c>
      <c r="G36" s="458">
        <v>8283148</v>
      </c>
      <c r="H36" s="458">
        <v>7808161</v>
      </c>
      <c r="I36" s="459">
        <v>79093</v>
      </c>
    </row>
    <row r="37" spans="1:9" x14ac:dyDescent="0.15">
      <c r="A37" s="457" t="s">
        <v>1042</v>
      </c>
      <c r="B37" s="458">
        <v>32693605</v>
      </c>
      <c r="C37" s="458">
        <v>27186760</v>
      </c>
      <c r="D37" s="458">
        <v>199887</v>
      </c>
      <c r="E37" s="458">
        <v>5275813</v>
      </c>
      <c r="F37" s="458">
        <v>150911</v>
      </c>
      <c r="G37" s="458">
        <v>1124032</v>
      </c>
      <c r="H37" s="458">
        <v>4000870</v>
      </c>
      <c r="I37" s="459">
        <v>31145</v>
      </c>
    </row>
    <row r="38" spans="1:9" x14ac:dyDescent="0.15">
      <c r="A38" s="460" t="s">
        <v>1249</v>
      </c>
      <c r="B38" s="458">
        <v>2890756</v>
      </c>
      <c r="C38" s="458">
        <v>51496</v>
      </c>
      <c r="D38" s="458">
        <v>234194</v>
      </c>
      <c r="E38" s="458">
        <v>2605041</v>
      </c>
      <c r="F38" s="458">
        <v>57668</v>
      </c>
      <c r="G38" s="458">
        <v>1602727</v>
      </c>
      <c r="H38" s="458">
        <v>944646</v>
      </c>
      <c r="I38" s="459">
        <v>25</v>
      </c>
    </row>
    <row r="39" spans="1:9" x14ac:dyDescent="0.15">
      <c r="A39" s="457" t="s">
        <v>1043</v>
      </c>
      <c r="B39" s="458">
        <v>15108361</v>
      </c>
      <c r="C39" s="458">
        <v>1294897</v>
      </c>
      <c r="D39" s="458">
        <v>532516</v>
      </c>
      <c r="E39" s="458">
        <v>13246575</v>
      </c>
      <c r="F39" s="458">
        <v>5703622</v>
      </c>
      <c r="G39" s="458">
        <v>4991786</v>
      </c>
      <c r="H39" s="458">
        <v>2551167</v>
      </c>
      <c r="I39" s="459">
        <v>34373</v>
      </c>
    </row>
    <row r="40" spans="1:9" x14ac:dyDescent="0.15">
      <c r="A40" s="457" t="s">
        <v>1044</v>
      </c>
      <c r="B40" s="458">
        <v>1291466</v>
      </c>
      <c r="C40" s="458">
        <v>121616</v>
      </c>
      <c r="D40" s="458">
        <v>38408</v>
      </c>
      <c r="E40" s="458">
        <v>1117892</v>
      </c>
      <c r="F40" s="458">
        <v>241811</v>
      </c>
      <c r="G40" s="458">
        <v>564603</v>
      </c>
      <c r="H40" s="458">
        <v>311478</v>
      </c>
      <c r="I40" s="459">
        <v>13550</v>
      </c>
    </row>
    <row r="41" spans="1:9" x14ac:dyDescent="0.15">
      <c r="A41" s="457"/>
      <c r="B41" s="458"/>
      <c r="C41" s="458"/>
      <c r="D41" s="458"/>
      <c r="E41" s="458"/>
      <c r="F41" s="458"/>
      <c r="G41" s="458"/>
      <c r="H41" s="458"/>
      <c r="I41" s="459"/>
    </row>
    <row r="42" spans="1:9" x14ac:dyDescent="0.15">
      <c r="A42" s="457" t="s">
        <v>1045</v>
      </c>
      <c r="B42" s="458">
        <v>476430</v>
      </c>
      <c r="C42" s="458">
        <v>292634</v>
      </c>
      <c r="D42" s="458">
        <v>13633</v>
      </c>
      <c r="E42" s="458">
        <v>165162</v>
      </c>
      <c r="F42" s="458">
        <v>60016</v>
      </c>
      <c r="G42" s="458">
        <v>60718</v>
      </c>
      <c r="H42" s="458">
        <v>44428</v>
      </c>
      <c r="I42" s="459">
        <v>5001</v>
      </c>
    </row>
    <row r="43" spans="1:9" x14ac:dyDescent="0.15">
      <c r="A43" s="457"/>
      <c r="B43" s="479"/>
      <c r="C43" s="479"/>
      <c r="D43" s="479"/>
      <c r="E43" s="479"/>
      <c r="F43" s="479"/>
      <c r="G43" s="479"/>
      <c r="H43" s="479"/>
      <c r="I43" s="480"/>
    </row>
    <row r="44" spans="1:9" x14ac:dyDescent="0.15">
      <c r="A44" s="457" t="s">
        <v>233</v>
      </c>
      <c r="B44" s="479"/>
      <c r="C44" s="479"/>
      <c r="D44" s="479"/>
      <c r="E44" s="479"/>
      <c r="F44" s="479"/>
      <c r="G44" s="479"/>
      <c r="H44" s="479"/>
      <c r="I44" s="480"/>
    </row>
    <row r="45" spans="1:9" x14ac:dyDescent="0.15">
      <c r="A45" s="457"/>
      <c r="B45" s="479"/>
      <c r="C45" s="479"/>
      <c r="D45" s="479"/>
      <c r="E45" s="479"/>
      <c r="F45" s="479"/>
      <c r="G45" s="479"/>
      <c r="H45" s="479"/>
      <c r="I45" s="480"/>
    </row>
    <row r="46" spans="1:9" x14ac:dyDescent="0.15">
      <c r="A46" s="457" t="s">
        <v>1040</v>
      </c>
      <c r="B46" s="458">
        <v>123106170</v>
      </c>
      <c r="C46" s="458">
        <v>79338186</v>
      </c>
      <c r="D46" s="458">
        <v>2058792</v>
      </c>
      <c r="E46" s="458">
        <v>41525258</v>
      </c>
      <c r="F46" s="458">
        <v>9962199</v>
      </c>
      <c r="G46" s="458">
        <v>15232311</v>
      </c>
      <c r="H46" s="458">
        <v>16330748</v>
      </c>
      <c r="I46" s="459">
        <v>183934</v>
      </c>
    </row>
    <row r="47" spans="1:9" x14ac:dyDescent="0.15">
      <c r="A47" s="457"/>
      <c r="B47" s="458"/>
      <c r="C47" s="458"/>
      <c r="D47" s="458"/>
      <c r="E47" s="458"/>
      <c r="F47" s="458"/>
      <c r="G47" s="458"/>
      <c r="H47" s="458"/>
      <c r="I47" s="459"/>
    </row>
    <row r="48" spans="1:9" x14ac:dyDescent="0.15">
      <c r="A48" s="457" t="s">
        <v>283</v>
      </c>
      <c r="B48" s="458">
        <v>122190978</v>
      </c>
      <c r="C48" s="458">
        <v>78696807</v>
      </c>
      <c r="D48" s="458">
        <v>2035236</v>
      </c>
      <c r="E48" s="458">
        <v>41284371</v>
      </c>
      <c r="F48" s="458">
        <v>9875325</v>
      </c>
      <c r="G48" s="458">
        <v>15143689</v>
      </c>
      <c r="H48" s="458">
        <v>16265357</v>
      </c>
      <c r="I48" s="459">
        <v>174564</v>
      </c>
    </row>
    <row r="49" spans="1:9" x14ac:dyDescent="0.15">
      <c r="A49" s="457" t="s">
        <v>1042</v>
      </c>
      <c r="B49" s="458">
        <v>88199056</v>
      </c>
      <c r="C49" s="458">
        <v>75099130</v>
      </c>
      <c r="D49" s="458">
        <v>437846</v>
      </c>
      <c r="E49" s="458">
        <v>12580894</v>
      </c>
      <c r="F49" s="458">
        <v>302977</v>
      </c>
      <c r="G49" s="458">
        <v>2575429</v>
      </c>
      <c r="H49" s="458">
        <v>9702488</v>
      </c>
      <c r="I49" s="459">
        <v>81186</v>
      </c>
    </row>
    <row r="50" spans="1:9" x14ac:dyDescent="0.15">
      <c r="A50" s="460" t="s">
        <v>1249</v>
      </c>
      <c r="B50" s="458">
        <v>5942095</v>
      </c>
      <c r="C50" s="458">
        <v>122093</v>
      </c>
      <c r="D50" s="458">
        <v>453608</v>
      </c>
      <c r="E50" s="458">
        <v>5366336</v>
      </c>
      <c r="F50" s="458">
        <v>123571</v>
      </c>
      <c r="G50" s="458">
        <v>3351428</v>
      </c>
      <c r="H50" s="458">
        <v>1891340</v>
      </c>
      <c r="I50" s="459">
        <v>58</v>
      </c>
    </row>
    <row r="51" spans="1:9" x14ac:dyDescent="0.15">
      <c r="A51" s="457" t="s">
        <v>1043</v>
      </c>
      <c r="B51" s="458">
        <v>25467712</v>
      </c>
      <c r="C51" s="458">
        <v>3158499</v>
      </c>
      <c r="D51" s="458">
        <v>1060558</v>
      </c>
      <c r="E51" s="458">
        <v>21183354</v>
      </c>
      <c r="F51" s="458">
        <v>9068220</v>
      </c>
      <c r="G51" s="458">
        <v>8071300</v>
      </c>
      <c r="H51" s="458">
        <v>4043834</v>
      </c>
      <c r="I51" s="459">
        <v>65301</v>
      </c>
    </row>
    <row r="52" spans="1:9" x14ac:dyDescent="0.15">
      <c r="A52" s="457" t="s">
        <v>1044</v>
      </c>
      <c r="B52" s="458">
        <v>2582115</v>
      </c>
      <c r="C52" s="458">
        <v>317085</v>
      </c>
      <c r="D52" s="458">
        <v>83224</v>
      </c>
      <c r="E52" s="458">
        <v>2153787</v>
      </c>
      <c r="F52" s="458">
        <v>380557</v>
      </c>
      <c r="G52" s="458">
        <v>1145535</v>
      </c>
      <c r="H52" s="458">
        <v>627695</v>
      </c>
      <c r="I52" s="459">
        <v>28019</v>
      </c>
    </row>
    <row r="53" spans="1:9" x14ac:dyDescent="0.15">
      <c r="A53" s="457"/>
      <c r="B53" s="458"/>
      <c r="C53" s="458"/>
      <c r="D53" s="458"/>
      <c r="E53" s="458"/>
      <c r="F53" s="458"/>
      <c r="G53" s="458"/>
      <c r="H53" s="458"/>
      <c r="I53" s="459"/>
    </row>
    <row r="54" spans="1:9" ht="14.25" thickBot="1" x14ac:dyDescent="0.2">
      <c r="A54" s="463" t="s">
        <v>287</v>
      </c>
      <c r="B54" s="477">
        <v>915192</v>
      </c>
      <c r="C54" s="477">
        <v>641379</v>
      </c>
      <c r="D54" s="477">
        <v>23556</v>
      </c>
      <c r="E54" s="477">
        <v>240887</v>
      </c>
      <c r="F54" s="477">
        <v>86874</v>
      </c>
      <c r="G54" s="477">
        <v>88622</v>
      </c>
      <c r="H54" s="477">
        <v>65391</v>
      </c>
      <c r="I54" s="478">
        <v>9370</v>
      </c>
    </row>
    <row r="55" spans="1:9" x14ac:dyDescent="0.15">
      <c r="A55" s="219"/>
      <c r="B55" s="219"/>
      <c r="C55" s="219"/>
      <c r="D55" s="219"/>
      <c r="E55" s="219"/>
      <c r="F55" s="219"/>
      <c r="G55" s="219"/>
      <c r="H55" s="219"/>
      <c r="I55" s="219"/>
    </row>
  </sheetData>
  <mergeCells count="14">
    <mergeCell ref="A1:B1"/>
    <mergeCell ref="A2:A3"/>
    <mergeCell ref="B2:B3"/>
    <mergeCell ref="C2:C3"/>
    <mergeCell ref="D2:D3"/>
    <mergeCell ref="E2:H2"/>
    <mergeCell ref="I2:I3"/>
    <mergeCell ref="A29:B29"/>
    <mergeCell ref="A30:A31"/>
    <mergeCell ref="B30:B31"/>
    <mergeCell ref="C30:C31"/>
    <mergeCell ref="D30:D31"/>
    <mergeCell ref="E30:H30"/>
    <mergeCell ref="I30:I31"/>
  </mergeCells>
  <phoneticPr fontId="1"/>
  <pageMargins left="0.43307086614173229" right="0.43307086614173229" top="0.74803149606299213" bottom="0.55118110236220474" header="0.31496062992125984" footer="0.31496062992125984"/>
  <pageSetup paperSize="9" scale="96" firstPageNumber="13" orientation="portrait" useFirstPageNumber="1" r:id="rId1"/>
  <headerFooter>
    <oddFooter>&amp;C37</oddFooter>
    <firstFooter>&amp;C37</first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J73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4.125" style="203" customWidth="1"/>
    <col min="2" max="2" width="26.75" style="203" customWidth="1"/>
    <col min="3" max="5" width="9.375" style="203" customWidth="1"/>
    <col min="6" max="9" width="8.625" style="203" customWidth="1"/>
    <col min="10" max="10" width="6.875" style="203" customWidth="1"/>
  </cols>
  <sheetData>
    <row r="1" spans="1:10" ht="15" thickBot="1" x14ac:dyDescent="0.2">
      <c r="A1" s="1037" t="s">
        <v>236</v>
      </c>
      <c r="B1" s="1037"/>
      <c r="C1" s="1037"/>
      <c r="D1" s="161"/>
      <c r="E1" s="482"/>
      <c r="F1" s="161"/>
      <c r="G1" s="161"/>
      <c r="H1" s="161"/>
      <c r="I1" s="161"/>
      <c r="J1" s="481" t="s">
        <v>1251</v>
      </c>
    </row>
    <row r="2" spans="1:10" x14ac:dyDescent="0.15">
      <c r="A2" s="483"/>
      <c r="B2" s="1033" t="s">
        <v>234</v>
      </c>
      <c r="C2" s="1033" t="s">
        <v>2</v>
      </c>
      <c r="D2" s="1033" t="s">
        <v>220</v>
      </c>
      <c r="E2" s="1033" t="s">
        <v>221</v>
      </c>
      <c r="F2" s="1034" t="s">
        <v>222</v>
      </c>
      <c r="G2" s="1035"/>
      <c r="H2" s="1035"/>
      <c r="I2" s="1036"/>
      <c r="J2" s="1030" t="s">
        <v>223</v>
      </c>
    </row>
    <row r="3" spans="1:10" x14ac:dyDescent="0.15">
      <c r="A3" s="484"/>
      <c r="B3" s="904"/>
      <c r="C3" s="904"/>
      <c r="D3" s="904"/>
      <c r="E3" s="904"/>
      <c r="F3" s="120" t="s">
        <v>2</v>
      </c>
      <c r="G3" s="120" t="s">
        <v>224</v>
      </c>
      <c r="H3" s="120" t="s">
        <v>225</v>
      </c>
      <c r="I3" s="120" t="s">
        <v>237</v>
      </c>
      <c r="J3" s="906"/>
    </row>
    <row r="4" spans="1:10" ht="12.95" customHeight="1" x14ac:dyDescent="0.15">
      <c r="A4" s="1038" t="s">
        <v>12</v>
      </c>
      <c r="B4" s="485" t="s">
        <v>231</v>
      </c>
      <c r="C4" s="474"/>
      <c r="D4" s="474"/>
      <c r="E4" s="474"/>
      <c r="F4" s="474"/>
      <c r="G4" s="474"/>
      <c r="H4" s="474"/>
      <c r="I4" s="474"/>
      <c r="J4" s="475"/>
    </row>
    <row r="5" spans="1:10" ht="5.0999999999999996" customHeight="1" x14ac:dyDescent="0.15">
      <c r="A5" s="1039"/>
      <c r="B5" s="485"/>
      <c r="C5" s="474"/>
      <c r="D5" s="474"/>
      <c r="E5" s="474"/>
      <c r="F5" s="474"/>
      <c r="G5" s="474"/>
      <c r="H5" s="474"/>
      <c r="I5" s="474"/>
      <c r="J5" s="475"/>
    </row>
    <row r="6" spans="1:10" x14ac:dyDescent="0.15">
      <c r="A6" s="1039"/>
      <c r="B6" s="485" t="s">
        <v>1040</v>
      </c>
      <c r="C6" s="474">
        <v>44810</v>
      </c>
      <c r="D6" s="474">
        <v>32260</v>
      </c>
      <c r="E6" s="474">
        <v>545</v>
      </c>
      <c r="F6" s="474">
        <v>11940</v>
      </c>
      <c r="G6" s="474">
        <v>8049</v>
      </c>
      <c r="H6" s="474">
        <v>2977</v>
      </c>
      <c r="I6" s="474">
        <v>914</v>
      </c>
      <c r="J6" s="475">
        <v>65</v>
      </c>
    </row>
    <row r="7" spans="1:10" ht="5.0999999999999996" customHeight="1" x14ac:dyDescent="0.15">
      <c r="A7" s="1039"/>
      <c r="B7" s="485"/>
      <c r="C7" s="474"/>
      <c r="D7" s="474"/>
      <c r="E7" s="474"/>
      <c r="F7" s="474"/>
      <c r="G7" s="474"/>
      <c r="H7" s="474"/>
      <c r="I7" s="474"/>
      <c r="J7" s="475"/>
    </row>
    <row r="8" spans="1:10" ht="12.95" customHeight="1" x14ac:dyDescent="0.15">
      <c r="A8" s="1039"/>
      <c r="B8" s="485" t="s">
        <v>283</v>
      </c>
      <c r="C8" s="474">
        <v>44487</v>
      </c>
      <c r="D8" s="474">
        <v>32023</v>
      </c>
      <c r="E8" s="474">
        <v>538</v>
      </c>
      <c r="F8" s="474">
        <v>11864</v>
      </c>
      <c r="G8" s="474">
        <v>7998</v>
      </c>
      <c r="H8" s="474">
        <v>2966</v>
      </c>
      <c r="I8" s="474">
        <v>900</v>
      </c>
      <c r="J8" s="475">
        <v>62</v>
      </c>
    </row>
    <row r="9" spans="1:10" ht="12.95" customHeight="1" x14ac:dyDescent="0.15">
      <c r="A9" s="1039"/>
      <c r="B9" s="485" t="s">
        <v>1042</v>
      </c>
      <c r="C9" s="474">
        <v>30816</v>
      </c>
      <c r="D9" s="474">
        <v>30374</v>
      </c>
      <c r="E9" s="474">
        <v>18</v>
      </c>
      <c r="F9" s="474">
        <v>400</v>
      </c>
      <c r="G9" s="474">
        <v>41</v>
      </c>
      <c r="H9" s="474">
        <v>9</v>
      </c>
      <c r="I9" s="486">
        <v>350</v>
      </c>
      <c r="J9" s="487">
        <v>24</v>
      </c>
    </row>
    <row r="10" spans="1:10" ht="12.95" customHeight="1" x14ac:dyDescent="0.15">
      <c r="A10" s="1039"/>
      <c r="B10" s="488" t="s">
        <v>1046</v>
      </c>
      <c r="C10" s="474">
        <v>1053</v>
      </c>
      <c r="D10" s="486">
        <v>35</v>
      </c>
      <c r="E10" s="474">
        <v>177</v>
      </c>
      <c r="F10" s="474">
        <v>841</v>
      </c>
      <c r="G10" s="486" t="s">
        <v>1107</v>
      </c>
      <c r="H10" s="474">
        <v>841</v>
      </c>
      <c r="I10" s="486" t="s">
        <v>232</v>
      </c>
      <c r="J10" s="487" t="s">
        <v>232</v>
      </c>
    </row>
    <row r="11" spans="1:10" ht="12.95" customHeight="1" x14ac:dyDescent="0.15">
      <c r="A11" s="1039"/>
      <c r="B11" s="485" t="s">
        <v>1043</v>
      </c>
      <c r="C11" s="474">
        <v>11561</v>
      </c>
      <c r="D11" s="474">
        <v>1506</v>
      </c>
      <c r="E11" s="474">
        <v>312</v>
      </c>
      <c r="F11" s="474">
        <v>9725</v>
      </c>
      <c r="G11" s="474">
        <v>7559</v>
      </c>
      <c r="H11" s="474">
        <v>1665</v>
      </c>
      <c r="I11" s="486">
        <v>501</v>
      </c>
      <c r="J11" s="487">
        <v>18</v>
      </c>
    </row>
    <row r="12" spans="1:10" ht="12.95" customHeight="1" x14ac:dyDescent="0.15">
      <c r="A12" s="1039"/>
      <c r="B12" s="485" t="s">
        <v>1044</v>
      </c>
      <c r="C12" s="474">
        <v>1057</v>
      </c>
      <c r="D12" s="474">
        <v>108</v>
      </c>
      <c r="E12" s="474">
        <v>31</v>
      </c>
      <c r="F12" s="474">
        <v>898</v>
      </c>
      <c r="G12" s="474">
        <v>398</v>
      </c>
      <c r="H12" s="474">
        <v>451</v>
      </c>
      <c r="I12" s="474">
        <v>49</v>
      </c>
      <c r="J12" s="475">
        <v>20</v>
      </c>
    </row>
    <row r="13" spans="1:10" ht="5.0999999999999996" customHeight="1" x14ac:dyDescent="0.15">
      <c r="A13" s="1039"/>
      <c r="B13" s="485"/>
      <c r="C13" s="474"/>
      <c r="D13" s="474"/>
      <c r="E13" s="474"/>
      <c r="F13" s="474"/>
      <c r="G13" s="474"/>
      <c r="H13" s="474"/>
      <c r="I13" s="474"/>
      <c r="J13" s="475"/>
    </row>
    <row r="14" spans="1:10" x14ac:dyDescent="0.15">
      <c r="A14" s="1039"/>
      <c r="B14" s="485" t="s">
        <v>287</v>
      </c>
      <c r="C14" s="474">
        <v>323</v>
      </c>
      <c r="D14" s="474">
        <v>237</v>
      </c>
      <c r="E14" s="474">
        <v>7</v>
      </c>
      <c r="F14" s="474">
        <v>76</v>
      </c>
      <c r="G14" s="474">
        <v>51</v>
      </c>
      <c r="H14" s="486">
        <v>11</v>
      </c>
      <c r="I14" s="486">
        <v>14</v>
      </c>
      <c r="J14" s="487">
        <v>3</v>
      </c>
    </row>
    <row r="15" spans="1:10" ht="5.0999999999999996" customHeight="1" x14ac:dyDescent="0.15">
      <c r="A15" s="1039"/>
      <c r="B15" s="485"/>
      <c r="C15" s="474"/>
      <c r="D15" s="474"/>
      <c r="E15" s="474"/>
      <c r="F15" s="474"/>
      <c r="G15" s="474"/>
      <c r="H15" s="474"/>
      <c r="I15" s="474"/>
      <c r="J15" s="475"/>
    </row>
    <row r="16" spans="1:10" ht="12.95" customHeight="1" x14ac:dyDescent="0.15">
      <c r="A16" s="1039"/>
      <c r="B16" s="485" t="s">
        <v>233</v>
      </c>
      <c r="C16" s="474"/>
      <c r="D16" s="474"/>
      <c r="E16" s="474"/>
      <c r="F16" s="474"/>
      <c r="G16" s="474"/>
      <c r="H16" s="474"/>
      <c r="I16" s="474"/>
      <c r="J16" s="475"/>
    </row>
    <row r="17" spans="1:10" ht="5.0999999999999996" customHeight="1" x14ac:dyDescent="0.15">
      <c r="A17" s="1039"/>
      <c r="B17" s="485"/>
      <c r="C17" s="474"/>
      <c r="D17" s="474"/>
      <c r="E17" s="474"/>
      <c r="F17" s="474"/>
      <c r="G17" s="474"/>
      <c r="H17" s="474"/>
      <c r="I17" s="474"/>
      <c r="J17" s="475"/>
    </row>
    <row r="18" spans="1:10" x14ac:dyDescent="0.15">
      <c r="A18" s="1039"/>
      <c r="B18" s="485" t="s">
        <v>1040</v>
      </c>
      <c r="C18" s="474">
        <v>114617</v>
      </c>
      <c r="D18" s="474">
        <v>92991</v>
      </c>
      <c r="E18" s="474">
        <v>973</v>
      </c>
      <c r="F18" s="474">
        <v>20504</v>
      </c>
      <c r="G18" s="474">
        <v>13151</v>
      </c>
      <c r="H18" s="474">
        <v>5741</v>
      </c>
      <c r="I18" s="474">
        <v>1612</v>
      </c>
      <c r="J18" s="475">
        <v>149</v>
      </c>
    </row>
    <row r="19" spans="1:10" ht="5.0999999999999996" customHeight="1" x14ac:dyDescent="0.15">
      <c r="A19" s="1039"/>
      <c r="B19" s="485"/>
      <c r="C19" s="474"/>
      <c r="D19" s="474"/>
      <c r="E19" s="474"/>
      <c r="F19" s="474"/>
      <c r="G19" s="474"/>
      <c r="H19" s="474"/>
      <c r="I19" s="474"/>
      <c r="J19" s="475"/>
    </row>
    <row r="20" spans="1:10" x14ac:dyDescent="0.15">
      <c r="A20" s="1039"/>
      <c r="B20" s="485" t="s">
        <v>283</v>
      </c>
      <c r="C20" s="474">
        <v>113931</v>
      </c>
      <c r="D20" s="474">
        <v>92439</v>
      </c>
      <c r="E20" s="474">
        <v>958</v>
      </c>
      <c r="F20" s="474">
        <v>20395</v>
      </c>
      <c r="G20" s="474">
        <v>13075</v>
      </c>
      <c r="H20" s="474">
        <v>5723</v>
      </c>
      <c r="I20" s="474">
        <v>1597</v>
      </c>
      <c r="J20" s="475">
        <v>139</v>
      </c>
    </row>
    <row r="21" spans="1:10" x14ac:dyDescent="0.15">
      <c r="A21" s="1039"/>
      <c r="B21" s="485" t="s">
        <v>1042</v>
      </c>
      <c r="C21" s="474">
        <v>89648</v>
      </c>
      <c r="D21" s="474">
        <v>88792</v>
      </c>
      <c r="E21" s="474">
        <v>58</v>
      </c>
      <c r="F21" s="474">
        <v>717</v>
      </c>
      <c r="G21" s="474">
        <v>76</v>
      </c>
      <c r="H21" s="474">
        <v>22</v>
      </c>
      <c r="I21" s="486">
        <v>619</v>
      </c>
      <c r="J21" s="475">
        <v>81</v>
      </c>
    </row>
    <row r="22" spans="1:10" x14ac:dyDescent="0.15">
      <c r="A22" s="1039"/>
      <c r="B22" s="488" t="s">
        <v>1046</v>
      </c>
      <c r="C22" s="474">
        <v>2358</v>
      </c>
      <c r="D22" s="486">
        <v>59</v>
      </c>
      <c r="E22" s="474">
        <v>280</v>
      </c>
      <c r="F22" s="474">
        <v>2019</v>
      </c>
      <c r="G22" s="486" t="s">
        <v>1107</v>
      </c>
      <c r="H22" s="474">
        <v>2019</v>
      </c>
      <c r="I22" s="486" t="s">
        <v>232</v>
      </c>
      <c r="J22" s="487" t="s">
        <v>232</v>
      </c>
    </row>
    <row r="23" spans="1:10" x14ac:dyDescent="0.15">
      <c r="A23" s="1039"/>
      <c r="B23" s="485" t="s">
        <v>1043</v>
      </c>
      <c r="C23" s="474">
        <v>20159</v>
      </c>
      <c r="D23" s="474">
        <v>3277</v>
      </c>
      <c r="E23" s="474">
        <v>572</v>
      </c>
      <c r="F23" s="474">
        <v>16279</v>
      </c>
      <c r="G23" s="474">
        <v>12421</v>
      </c>
      <c r="H23" s="474">
        <v>2991</v>
      </c>
      <c r="I23" s="486">
        <v>867</v>
      </c>
      <c r="J23" s="475">
        <v>31</v>
      </c>
    </row>
    <row r="24" spans="1:10" x14ac:dyDescent="0.15">
      <c r="A24" s="1039"/>
      <c r="B24" s="485" t="s">
        <v>1044</v>
      </c>
      <c r="C24" s="474">
        <v>1766</v>
      </c>
      <c r="D24" s="474">
        <v>311</v>
      </c>
      <c r="E24" s="474">
        <v>48</v>
      </c>
      <c r="F24" s="474">
        <v>1380</v>
      </c>
      <c r="G24" s="474">
        <v>578</v>
      </c>
      <c r="H24" s="474">
        <v>691</v>
      </c>
      <c r="I24" s="474">
        <v>111</v>
      </c>
      <c r="J24" s="475">
        <v>27</v>
      </c>
    </row>
    <row r="25" spans="1:10" ht="5.0999999999999996" customHeight="1" x14ac:dyDescent="0.15">
      <c r="A25" s="1039"/>
      <c r="B25" s="485"/>
      <c r="C25" s="474"/>
      <c r="D25" s="474"/>
      <c r="E25" s="474"/>
      <c r="F25" s="474"/>
      <c r="G25" s="474"/>
      <c r="H25" s="474"/>
      <c r="I25" s="474"/>
      <c r="J25" s="475"/>
    </row>
    <row r="26" spans="1:10" x14ac:dyDescent="0.15">
      <c r="A26" s="1039"/>
      <c r="B26" s="489" t="s">
        <v>287</v>
      </c>
      <c r="C26" s="490">
        <v>686</v>
      </c>
      <c r="D26" s="490">
        <v>552</v>
      </c>
      <c r="E26" s="490">
        <v>15</v>
      </c>
      <c r="F26" s="490">
        <v>109</v>
      </c>
      <c r="G26" s="490">
        <v>76</v>
      </c>
      <c r="H26" s="491">
        <v>18</v>
      </c>
      <c r="I26" s="491">
        <v>15</v>
      </c>
      <c r="J26" s="492">
        <v>10</v>
      </c>
    </row>
    <row r="27" spans="1:10" ht="12.95" customHeight="1" x14ac:dyDescent="0.15">
      <c r="A27" s="1038" t="s">
        <v>238</v>
      </c>
      <c r="B27" s="485" t="s">
        <v>231</v>
      </c>
      <c r="C27" s="474"/>
      <c r="D27" s="474"/>
      <c r="E27" s="474"/>
      <c r="F27" s="474"/>
      <c r="G27" s="474"/>
      <c r="H27" s="474"/>
      <c r="I27" s="474"/>
      <c r="J27" s="475"/>
    </row>
    <row r="28" spans="1:10" ht="5.0999999999999996" customHeight="1" x14ac:dyDescent="0.15">
      <c r="A28" s="1039"/>
      <c r="B28" s="485"/>
      <c r="C28" s="474"/>
      <c r="D28" s="474"/>
      <c r="E28" s="474"/>
      <c r="F28" s="474"/>
      <c r="G28" s="474"/>
      <c r="H28" s="474"/>
      <c r="I28" s="474"/>
      <c r="J28" s="475"/>
    </row>
    <row r="29" spans="1:10" x14ac:dyDescent="0.15">
      <c r="A29" s="1039"/>
      <c r="B29" s="485" t="s">
        <v>1040</v>
      </c>
      <c r="C29" s="474">
        <v>12077</v>
      </c>
      <c r="D29" s="474">
        <v>9550</v>
      </c>
      <c r="E29" s="474">
        <v>126</v>
      </c>
      <c r="F29" s="474">
        <v>2389</v>
      </c>
      <c r="G29" s="474">
        <v>1456</v>
      </c>
      <c r="H29" s="474">
        <v>854</v>
      </c>
      <c r="I29" s="474">
        <v>79</v>
      </c>
      <c r="J29" s="475">
        <v>12</v>
      </c>
    </row>
    <row r="30" spans="1:10" ht="5.0999999999999996" customHeight="1" x14ac:dyDescent="0.15">
      <c r="A30" s="1039"/>
      <c r="B30" s="485"/>
      <c r="C30" s="474"/>
      <c r="D30" s="474"/>
      <c r="E30" s="474"/>
      <c r="F30" s="474"/>
      <c r="G30" s="474"/>
      <c r="H30" s="474"/>
      <c r="I30" s="474"/>
      <c r="J30" s="475"/>
    </row>
    <row r="31" spans="1:10" x14ac:dyDescent="0.15">
      <c r="A31" s="1039"/>
      <c r="B31" s="485" t="s">
        <v>283</v>
      </c>
      <c r="C31" s="474">
        <v>11944</v>
      </c>
      <c r="D31" s="474">
        <v>9479</v>
      </c>
      <c r="E31" s="474">
        <v>124</v>
      </c>
      <c r="F31" s="474">
        <v>2330</v>
      </c>
      <c r="G31" s="474">
        <v>1399</v>
      </c>
      <c r="H31" s="474">
        <v>853</v>
      </c>
      <c r="I31" s="474">
        <v>78</v>
      </c>
      <c r="J31" s="475">
        <v>11</v>
      </c>
    </row>
    <row r="32" spans="1:10" x14ac:dyDescent="0.15">
      <c r="A32" s="1039"/>
      <c r="B32" s="485" t="s">
        <v>1042</v>
      </c>
      <c r="C32" s="474">
        <v>9206</v>
      </c>
      <c r="D32" s="474">
        <v>9170</v>
      </c>
      <c r="E32" s="474">
        <v>5</v>
      </c>
      <c r="F32" s="474">
        <v>26</v>
      </c>
      <c r="G32" s="474">
        <v>3</v>
      </c>
      <c r="H32" s="474">
        <v>23</v>
      </c>
      <c r="I32" s="486" t="s">
        <v>1252</v>
      </c>
      <c r="J32" s="487">
        <v>5</v>
      </c>
    </row>
    <row r="33" spans="1:10" x14ac:dyDescent="0.15">
      <c r="A33" s="1039"/>
      <c r="B33" s="488" t="s">
        <v>1046</v>
      </c>
      <c r="C33" s="474">
        <v>575</v>
      </c>
      <c r="D33" s="474">
        <v>2</v>
      </c>
      <c r="E33" s="474">
        <v>89</v>
      </c>
      <c r="F33" s="474">
        <v>484</v>
      </c>
      <c r="G33" s="486">
        <v>4</v>
      </c>
      <c r="H33" s="474">
        <v>480</v>
      </c>
      <c r="I33" s="486" t="s">
        <v>1252</v>
      </c>
      <c r="J33" s="487" t="s">
        <v>232</v>
      </c>
    </row>
    <row r="34" spans="1:10" x14ac:dyDescent="0.15">
      <c r="A34" s="1039"/>
      <c r="B34" s="485" t="s">
        <v>1043</v>
      </c>
      <c r="C34" s="474">
        <v>1942</v>
      </c>
      <c r="D34" s="474">
        <v>283</v>
      </c>
      <c r="E34" s="474">
        <v>25</v>
      </c>
      <c r="F34" s="474">
        <v>1629</v>
      </c>
      <c r="G34" s="474">
        <v>1317</v>
      </c>
      <c r="H34" s="474">
        <v>236</v>
      </c>
      <c r="I34" s="474">
        <v>76</v>
      </c>
      <c r="J34" s="475">
        <v>5</v>
      </c>
    </row>
    <row r="35" spans="1:10" x14ac:dyDescent="0.15">
      <c r="A35" s="1039"/>
      <c r="B35" s="485" t="s">
        <v>1044</v>
      </c>
      <c r="C35" s="474">
        <v>221</v>
      </c>
      <c r="D35" s="474">
        <v>24</v>
      </c>
      <c r="E35" s="474">
        <v>5</v>
      </c>
      <c r="F35" s="474">
        <v>191</v>
      </c>
      <c r="G35" s="474">
        <v>75</v>
      </c>
      <c r="H35" s="474">
        <v>114</v>
      </c>
      <c r="I35" s="474">
        <v>2</v>
      </c>
      <c r="J35" s="475">
        <v>1</v>
      </c>
    </row>
    <row r="36" spans="1:10" ht="5.0999999999999996" customHeight="1" x14ac:dyDescent="0.15">
      <c r="A36" s="1039"/>
      <c r="B36" s="485"/>
      <c r="C36" s="474"/>
      <c r="D36" s="474"/>
      <c r="E36" s="474"/>
      <c r="F36" s="474"/>
      <c r="G36" s="474"/>
      <c r="H36" s="474"/>
      <c r="I36" s="474"/>
      <c r="J36" s="475"/>
    </row>
    <row r="37" spans="1:10" x14ac:dyDescent="0.15">
      <c r="A37" s="1039"/>
      <c r="B37" s="485" t="s">
        <v>287</v>
      </c>
      <c r="C37" s="474">
        <v>133</v>
      </c>
      <c r="D37" s="474">
        <v>71</v>
      </c>
      <c r="E37" s="486">
        <v>2</v>
      </c>
      <c r="F37" s="474">
        <v>59</v>
      </c>
      <c r="G37" s="474">
        <v>57</v>
      </c>
      <c r="H37" s="474">
        <v>1</v>
      </c>
      <c r="I37" s="486">
        <v>1</v>
      </c>
      <c r="J37" s="487">
        <v>1</v>
      </c>
    </row>
    <row r="38" spans="1:10" ht="5.0999999999999996" customHeight="1" x14ac:dyDescent="0.15">
      <c r="A38" s="1039"/>
      <c r="B38" s="485"/>
      <c r="C38" s="474"/>
      <c r="D38" s="474"/>
      <c r="E38" s="474"/>
      <c r="F38" s="474"/>
      <c r="G38" s="474"/>
      <c r="H38" s="474"/>
      <c r="I38" s="474"/>
      <c r="J38" s="475"/>
    </row>
    <row r="39" spans="1:10" ht="12.95" customHeight="1" x14ac:dyDescent="0.15">
      <c r="A39" s="1039"/>
      <c r="B39" s="485" t="s">
        <v>233</v>
      </c>
      <c r="C39" s="474"/>
      <c r="D39" s="474"/>
      <c r="E39" s="474"/>
      <c r="F39" s="474"/>
      <c r="G39" s="474"/>
      <c r="H39" s="474"/>
      <c r="I39" s="474"/>
      <c r="J39" s="475"/>
    </row>
    <row r="40" spans="1:10" ht="5.0999999999999996" customHeight="1" x14ac:dyDescent="0.15">
      <c r="A40" s="1039"/>
      <c r="B40" s="485"/>
      <c r="C40" s="474"/>
      <c r="D40" s="474"/>
      <c r="E40" s="474"/>
      <c r="F40" s="474"/>
      <c r="G40" s="474"/>
      <c r="H40" s="474"/>
      <c r="I40" s="474"/>
      <c r="J40" s="475"/>
    </row>
    <row r="41" spans="1:10" x14ac:dyDescent="0.15">
      <c r="A41" s="1039"/>
      <c r="B41" s="485" t="s">
        <v>1040</v>
      </c>
      <c r="C41" s="474">
        <v>32248</v>
      </c>
      <c r="D41" s="474">
        <v>27679</v>
      </c>
      <c r="E41" s="474">
        <v>226</v>
      </c>
      <c r="F41" s="474">
        <v>4310</v>
      </c>
      <c r="G41" s="474">
        <v>2391</v>
      </c>
      <c r="H41" s="474">
        <v>1766</v>
      </c>
      <c r="I41" s="474">
        <v>153</v>
      </c>
      <c r="J41" s="475">
        <v>33</v>
      </c>
    </row>
    <row r="42" spans="1:10" ht="5.0999999999999996" customHeight="1" x14ac:dyDescent="0.15">
      <c r="A42" s="1039"/>
      <c r="B42" s="485"/>
      <c r="C42" s="474"/>
      <c r="D42" s="474"/>
      <c r="E42" s="474"/>
      <c r="F42" s="474"/>
      <c r="G42" s="474"/>
      <c r="H42" s="474"/>
      <c r="I42" s="474"/>
      <c r="J42" s="475"/>
    </row>
    <row r="43" spans="1:10" x14ac:dyDescent="0.15">
      <c r="A43" s="1039"/>
      <c r="B43" s="485" t="s">
        <v>283</v>
      </c>
      <c r="C43" s="474">
        <v>32035</v>
      </c>
      <c r="D43" s="474">
        <v>27534</v>
      </c>
      <c r="E43" s="474">
        <v>221</v>
      </c>
      <c r="F43" s="474">
        <v>4250</v>
      </c>
      <c r="G43" s="474">
        <v>2333</v>
      </c>
      <c r="H43" s="474">
        <v>1765</v>
      </c>
      <c r="I43" s="474">
        <v>152</v>
      </c>
      <c r="J43" s="475">
        <v>30</v>
      </c>
    </row>
    <row r="44" spans="1:10" x14ac:dyDescent="0.15">
      <c r="A44" s="1039"/>
      <c r="B44" s="485" t="s">
        <v>1042</v>
      </c>
      <c r="C44" s="474">
        <v>26889</v>
      </c>
      <c r="D44" s="474">
        <v>26811</v>
      </c>
      <c r="E44" s="474">
        <v>14</v>
      </c>
      <c r="F44" s="474">
        <v>43</v>
      </c>
      <c r="G44" s="474">
        <v>6</v>
      </c>
      <c r="H44" s="474">
        <v>37</v>
      </c>
      <c r="I44" s="486" t="s">
        <v>232</v>
      </c>
      <c r="J44" s="487">
        <v>21</v>
      </c>
    </row>
    <row r="45" spans="1:10" x14ac:dyDescent="0.15">
      <c r="A45" s="1039"/>
      <c r="B45" s="488" t="s">
        <v>1046</v>
      </c>
      <c r="C45" s="474">
        <v>1302</v>
      </c>
      <c r="D45" s="474">
        <v>4</v>
      </c>
      <c r="E45" s="474">
        <v>154</v>
      </c>
      <c r="F45" s="474">
        <v>1144</v>
      </c>
      <c r="G45" s="486">
        <v>7</v>
      </c>
      <c r="H45" s="474">
        <v>1137</v>
      </c>
      <c r="I45" s="486" t="s">
        <v>232</v>
      </c>
      <c r="J45" s="487" t="s">
        <v>232</v>
      </c>
    </row>
    <row r="46" spans="1:10" x14ac:dyDescent="0.15">
      <c r="A46" s="1039"/>
      <c r="B46" s="485" t="s">
        <v>1043</v>
      </c>
      <c r="C46" s="474">
        <v>3454</v>
      </c>
      <c r="D46" s="474">
        <v>660</v>
      </c>
      <c r="E46" s="474">
        <v>47</v>
      </c>
      <c r="F46" s="474">
        <v>2739</v>
      </c>
      <c r="G46" s="474">
        <v>2222</v>
      </c>
      <c r="H46" s="474">
        <v>368</v>
      </c>
      <c r="I46" s="474">
        <v>149</v>
      </c>
      <c r="J46" s="475">
        <v>8</v>
      </c>
    </row>
    <row r="47" spans="1:10" x14ac:dyDescent="0.15">
      <c r="A47" s="1039"/>
      <c r="B47" s="485" t="s">
        <v>1044</v>
      </c>
      <c r="C47" s="474">
        <v>390</v>
      </c>
      <c r="D47" s="474">
        <v>59</v>
      </c>
      <c r="E47" s="474">
        <v>6</v>
      </c>
      <c r="F47" s="474">
        <v>324</v>
      </c>
      <c r="G47" s="474">
        <v>98</v>
      </c>
      <c r="H47" s="474">
        <v>223</v>
      </c>
      <c r="I47" s="474">
        <v>3</v>
      </c>
      <c r="J47" s="475">
        <v>1</v>
      </c>
    </row>
    <row r="48" spans="1:10" ht="5.0999999999999996" customHeight="1" x14ac:dyDescent="0.15">
      <c r="A48" s="1039"/>
      <c r="B48" s="485"/>
      <c r="C48" s="474"/>
      <c r="D48" s="474"/>
      <c r="E48" s="474"/>
      <c r="F48" s="474"/>
      <c r="G48" s="474"/>
      <c r="H48" s="474"/>
      <c r="I48" s="474"/>
      <c r="J48" s="475"/>
    </row>
    <row r="49" spans="1:10" x14ac:dyDescent="0.15">
      <c r="A49" s="1039"/>
      <c r="B49" s="489" t="s">
        <v>287</v>
      </c>
      <c r="C49" s="490">
        <v>213</v>
      </c>
      <c r="D49" s="490">
        <v>145</v>
      </c>
      <c r="E49" s="491">
        <v>5</v>
      </c>
      <c r="F49" s="490">
        <v>60</v>
      </c>
      <c r="G49" s="490">
        <v>58</v>
      </c>
      <c r="H49" s="490">
        <v>1</v>
      </c>
      <c r="I49" s="491">
        <v>1</v>
      </c>
      <c r="J49" s="492">
        <v>3</v>
      </c>
    </row>
    <row r="50" spans="1:10" ht="12.95" customHeight="1" x14ac:dyDescent="0.15">
      <c r="A50" s="1038" t="s">
        <v>14</v>
      </c>
      <c r="B50" s="485" t="s">
        <v>231</v>
      </c>
      <c r="C50" s="474"/>
      <c r="D50" s="474"/>
      <c r="E50" s="474"/>
      <c r="F50" s="474"/>
      <c r="G50" s="474"/>
      <c r="H50" s="474"/>
      <c r="I50" s="474"/>
      <c r="J50" s="475"/>
    </row>
    <row r="51" spans="1:10" ht="5.0999999999999996" customHeight="1" x14ac:dyDescent="0.15">
      <c r="A51" s="1039"/>
      <c r="B51" s="485"/>
      <c r="C51" s="474"/>
      <c r="D51" s="474"/>
      <c r="E51" s="474"/>
      <c r="F51" s="474"/>
      <c r="G51" s="474"/>
      <c r="H51" s="474"/>
      <c r="I51" s="474"/>
      <c r="J51" s="475"/>
    </row>
    <row r="52" spans="1:10" x14ac:dyDescent="0.15">
      <c r="A52" s="1039"/>
      <c r="B52" s="485" t="s">
        <v>1040</v>
      </c>
      <c r="C52" s="474">
        <v>15175</v>
      </c>
      <c r="D52" s="474">
        <v>11516</v>
      </c>
      <c r="E52" s="474">
        <v>225</v>
      </c>
      <c r="F52" s="474">
        <v>3427</v>
      </c>
      <c r="G52" s="474">
        <v>2389</v>
      </c>
      <c r="H52" s="474">
        <v>698</v>
      </c>
      <c r="I52" s="474">
        <v>340</v>
      </c>
      <c r="J52" s="475">
        <v>7</v>
      </c>
    </row>
    <row r="53" spans="1:10" ht="5.0999999999999996" customHeight="1" x14ac:dyDescent="0.15">
      <c r="A53" s="1039"/>
      <c r="B53" s="485"/>
      <c r="C53" s="474"/>
      <c r="D53" s="474"/>
      <c r="E53" s="474"/>
      <c r="F53" s="474"/>
      <c r="G53" s="474"/>
      <c r="H53" s="474"/>
      <c r="I53" s="474"/>
      <c r="J53" s="475"/>
    </row>
    <row r="54" spans="1:10" x14ac:dyDescent="0.15">
      <c r="A54" s="1039"/>
      <c r="B54" s="485" t="s">
        <v>283</v>
      </c>
      <c r="C54" s="474">
        <v>15110</v>
      </c>
      <c r="D54" s="474">
        <v>11471</v>
      </c>
      <c r="E54" s="474">
        <v>224</v>
      </c>
      <c r="F54" s="474">
        <v>3409</v>
      </c>
      <c r="G54" s="474">
        <v>2379</v>
      </c>
      <c r="H54" s="474">
        <v>694</v>
      </c>
      <c r="I54" s="474">
        <v>336</v>
      </c>
      <c r="J54" s="475">
        <v>6</v>
      </c>
    </row>
    <row r="55" spans="1:10" x14ac:dyDescent="0.15">
      <c r="A55" s="1039"/>
      <c r="B55" s="485" t="s">
        <v>1042</v>
      </c>
      <c r="C55" s="474">
        <v>11083</v>
      </c>
      <c r="D55" s="474">
        <v>11074</v>
      </c>
      <c r="E55" s="474">
        <v>1</v>
      </c>
      <c r="F55" s="474">
        <v>7</v>
      </c>
      <c r="G55" s="474">
        <v>5</v>
      </c>
      <c r="H55" s="474">
        <v>2</v>
      </c>
      <c r="I55" s="486" t="s">
        <v>232</v>
      </c>
      <c r="J55" s="475">
        <v>1</v>
      </c>
    </row>
    <row r="56" spans="1:10" x14ac:dyDescent="0.15">
      <c r="A56" s="1039"/>
      <c r="B56" s="488" t="s">
        <v>1046</v>
      </c>
      <c r="C56" s="474">
        <v>592</v>
      </c>
      <c r="D56" s="474">
        <v>75</v>
      </c>
      <c r="E56" s="474">
        <v>135</v>
      </c>
      <c r="F56" s="474">
        <v>382</v>
      </c>
      <c r="G56" s="486">
        <v>43</v>
      </c>
      <c r="H56" s="474">
        <v>339</v>
      </c>
      <c r="I56" s="486" t="s">
        <v>232</v>
      </c>
      <c r="J56" s="487" t="s">
        <v>232</v>
      </c>
    </row>
    <row r="57" spans="1:10" x14ac:dyDescent="0.15">
      <c r="A57" s="1039"/>
      <c r="B57" s="485" t="s">
        <v>1043</v>
      </c>
      <c r="C57" s="474">
        <v>2951</v>
      </c>
      <c r="D57" s="474">
        <v>273</v>
      </c>
      <c r="E57" s="474">
        <v>74</v>
      </c>
      <c r="F57" s="474">
        <v>2602</v>
      </c>
      <c r="G57" s="474">
        <v>2197</v>
      </c>
      <c r="H57" s="474">
        <v>275</v>
      </c>
      <c r="I57" s="474">
        <v>130</v>
      </c>
      <c r="J57" s="475">
        <v>2</v>
      </c>
    </row>
    <row r="58" spans="1:10" x14ac:dyDescent="0.15">
      <c r="A58" s="1039"/>
      <c r="B58" s="485" t="s">
        <v>1044</v>
      </c>
      <c r="C58" s="474">
        <v>484</v>
      </c>
      <c r="D58" s="474">
        <v>49</v>
      </c>
      <c r="E58" s="474">
        <v>14</v>
      </c>
      <c r="F58" s="474">
        <v>418</v>
      </c>
      <c r="G58" s="474">
        <v>134</v>
      </c>
      <c r="H58" s="474">
        <v>78</v>
      </c>
      <c r="I58" s="474">
        <v>206</v>
      </c>
      <c r="J58" s="475">
        <v>3</v>
      </c>
    </row>
    <row r="59" spans="1:10" ht="5.0999999999999996" customHeight="1" x14ac:dyDescent="0.15">
      <c r="A59" s="1039"/>
      <c r="B59" s="485"/>
      <c r="C59" s="474"/>
      <c r="D59" s="474"/>
      <c r="E59" s="474"/>
      <c r="F59" s="474"/>
      <c r="G59" s="474"/>
      <c r="H59" s="474"/>
      <c r="I59" s="474"/>
      <c r="J59" s="475"/>
    </row>
    <row r="60" spans="1:10" x14ac:dyDescent="0.15">
      <c r="A60" s="1039"/>
      <c r="B60" s="485" t="s">
        <v>1045</v>
      </c>
      <c r="C60" s="474">
        <v>65</v>
      </c>
      <c r="D60" s="474">
        <v>45</v>
      </c>
      <c r="E60" s="474">
        <v>1</v>
      </c>
      <c r="F60" s="474">
        <v>18</v>
      </c>
      <c r="G60" s="474">
        <v>10</v>
      </c>
      <c r="H60" s="486">
        <v>4</v>
      </c>
      <c r="I60" s="486">
        <v>4</v>
      </c>
      <c r="J60" s="487">
        <v>1</v>
      </c>
    </row>
    <row r="61" spans="1:10" ht="5.0999999999999996" customHeight="1" x14ac:dyDescent="0.15">
      <c r="A61" s="1039"/>
      <c r="B61" s="485"/>
      <c r="C61" s="474"/>
      <c r="D61" s="474"/>
      <c r="E61" s="474"/>
      <c r="F61" s="474"/>
      <c r="G61" s="474"/>
      <c r="H61" s="474"/>
      <c r="I61" s="474"/>
      <c r="J61" s="475"/>
    </row>
    <row r="62" spans="1:10" ht="12.95" customHeight="1" x14ac:dyDescent="0.15">
      <c r="A62" s="1039"/>
      <c r="B62" s="485" t="s">
        <v>233</v>
      </c>
      <c r="C62" s="474"/>
      <c r="D62" s="474"/>
      <c r="E62" s="474"/>
      <c r="F62" s="474"/>
      <c r="G62" s="474"/>
      <c r="H62" s="474"/>
      <c r="I62" s="474"/>
      <c r="J62" s="475"/>
    </row>
    <row r="63" spans="1:10" ht="5.0999999999999996" customHeight="1" x14ac:dyDescent="0.15">
      <c r="A63" s="1039"/>
      <c r="B63" s="485"/>
      <c r="C63" s="474"/>
      <c r="D63" s="474"/>
      <c r="E63" s="474"/>
      <c r="F63" s="474"/>
      <c r="G63" s="474"/>
      <c r="H63" s="474"/>
      <c r="I63" s="474"/>
      <c r="J63" s="475"/>
    </row>
    <row r="64" spans="1:10" x14ac:dyDescent="0.15">
      <c r="A64" s="1039"/>
      <c r="B64" s="485" t="s">
        <v>1040</v>
      </c>
      <c r="C64" s="474">
        <v>41805</v>
      </c>
      <c r="D64" s="474">
        <v>35169</v>
      </c>
      <c r="E64" s="474">
        <v>464</v>
      </c>
      <c r="F64" s="474">
        <v>6154</v>
      </c>
      <c r="G64" s="474">
        <v>4050</v>
      </c>
      <c r="H64" s="474">
        <v>1457</v>
      </c>
      <c r="I64" s="474">
        <v>647</v>
      </c>
      <c r="J64" s="475">
        <v>18</v>
      </c>
    </row>
    <row r="65" spans="1:10" ht="5.0999999999999996" customHeight="1" x14ac:dyDescent="0.15">
      <c r="A65" s="1039"/>
      <c r="B65" s="485"/>
      <c r="C65" s="474"/>
      <c r="D65" s="474"/>
      <c r="E65" s="474"/>
      <c r="F65" s="474"/>
      <c r="G65" s="474"/>
      <c r="H65" s="474"/>
      <c r="I65" s="474"/>
      <c r="J65" s="475"/>
    </row>
    <row r="66" spans="1:10" x14ac:dyDescent="0.15">
      <c r="A66" s="1039"/>
      <c r="B66" s="485" t="s">
        <v>283</v>
      </c>
      <c r="C66" s="474">
        <v>41678</v>
      </c>
      <c r="D66" s="474">
        <v>35066</v>
      </c>
      <c r="E66" s="474">
        <v>461</v>
      </c>
      <c r="F66" s="474">
        <v>6135</v>
      </c>
      <c r="G66" s="474">
        <v>4040</v>
      </c>
      <c r="H66" s="474">
        <v>1452</v>
      </c>
      <c r="I66" s="474">
        <v>643</v>
      </c>
      <c r="J66" s="475">
        <v>16</v>
      </c>
    </row>
    <row r="67" spans="1:10" x14ac:dyDescent="0.15">
      <c r="A67" s="1039"/>
      <c r="B67" s="485" t="s">
        <v>1042</v>
      </c>
      <c r="C67" s="474">
        <v>34170</v>
      </c>
      <c r="D67" s="474">
        <v>34140</v>
      </c>
      <c r="E67" s="474">
        <v>2</v>
      </c>
      <c r="F67" s="474">
        <v>23</v>
      </c>
      <c r="G67" s="474">
        <v>15</v>
      </c>
      <c r="H67" s="474">
        <v>8</v>
      </c>
      <c r="I67" s="486" t="s">
        <v>232</v>
      </c>
      <c r="J67" s="475">
        <v>5</v>
      </c>
    </row>
    <row r="68" spans="1:10" x14ac:dyDescent="0.15">
      <c r="A68" s="1039"/>
      <c r="B68" s="488" t="s">
        <v>1046</v>
      </c>
      <c r="C68" s="474">
        <v>1329</v>
      </c>
      <c r="D68" s="474">
        <v>157</v>
      </c>
      <c r="E68" s="474">
        <v>278</v>
      </c>
      <c r="F68" s="474">
        <v>894</v>
      </c>
      <c r="G68" s="486">
        <v>85</v>
      </c>
      <c r="H68" s="474">
        <v>809</v>
      </c>
      <c r="I68" s="486" t="s">
        <v>232</v>
      </c>
      <c r="J68" s="487" t="s">
        <v>232</v>
      </c>
    </row>
    <row r="69" spans="1:10" x14ac:dyDescent="0.15">
      <c r="A69" s="1039"/>
      <c r="B69" s="485" t="s">
        <v>1043</v>
      </c>
      <c r="C69" s="474">
        <v>5314</v>
      </c>
      <c r="D69" s="474">
        <v>637</v>
      </c>
      <c r="E69" s="474">
        <v>153</v>
      </c>
      <c r="F69" s="474">
        <v>4521</v>
      </c>
      <c r="G69" s="474">
        <v>3754</v>
      </c>
      <c r="H69" s="474">
        <v>490</v>
      </c>
      <c r="I69" s="474">
        <v>277</v>
      </c>
      <c r="J69" s="475">
        <v>3</v>
      </c>
    </row>
    <row r="70" spans="1:10" x14ac:dyDescent="0.15">
      <c r="A70" s="1039"/>
      <c r="B70" s="485" t="s">
        <v>1044</v>
      </c>
      <c r="C70" s="474">
        <v>865</v>
      </c>
      <c r="D70" s="474">
        <v>132</v>
      </c>
      <c r="E70" s="474">
        <v>28</v>
      </c>
      <c r="F70" s="474">
        <v>697</v>
      </c>
      <c r="G70" s="474">
        <v>186</v>
      </c>
      <c r="H70" s="474">
        <v>145</v>
      </c>
      <c r="I70" s="474">
        <v>366</v>
      </c>
      <c r="J70" s="475">
        <v>8</v>
      </c>
    </row>
    <row r="71" spans="1:10" ht="5.0999999999999996" customHeight="1" x14ac:dyDescent="0.15">
      <c r="A71" s="1039"/>
      <c r="B71" s="485"/>
      <c r="C71" s="474"/>
      <c r="D71" s="474"/>
      <c r="E71" s="474"/>
      <c r="F71" s="474"/>
      <c r="G71" s="474"/>
      <c r="H71" s="474"/>
      <c r="I71" s="474"/>
      <c r="J71" s="475"/>
    </row>
    <row r="72" spans="1:10" ht="14.25" thickBot="1" x14ac:dyDescent="0.2">
      <c r="A72" s="1040"/>
      <c r="B72" s="493" t="s">
        <v>287</v>
      </c>
      <c r="C72" s="464">
        <v>127</v>
      </c>
      <c r="D72" s="464">
        <v>103</v>
      </c>
      <c r="E72" s="464">
        <v>3</v>
      </c>
      <c r="F72" s="464">
        <v>19</v>
      </c>
      <c r="G72" s="464">
        <v>10</v>
      </c>
      <c r="H72" s="494">
        <v>5</v>
      </c>
      <c r="I72" s="494">
        <v>4</v>
      </c>
      <c r="J72" s="495">
        <v>2</v>
      </c>
    </row>
    <row r="73" spans="1:10" x14ac:dyDescent="0.15">
      <c r="A73" s="219"/>
      <c r="B73" s="219"/>
      <c r="C73" s="219"/>
      <c r="D73" s="219"/>
      <c r="E73" s="219"/>
      <c r="F73" s="219"/>
      <c r="G73" s="219"/>
      <c r="H73" s="219"/>
      <c r="I73" s="219"/>
      <c r="J73" s="219"/>
    </row>
  </sheetData>
  <mergeCells count="10">
    <mergeCell ref="A1:C1"/>
    <mergeCell ref="B2:B3"/>
    <mergeCell ref="F2:I2"/>
    <mergeCell ref="J2:J3"/>
    <mergeCell ref="A4:A26"/>
    <mergeCell ref="A27:A49"/>
    <mergeCell ref="A50:A72"/>
    <mergeCell ref="C2:C3"/>
    <mergeCell ref="D2:D3"/>
    <mergeCell ref="E2:E3"/>
  </mergeCells>
  <phoneticPr fontId="1"/>
  <pageMargins left="0.43307086614173229" right="0.43307086614173229" top="0.74803149606299213" bottom="0.55118110236220474" header="0.31496062992125984" footer="0.31496062992125984"/>
  <pageSetup paperSize="9" scale="96" firstPageNumber="13" fitToHeight="0" orientation="portrait" useFirstPageNumber="1" r:id="rId1"/>
  <headerFooter>
    <oddFooter>&amp;C38</oddFooter>
    <firstFooter>&amp;C38</first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J52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4.125" style="203" customWidth="1"/>
    <col min="2" max="2" width="26.75" style="203" customWidth="1"/>
    <col min="3" max="5" width="9.375" style="203" customWidth="1"/>
    <col min="6" max="9" width="8.625" style="203" customWidth="1"/>
    <col min="10" max="10" width="6.875" style="203" customWidth="1"/>
    <col min="11" max="16384" width="9" style="90"/>
  </cols>
  <sheetData>
    <row r="1" spans="1:10" x14ac:dyDescent="0.15">
      <c r="A1" s="219"/>
      <c r="B1" s="219"/>
      <c r="C1" s="219"/>
      <c r="D1" s="219"/>
      <c r="E1" s="219"/>
      <c r="F1" s="219"/>
      <c r="G1" s="219"/>
      <c r="H1" s="219"/>
      <c r="I1" s="219"/>
      <c r="J1" s="219"/>
    </row>
    <row r="2" spans="1:10" ht="13.5" customHeight="1" thickBot="1" x14ac:dyDescent="0.2">
      <c r="A2" s="219"/>
      <c r="B2" s="219"/>
      <c r="C2" s="219"/>
      <c r="D2" s="219"/>
      <c r="E2" s="219"/>
      <c r="F2" s="219"/>
      <c r="G2" s="219"/>
      <c r="H2" s="219"/>
      <c r="I2" s="219"/>
      <c r="J2" s="481" t="s">
        <v>1251</v>
      </c>
    </row>
    <row r="3" spans="1:10" ht="13.5" customHeight="1" x14ac:dyDescent="0.15">
      <c r="A3" s="1041" t="s">
        <v>15</v>
      </c>
      <c r="B3" s="1033" t="s">
        <v>234</v>
      </c>
      <c r="C3" s="1033" t="s">
        <v>2</v>
      </c>
      <c r="D3" s="1033" t="s">
        <v>220</v>
      </c>
      <c r="E3" s="1033" t="s">
        <v>221</v>
      </c>
      <c r="F3" s="1034" t="s">
        <v>222</v>
      </c>
      <c r="G3" s="1035"/>
      <c r="H3" s="1035"/>
      <c r="I3" s="1036"/>
      <c r="J3" s="1030" t="s">
        <v>223</v>
      </c>
    </row>
    <row r="4" spans="1:10" x14ac:dyDescent="0.15">
      <c r="A4" s="1042"/>
      <c r="B4" s="904"/>
      <c r="C4" s="904"/>
      <c r="D4" s="904"/>
      <c r="E4" s="904"/>
      <c r="F4" s="120" t="s">
        <v>2</v>
      </c>
      <c r="G4" s="120" t="s">
        <v>224</v>
      </c>
      <c r="H4" s="120" t="s">
        <v>958</v>
      </c>
      <c r="I4" s="120" t="s">
        <v>237</v>
      </c>
      <c r="J4" s="906"/>
    </row>
    <row r="5" spans="1:10" x14ac:dyDescent="0.15">
      <c r="A5" s="1042"/>
      <c r="B5" s="485" t="s">
        <v>231</v>
      </c>
      <c r="C5" s="474"/>
      <c r="D5" s="474"/>
      <c r="E5" s="474"/>
      <c r="F5" s="474"/>
      <c r="G5" s="474"/>
      <c r="H5" s="474"/>
      <c r="I5" s="474"/>
      <c r="J5" s="475"/>
    </row>
    <row r="6" spans="1:10" ht="5.0999999999999996" customHeight="1" x14ac:dyDescent="0.15">
      <c r="A6" s="1042"/>
      <c r="B6" s="485"/>
      <c r="C6" s="474"/>
      <c r="D6" s="474"/>
      <c r="E6" s="474"/>
      <c r="F6" s="474"/>
      <c r="G6" s="474"/>
      <c r="H6" s="474"/>
      <c r="I6" s="474"/>
      <c r="J6" s="475"/>
    </row>
    <row r="7" spans="1:10" x14ac:dyDescent="0.15">
      <c r="A7" s="1042"/>
      <c r="B7" s="485" t="s">
        <v>1040</v>
      </c>
      <c r="C7" s="474">
        <v>8234</v>
      </c>
      <c r="D7" s="474">
        <v>7805</v>
      </c>
      <c r="E7" s="474">
        <v>106</v>
      </c>
      <c r="F7" s="474">
        <v>287</v>
      </c>
      <c r="G7" s="474">
        <v>90</v>
      </c>
      <c r="H7" s="474">
        <v>150</v>
      </c>
      <c r="I7" s="474">
        <v>47</v>
      </c>
      <c r="J7" s="475">
        <v>36</v>
      </c>
    </row>
    <row r="8" spans="1:10" ht="5.0999999999999996" customHeight="1" x14ac:dyDescent="0.15">
      <c r="A8" s="1042"/>
      <c r="B8" s="485"/>
      <c r="C8" s="474"/>
      <c r="D8" s="474"/>
      <c r="E8" s="474"/>
      <c r="F8" s="474"/>
      <c r="G8" s="474"/>
      <c r="H8" s="474"/>
      <c r="I8" s="474"/>
      <c r="J8" s="475"/>
    </row>
    <row r="9" spans="1:10" x14ac:dyDescent="0.15">
      <c r="A9" s="1042"/>
      <c r="B9" s="485" t="s">
        <v>283</v>
      </c>
      <c r="C9" s="474">
        <v>8181</v>
      </c>
      <c r="D9" s="474">
        <v>7755</v>
      </c>
      <c r="E9" s="474">
        <v>106</v>
      </c>
      <c r="F9" s="474">
        <v>286</v>
      </c>
      <c r="G9" s="474">
        <v>89</v>
      </c>
      <c r="H9" s="474">
        <v>150</v>
      </c>
      <c r="I9" s="474">
        <v>47</v>
      </c>
      <c r="J9" s="475">
        <v>34</v>
      </c>
    </row>
    <row r="10" spans="1:10" x14ac:dyDescent="0.15">
      <c r="A10" s="1042"/>
      <c r="B10" s="485" t="s">
        <v>1042</v>
      </c>
      <c r="C10" s="474">
        <v>7616</v>
      </c>
      <c r="D10" s="474">
        <v>7553</v>
      </c>
      <c r="E10" s="474">
        <v>3</v>
      </c>
      <c r="F10" s="474">
        <v>44</v>
      </c>
      <c r="G10" s="486" t="s">
        <v>1110</v>
      </c>
      <c r="H10" s="474">
        <v>1</v>
      </c>
      <c r="I10" s="486">
        <v>43</v>
      </c>
      <c r="J10" s="475">
        <v>16</v>
      </c>
    </row>
    <row r="11" spans="1:10" x14ac:dyDescent="0.15">
      <c r="A11" s="1042"/>
      <c r="B11" s="488" t="s">
        <v>1046</v>
      </c>
      <c r="C11" s="474">
        <v>275</v>
      </c>
      <c r="D11" s="486">
        <v>51</v>
      </c>
      <c r="E11" s="474">
        <v>78</v>
      </c>
      <c r="F11" s="486">
        <v>146</v>
      </c>
      <c r="G11" s="486">
        <v>29</v>
      </c>
      <c r="H11" s="486">
        <v>117</v>
      </c>
      <c r="I11" s="486" t="s">
        <v>959</v>
      </c>
      <c r="J11" s="487" t="s">
        <v>959</v>
      </c>
    </row>
    <row r="12" spans="1:10" x14ac:dyDescent="0.15">
      <c r="A12" s="1042"/>
      <c r="B12" s="485" t="s">
        <v>1043</v>
      </c>
      <c r="C12" s="474">
        <v>208</v>
      </c>
      <c r="D12" s="474">
        <v>116</v>
      </c>
      <c r="E12" s="474">
        <v>21</v>
      </c>
      <c r="F12" s="474">
        <v>71</v>
      </c>
      <c r="G12" s="474">
        <v>46</v>
      </c>
      <c r="H12" s="474">
        <v>21</v>
      </c>
      <c r="I12" s="486">
        <v>4</v>
      </c>
      <c r="J12" s="487" t="s">
        <v>1110</v>
      </c>
    </row>
    <row r="13" spans="1:10" x14ac:dyDescent="0.15">
      <c r="A13" s="1042"/>
      <c r="B13" s="485" t="s">
        <v>1044</v>
      </c>
      <c r="C13" s="474">
        <v>82</v>
      </c>
      <c r="D13" s="474">
        <v>35</v>
      </c>
      <c r="E13" s="474">
        <v>4</v>
      </c>
      <c r="F13" s="474">
        <v>25</v>
      </c>
      <c r="G13" s="474">
        <v>14</v>
      </c>
      <c r="H13" s="474">
        <v>11</v>
      </c>
      <c r="I13" s="486" t="s">
        <v>1110</v>
      </c>
      <c r="J13" s="475">
        <v>18</v>
      </c>
    </row>
    <row r="14" spans="1:10" ht="5.0999999999999996" customHeight="1" x14ac:dyDescent="0.15">
      <c r="A14" s="1042"/>
      <c r="B14" s="485"/>
      <c r="C14" s="474"/>
      <c r="D14" s="474"/>
      <c r="E14" s="474"/>
      <c r="F14" s="474"/>
      <c r="G14" s="474"/>
      <c r="H14" s="474"/>
      <c r="I14" s="474"/>
      <c r="J14" s="475"/>
    </row>
    <row r="15" spans="1:10" x14ac:dyDescent="0.15">
      <c r="A15" s="1042"/>
      <c r="B15" s="485" t="s">
        <v>1045</v>
      </c>
      <c r="C15" s="474">
        <v>53</v>
      </c>
      <c r="D15" s="474">
        <v>50</v>
      </c>
      <c r="E15" s="486" t="s">
        <v>1110</v>
      </c>
      <c r="F15" s="474">
        <v>1</v>
      </c>
      <c r="G15" s="474">
        <v>1</v>
      </c>
      <c r="H15" s="486" t="s">
        <v>959</v>
      </c>
      <c r="I15" s="486" t="s">
        <v>959</v>
      </c>
      <c r="J15" s="487">
        <v>2</v>
      </c>
    </row>
    <row r="16" spans="1:10" ht="5.0999999999999996" customHeight="1" x14ac:dyDescent="0.15">
      <c r="A16" s="1042"/>
      <c r="B16" s="485"/>
      <c r="C16" s="474"/>
      <c r="D16" s="474"/>
      <c r="E16" s="474"/>
      <c r="F16" s="474"/>
      <c r="G16" s="474"/>
      <c r="H16" s="474"/>
      <c r="I16" s="474"/>
      <c r="J16" s="475"/>
    </row>
    <row r="17" spans="1:10" x14ac:dyDescent="0.15">
      <c r="A17" s="1042"/>
      <c r="B17" s="485" t="s">
        <v>233</v>
      </c>
      <c r="C17" s="474"/>
      <c r="D17" s="474"/>
      <c r="E17" s="474"/>
      <c r="F17" s="474"/>
      <c r="G17" s="474"/>
      <c r="H17" s="474"/>
      <c r="I17" s="474"/>
      <c r="J17" s="475"/>
    </row>
    <row r="18" spans="1:10" ht="5.0999999999999996" customHeight="1" x14ac:dyDescent="0.15">
      <c r="A18" s="1042"/>
      <c r="B18" s="485"/>
      <c r="C18" s="474"/>
      <c r="D18" s="474"/>
      <c r="E18" s="474"/>
      <c r="F18" s="474"/>
      <c r="G18" s="474"/>
      <c r="H18" s="474"/>
      <c r="I18" s="474"/>
      <c r="J18" s="475"/>
    </row>
    <row r="19" spans="1:10" x14ac:dyDescent="0.15">
      <c r="A19" s="1042"/>
      <c r="B19" s="485" t="s">
        <v>1040</v>
      </c>
      <c r="C19" s="474">
        <v>23367</v>
      </c>
      <c r="D19" s="474">
        <v>22440</v>
      </c>
      <c r="E19" s="474">
        <v>185</v>
      </c>
      <c r="F19" s="474">
        <v>658</v>
      </c>
      <c r="G19" s="474">
        <v>193</v>
      </c>
      <c r="H19" s="474">
        <v>390</v>
      </c>
      <c r="I19" s="474">
        <v>75</v>
      </c>
      <c r="J19" s="475">
        <v>84</v>
      </c>
    </row>
    <row r="20" spans="1:10" ht="5.0999999999999996" customHeight="1" x14ac:dyDescent="0.15">
      <c r="A20" s="1042"/>
      <c r="B20" s="485"/>
      <c r="C20" s="474"/>
      <c r="D20" s="474"/>
      <c r="E20" s="474"/>
      <c r="F20" s="474"/>
      <c r="G20" s="474"/>
      <c r="H20" s="474"/>
      <c r="I20" s="474"/>
      <c r="J20" s="475"/>
    </row>
    <row r="21" spans="1:10" x14ac:dyDescent="0.15">
      <c r="A21" s="1042"/>
      <c r="B21" s="485" t="s">
        <v>283</v>
      </c>
      <c r="C21" s="474">
        <v>23272</v>
      </c>
      <c r="D21" s="474">
        <v>22348</v>
      </c>
      <c r="E21" s="474">
        <v>185</v>
      </c>
      <c r="F21" s="474">
        <v>657</v>
      </c>
      <c r="G21" s="474">
        <v>192</v>
      </c>
      <c r="H21" s="474">
        <v>390</v>
      </c>
      <c r="I21" s="474">
        <v>75</v>
      </c>
      <c r="J21" s="475">
        <v>82</v>
      </c>
    </row>
    <row r="22" spans="1:10" x14ac:dyDescent="0.15">
      <c r="A22" s="1042"/>
      <c r="B22" s="485" t="s">
        <v>1042</v>
      </c>
      <c r="C22" s="474">
        <v>22066</v>
      </c>
      <c r="D22" s="474">
        <v>21937</v>
      </c>
      <c r="E22" s="474">
        <v>6</v>
      </c>
      <c r="F22" s="474">
        <v>72</v>
      </c>
      <c r="G22" s="474" t="s">
        <v>1110</v>
      </c>
      <c r="H22" s="474">
        <v>2</v>
      </c>
      <c r="I22" s="486">
        <v>70</v>
      </c>
      <c r="J22" s="475">
        <v>51</v>
      </c>
    </row>
    <row r="23" spans="1:10" x14ac:dyDescent="0.15">
      <c r="A23" s="1042"/>
      <c r="B23" s="488" t="s">
        <v>1046</v>
      </c>
      <c r="C23" s="474">
        <v>645</v>
      </c>
      <c r="D23" s="486">
        <v>94</v>
      </c>
      <c r="E23" s="474">
        <v>138</v>
      </c>
      <c r="F23" s="486">
        <v>413</v>
      </c>
      <c r="G23" s="486">
        <v>88</v>
      </c>
      <c r="H23" s="486">
        <v>325</v>
      </c>
      <c r="I23" s="486" t="s">
        <v>959</v>
      </c>
      <c r="J23" s="487" t="s">
        <v>959</v>
      </c>
    </row>
    <row r="24" spans="1:10" x14ac:dyDescent="0.15">
      <c r="A24" s="1042"/>
      <c r="B24" s="485" t="s">
        <v>1043</v>
      </c>
      <c r="C24" s="474">
        <v>392</v>
      </c>
      <c r="D24" s="474">
        <v>230</v>
      </c>
      <c r="E24" s="474">
        <v>33</v>
      </c>
      <c r="F24" s="474">
        <v>129</v>
      </c>
      <c r="G24" s="474">
        <v>85</v>
      </c>
      <c r="H24" s="474">
        <v>39</v>
      </c>
      <c r="I24" s="486">
        <v>5</v>
      </c>
      <c r="J24" s="487" t="s">
        <v>1110</v>
      </c>
    </row>
    <row r="25" spans="1:10" x14ac:dyDescent="0.15">
      <c r="A25" s="1042"/>
      <c r="B25" s="485" t="s">
        <v>1044</v>
      </c>
      <c r="C25" s="474">
        <v>169</v>
      </c>
      <c r="D25" s="474">
        <v>87</v>
      </c>
      <c r="E25" s="474">
        <v>3</v>
      </c>
      <c r="F25" s="474">
        <v>43</v>
      </c>
      <c r="G25" s="474">
        <v>19</v>
      </c>
      <c r="H25" s="474">
        <v>24</v>
      </c>
      <c r="I25" s="486" t="s">
        <v>1110</v>
      </c>
      <c r="J25" s="475">
        <v>31</v>
      </c>
    </row>
    <row r="26" spans="1:10" ht="5.0999999999999996" customHeight="1" x14ac:dyDescent="0.15">
      <c r="A26" s="1042"/>
      <c r="B26" s="485"/>
      <c r="C26" s="474"/>
      <c r="D26" s="474"/>
      <c r="E26" s="474"/>
      <c r="F26" s="474"/>
      <c r="G26" s="474"/>
      <c r="H26" s="474"/>
      <c r="I26" s="486"/>
      <c r="J26" s="475"/>
    </row>
    <row r="27" spans="1:10" x14ac:dyDescent="0.15">
      <c r="A27" s="1042"/>
      <c r="B27" s="485" t="s">
        <v>287</v>
      </c>
      <c r="C27" s="474">
        <v>95</v>
      </c>
      <c r="D27" s="474">
        <v>92</v>
      </c>
      <c r="E27" s="486">
        <v>8</v>
      </c>
      <c r="F27" s="474">
        <v>1</v>
      </c>
      <c r="G27" s="474">
        <v>1</v>
      </c>
      <c r="H27" s="486" t="s">
        <v>959</v>
      </c>
      <c r="I27" s="486" t="s">
        <v>959</v>
      </c>
      <c r="J27" s="487">
        <v>2</v>
      </c>
    </row>
    <row r="28" spans="1:10" ht="5.0999999999999996" customHeight="1" x14ac:dyDescent="0.15">
      <c r="A28" s="1043"/>
      <c r="B28" s="489"/>
      <c r="C28" s="490"/>
      <c r="D28" s="490"/>
      <c r="E28" s="490"/>
      <c r="F28" s="490"/>
      <c r="G28" s="490"/>
      <c r="H28" s="490"/>
      <c r="I28" s="490"/>
      <c r="J28" s="496"/>
    </row>
    <row r="29" spans="1:10" ht="13.5" customHeight="1" x14ac:dyDescent="0.15">
      <c r="A29" s="1038" t="s">
        <v>16</v>
      </c>
      <c r="B29" s="485" t="s">
        <v>231</v>
      </c>
      <c r="C29" s="474"/>
      <c r="D29" s="474"/>
      <c r="E29" s="474"/>
      <c r="F29" s="474"/>
      <c r="G29" s="474"/>
      <c r="H29" s="497"/>
      <c r="I29" s="474"/>
      <c r="J29" s="475"/>
    </row>
    <row r="30" spans="1:10" ht="5.0999999999999996" customHeight="1" x14ac:dyDescent="0.15">
      <c r="A30" s="1039"/>
      <c r="B30" s="485"/>
      <c r="C30" s="474"/>
      <c r="D30" s="474"/>
      <c r="E30" s="474"/>
      <c r="F30" s="474"/>
      <c r="G30" s="474"/>
      <c r="H30" s="474"/>
      <c r="I30" s="474"/>
      <c r="J30" s="475"/>
    </row>
    <row r="31" spans="1:10" x14ac:dyDescent="0.15">
      <c r="A31" s="1039"/>
      <c r="B31" s="485" t="s">
        <v>1040</v>
      </c>
      <c r="C31" s="474">
        <v>5756</v>
      </c>
      <c r="D31" s="474">
        <v>5260</v>
      </c>
      <c r="E31" s="474">
        <v>204</v>
      </c>
      <c r="F31" s="474">
        <v>285</v>
      </c>
      <c r="G31" s="474">
        <v>160</v>
      </c>
      <c r="H31" s="474">
        <v>120</v>
      </c>
      <c r="I31" s="486">
        <v>5</v>
      </c>
      <c r="J31" s="475">
        <v>7</v>
      </c>
    </row>
    <row r="32" spans="1:10" ht="5.0999999999999996" customHeight="1" x14ac:dyDescent="0.15">
      <c r="A32" s="1039"/>
      <c r="B32" s="485"/>
      <c r="C32" s="474"/>
      <c r="D32" s="474"/>
      <c r="E32" s="474"/>
      <c r="F32" s="474"/>
      <c r="G32" s="474"/>
      <c r="H32" s="474"/>
      <c r="I32" s="486"/>
      <c r="J32" s="475"/>
    </row>
    <row r="33" spans="1:10" x14ac:dyDescent="0.15">
      <c r="A33" s="1039"/>
      <c r="B33" s="485" t="s">
        <v>283</v>
      </c>
      <c r="C33" s="474">
        <v>5697</v>
      </c>
      <c r="D33" s="474">
        <v>5204</v>
      </c>
      <c r="E33" s="474">
        <v>203</v>
      </c>
      <c r="F33" s="474">
        <v>284</v>
      </c>
      <c r="G33" s="474">
        <v>159</v>
      </c>
      <c r="H33" s="474">
        <v>120</v>
      </c>
      <c r="I33" s="486">
        <v>5</v>
      </c>
      <c r="J33" s="475">
        <v>6</v>
      </c>
    </row>
    <row r="34" spans="1:10" x14ac:dyDescent="0.15">
      <c r="A34" s="1039"/>
      <c r="B34" s="485" t="s">
        <v>1042</v>
      </c>
      <c r="C34" s="474">
        <v>5025</v>
      </c>
      <c r="D34" s="474">
        <v>5022</v>
      </c>
      <c r="E34" s="474">
        <v>1</v>
      </c>
      <c r="F34" s="474">
        <v>1</v>
      </c>
      <c r="G34" s="474">
        <v>1</v>
      </c>
      <c r="H34" s="461" t="s">
        <v>1138</v>
      </c>
      <c r="I34" s="486" t="s">
        <v>959</v>
      </c>
      <c r="J34" s="475">
        <v>1</v>
      </c>
    </row>
    <row r="35" spans="1:10" x14ac:dyDescent="0.15">
      <c r="A35" s="1039"/>
      <c r="B35" s="488" t="s">
        <v>1046</v>
      </c>
      <c r="C35" s="474">
        <v>269</v>
      </c>
      <c r="D35" s="474">
        <v>5</v>
      </c>
      <c r="E35" s="474">
        <v>174</v>
      </c>
      <c r="F35" s="474">
        <v>90</v>
      </c>
      <c r="G35" s="474">
        <v>5</v>
      </c>
      <c r="H35" s="486">
        <v>85</v>
      </c>
      <c r="I35" s="486" t="s">
        <v>959</v>
      </c>
      <c r="J35" s="487" t="s">
        <v>959</v>
      </c>
    </row>
    <row r="36" spans="1:10" x14ac:dyDescent="0.15">
      <c r="A36" s="1039"/>
      <c r="B36" s="485" t="s">
        <v>1043</v>
      </c>
      <c r="C36" s="474">
        <v>338</v>
      </c>
      <c r="D36" s="474">
        <v>157</v>
      </c>
      <c r="E36" s="474">
        <v>23</v>
      </c>
      <c r="F36" s="474">
        <v>156</v>
      </c>
      <c r="G36" s="474">
        <v>129</v>
      </c>
      <c r="H36" s="474">
        <v>22</v>
      </c>
      <c r="I36" s="486">
        <v>5</v>
      </c>
      <c r="J36" s="487">
        <v>2</v>
      </c>
    </row>
    <row r="37" spans="1:10" x14ac:dyDescent="0.15">
      <c r="A37" s="1039"/>
      <c r="B37" s="485" t="s">
        <v>1044</v>
      </c>
      <c r="C37" s="474">
        <v>65</v>
      </c>
      <c r="D37" s="474">
        <v>20</v>
      </c>
      <c r="E37" s="474">
        <v>5</v>
      </c>
      <c r="F37" s="474">
        <v>37</v>
      </c>
      <c r="G37" s="474">
        <v>24</v>
      </c>
      <c r="H37" s="474">
        <v>13</v>
      </c>
      <c r="I37" s="486" t="s">
        <v>959</v>
      </c>
      <c r="J37" s="487">
        <v>3</v>
      </c>
    </row>
    <row r="38" spans="1:10" ht="5.0999999999999996" customHeight="1" x14ac:dyDescent="0.15">
      <c r="A38" s="1039"/>
      <c r="B38" s="485"/>
      <c r="C38" s="474"/>
      <c r="D38" s="474"/>
      <c r="E38" s="474"/>
      <c r="F38" s="474"/>
      <c r="G38" s="474"/>
      <c r="H38" s="474"/>
      <c r="I38" s="486"/>
      <c r="J38" s="475"/>
    </row>
    <row r="39" spans="1:10" x14ac:dyDescent="0.15">
      <c r="A39" s="1039"/>
      <c r="B39" s="485" t="s">
        <v>287</v>
      </c>
      <c r="C39" s="474">
        <v>59</v>
      </c>
      <c r="D39" s="474">
        <v>56</v>
      </c>
      <c r="E39" s="486">
        <v>1</v>
      </c>
      <c r="F39" s="486">
        <v>1</v>
      </c>
      <c r="G39" s="486">
        <v>1</v>
      </c>
      <c r="H39" s="486" t="s">
        <v>959</v>
      </c>
      <c r="I39" s="486" t="s">
        <v>959</v>
      </c>
      <c r="J39" s="487">
        <v>1</v>
      </c>
    </row>
    <row r="40" spans="1:10" ht="5.0999999999999996" customHeight="1" x14ac:dyDescent="0.15">
      <c r="A40" s="1039"/>
      <c r="B40" s="485"/>
      <c r="C40" s="474"/>
      <c r="D40" s="474"/>
      <c r="E40" s="474"/>
      <c r="F40" s="474"/>
      <c r="G40" s="474"/>
      <c r="H40" s="474"/>
      <c r="I40" s="486"/>
      <c r="J40" s="475"/>
    </row>
    <row r="41" spans="1:10" x14ac:dyDescent="0.15">
      <c r="A41" s="1039"/>
      <c r="B41" s="485" t="s">
        <v>233</v>
      </c>
      <c r="C41" s="474"/>
      <c r="D41" s="474"/>
      <c r="E41" s="474"/>
      <c r="F41" s="474"/>
      <c r="G41" s="474"/>
      <c r="H41" s="474"/>
      <c r="I41" s="486"/>
      <c r="J41" s="475"/>
    </row>
    <row r="42" spans="1:10" ht="5.0999999999999996" customHeight="1" x14ac:dyDescent="0.15">
      <c r="A42" s="1039"/>
      <c r="B42" s="485"/>
      <c r="C42" s="474"/>
      <c r="D42" s="474"/>
      <c r="E42" s="474"/>
      <c r="F42" s="474"/>
      <c r="G42" s="474"/>
      <c r="H42" s="474"/>
      <c r="I42" s="486"/>
      <c r="J42" s="475"/>
    </row>
    <row r="43" spans="1:10" x14ac:dyDescent="0.15">
      <c r="A43" s="1039"/>
      <c r="B43" s="485" t="s">
        <v>1040</v>
      </c>
      <c r="C43" s="474">
        <v>16645</v>
      </c>
      <c r="D43" s="474">
        <v>15593</v>
      </c>
      <c r="E43" s="474">
        <v>448</v>
      </c>
      <c r="F43" s="474">
        <v>584</v>
      </c>
      <c r="G43" s="474">
        <v>287</v>
      </c>
      <c r="H43" s="474">
        <v>289</v>
      </c>
      <c r="I43" s="486">
        <v>8</v>
      </c>
      <c r="J43" s="475">
        <v>20</v>
      </c>
    </row>
    <row r="44" spans="1:10" ht="5.0999999999999996" customHeight="1" x14ac:dyDescent="0.15">
      <c r="A44" s="1039"/>
      <c r="B44" s="485"/>
      <c r="C44" s="474"/>
      <c r="D44" s="474"/>
      <c r="E44" s="474"/>
      <c r="F44" s="474"/>
      <c r="G44" s="474"/>
      <c r="H44" s="474"/>
      <c r="I44" s="486"/>
      <c r="J44" s="475"/>
    </row>
    <row r="45" spans="1:10" x14ac:dyDescent="0.15">
      <c r="A45" s="1039"/>
      <c r="B45" s="485" t="s">
        <v>283</v>
      </c>
      <c r="C45" s="474">
        <v>16506</v>
      </c>
      <c r="D45" s="474">
        <v>15459</v>
      </c>
      <c r="E45" s="474">
        <v>445</v>
      </c>
      <c r="F45" s="474">
        <v>583</v>
      </c>
      <c r="G45" s="474">
        <v>286</v>
      </c>
      <c r="H45" s="474">
        <v>289</v>
      </c>
      <c r="I45" s="486">
        <v>8</v>
      </c>
      <c r="J45" s="475">
        <v>19</v>
      </c>
    </row>
    <row r="46" spans="1:10" x14ac:dyDescent="0.15">
      <c r="A46" s="1039"/>
      <c r="B46" s="485" t="s">
        <v>1042</v>
      </c>
      <c r="C46" s="474">
        <v>15111</v>
      </c>
      <c r="D46" s="474">
        <v>15104</v>
      </c>
      <c r="E46" s="474">
        <v>3</v>
      </c>
      <c r="F46" s="474">
        <v>1</v>
      </c>
      <c r="G46" s="474">
        <v>1</v>
      </c>
      <c r="H46" s="486" t="s">
        <v>959</v>
      </c>
      <c r="I46" s="486" t="s">
        <v>959</v>
      </c>
      <c r="J46" s="475">
        <v>3</v>
      </c>
    </row>
    <row r="47" spans="1:10" x14ac:dyDescent="0.15">
      <c r="A47" s="1039"/>
      <c r="B47" s="488" t="s">
        <v>1046</v>
      </c>
      <c r="C47" s="474">
        <v>651</v>
      </c>
      <c r="D47" s="474">
        <v>12</v>
      </c>
      <c r="E47" s="474">
        <v>396</v>
      </c>
      <c r="F47" s="474">
        <v>243</v>
      </c>
      <c r="G47" s="474">
        <v>14</v>
      </c>
      <c r="H47" s="486">
        <v>229</v>
      </c>
      <c r="I47" s="486" t="s">
        <v>959</v>
      </c>
      <c r="J47" s="487" t="s">
        <v>959</v>
      </c>
    </row>
    <row r="48" spans="1:10" x14ac:dyDescent="0.15">
      <c r="A48" s="1039"/>
      <c r="B48" s="485" t="s">
        <v>1043</v>
      </c>
      <c r="C48" s="474">
        <v>618</v>
      </c>
      <c r="D48" s="474">
        <v>302</v>
      </c>
      <c r="E48" s="474">
        <v>39</v>
      </c>
      <c r="F48" s="474">
        <v>272</v>
      </c>
      <c r="G48" s="474">
        <v>236</v>
      </c>
      <c r="H48" s="474">
        <v>28</v>
      </c>
      <c r="I48" s="486">
        <v>8</v>
      </c>
      <c r="J48" s="487">
        <v>5</v>
      </c>
    </row>
    <row r="49" spans="1:10" x14ac:dyDescent="0.15">
      <c r="A49" s="1039"/>
      <c r="B49" s="485" t="s">
        <v>1044</v>
      </c>
      <c r="C49" s="474">
        <v>126</v>
      </c>
      <c r="D49" s="474">
        <v>41</v>
      </c>
      <c r="E49" s="474">
        <v>7</v>
      </c>
      <c r="F49" s="474">
        <v>67</v>
      </c>
      <c r="G49" s="474">
        <v>35</v>
      </c>
      <c r="H49" s="474">
        <v>32</v>
      </c>
      <c r="I49" s="486" t="s">
        <v>959</v>
      </c>
      <c r="J49" s="487">
        <v>11</v>
      </c>
    </row>
    <row r="50" spans="1:10" ht="5.0999999999999996" customHeight="1" x14ac:dyDescent="0.15">
      <c r="A50" s="1039"/>
      <c r="B50" s="485"/>
      <c r="C50" s="474"/>
      <c r="D50" s="474"/>
      <c r="E50" s="474"/>
      <c r="F50" s="474"/>
      <c r="G50" s="474"/>
      <c r="H50" s="474"/>
      <c r="I50" s="486"/>
      <c r="J50" s="475"/>
    </row>
    <row r="51" spans="1:10" x14ac:dyDescent="0.15">
      <c r="A51" s="1039"/>
      <c r="B51" s="485" t="s">
        <v>287</v>
      </c>
      <c r="C51" s="474">
        <v>139</v>
      </c>
      <c r="D51" s="474">
        <v>134</v>
      </c>
      <c r="E51" s="486">
        <v>3</v>
      </c>
      <c r="F51" s="486">
        <v>1</v>
      </c>
      <c r="G51" s="486">
        <v>1</v>
      </c>
      <c r="H51" s="486" t="s">
        <v>959</v>
      </c>
      <c r="I51" s="486" t="s">
        <v>959</v>
      </c>
      <c r="J51" s="487">
        <v>1</v>
      </c>
    </row>
    <row r="52" spans="1:10" ht="14.25" thickBot="1" x14ac:dyDescent="0.2">
      <c r="A52" s="1040"/>
      <c r="B52" s="493"/>
      <c r="C52" s="464"/>
      <c r="D52" s="464"/>
      <c r="E52" s="464"/>
      <c r="F52" s="464"/>
      <c r="G52" s="464"/>
      <c r="H52" s="464"/>
      <c r="I52" s="464"/>
      <c r="J52" s="465"/>
    </row>
  </sheetData>
  <mergeCells count="8">
    <mergeCell ref="F3:I3"/>
    <mergeCell ref="J3:J4"/>
    <mergeCell ref="A29:A52"/>
    <mergeCell ref="B3:B4"/>
    <mergeCell ref="C3:C4"/>
    <mergeCell ref="D3:D4"/>
    <mergeCell ref="A3:A28"/>
    <mergeCell ref="E3:E4"/>
  </mergeCells>
  <phoneticPr fontId="1"/>
  <pageMargins left="0.43307086614173229" right="0.43307086614173229" top="0.74803149606299213" bottom="0.55118110236220474" header="0.31496062992125984" footer="0.31496062992125984"/>
  <pageSetup paperSize="9" scale="96" firstPageNumber="13" fitToHeight="0" orientation="portrait" useFirstPageNumber="1" r:id="rId1"/>
  <headerFooter>
    <oddFooter>&amp;C39</oddFooter>
    <firstFooter>&amp;C39</first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I39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22.5" style="203" customWidth="1"/>
    <col min="2" max="9" width="8.875" style="203" customWidth="1"/>
  </cols>
  <sheetData>
    <row r="1" spans="1:9" ht="17.25" x14ac:dyDescent="0.2">
      <c r="A1" s="435" t="s">
        <v>1206</v>
      </c>
      <c r="B1" s="248"/>
      <c r="C1" s="248"/>
      <c r="D1" s="248"/>
      <c r="E1" s="248"/>
      <c r="F1" s="248"/>
      <c r="G1" s="248"/>
      <c r="H1" s="160"/>
      <c r="I1" s="160"/>
    </row>
    <row r="2" spans="1:9" ht="17.25" x14ac:dyDescent="0.2">
      <c r="A2" s="435" t="s">
        <v>1025</v>
      </c>
      <c r="B2" s="248"/>
      <c r="C2" s="248"/>
      <c r="D2" s="248"/>
      <c r="E2" s="248"/>
      <c r="F2" s="248"/>
      <c r="G2" s="248"/>
      <c r="H2" s="160"/>
      <c r="I2" s="160"/>
    </row>
    <row r="3" spans="1:9" ht="20.25" customHeight="1" thickBot="1" x14ac:dyDescent="0.2">
      <c r="A3" s="171" t="s">
        <v>11</v>
      </c>
      <c r="B3" s="160"/>
      <c r="C3" s="160"/>
      <c r="D3" s="160"/>
      <c r="E3" s="160"/>
      <c r="F3" s="160"/>
      <c r="G3" s="160"/>
      <c r="H3" s="160"/>
      <c r="I3" s="481" t="s">
        <v>1251</v>
      </c>
    </row>
    <row r="4" spans="1:9" x14ac:dyDescent="0.15">
      <c r="A4" s="1044" t="s">
        <v>239</v>
      </c>
      <c r="B4" s="1046" t="s">
        <v>240</v>
      </c>
      <c r="C4" s="1048" t="s">
        <v>260</v>
      </c>
      <c r="D4" s="1049"/>
      <c r="E4" s="1050"/>
      <c r="F4" s="498" t="s">
        <v>241</v>
      </c>
      <c r="G4" s="498"/>
      <c r="H4" s="1048" t="s">
        <v>1207</v>
      </c>
      <c r="I4" s="1051"/>
    </row>
    <row r="5" spans="1:9" x14ac:dyDescent="0.15">
      <c r="A5" s="995"/>
      <c r="B5" s="1047"/>
      <c r="C5" s="1045" t="s">
        <v>243</v>
      </c>
      <c r="D5" s="1045" t="s">
        <v>244</v>
      </c>
      <c r="E5" s="499" t="s">
        <v>267</v>
      </c>
      <c r="F5" s="500" t="s">
        <v>250</v>
      </c>
      <c r="G5" s="500" t="s">
        <v>1229</v>
      </c>
      <c r="H5" s="499" t="s">
        <v>245</v>
      </c>
      <c r="I5" s="501" t="s">
        <v>246</v>
      </c>
    </row>
    <row r="6" spans="1:9" x14ac:dyDescent="0.15">
      <c r="A6" s="959"/>
      <c r="B6" s="997"/>
      <c r="C6" s="904"/>
      <c r="D6" s="904"/>
      <c r="E6" s="502" t="s">
        <v>251</v>
      </c>
      <c r="F6" s="503" t="s">
        <v>247</v>
      </c>
      <c r="G6" s="503"/>
      <c r="H6" s="502" t="s">
        <v>247</v>
      </c>
      <c r="I6" s="504" t="s">
        <v>247</v>
      </c>
    </row>
    <row r="7" spans="1:9" s="79" customFormat="1" x14ac:dyDescent="0.15">
      <c r="A7" s="457" t="s">
        <v>252</v>
      </c>
      <c r="B7" s="505"/>
      <c r="C7" s="500"/>
      <c r="D7" s="500"/>
      <c r="E7" s="506"/>
      <c r="F7" s="507"/>
      <c r="G7" s="507"/>
      <c r="H7" s="506"/>
      <c r="I7" s="508"/>
    </row>
    <row r="8" spans="1:9" ht="18" customHeight="1" x14ac:dyDescent="0.15">
      <c r="A8" s="457" t="s">
        <v>1208</v>
      </c>
      <c r="B8" s="474">
        <v>21346</v>
      </c>
      <c r="C8" s="474">
        <v>17516</v>
      </c>
      <c r="D8" s="474">
        <v>10528</v>
      </c>
      <c r="E8" s="474">
        <v>6988</v>
      </c>
      <c r="F8" s="474">
        <v>10</v>
      </c>
      <c r="G8" s="474">
        <v>3820</v>
      </c>
      <c r="H8" s="509">
        <v>238</v>
      </c>
      <c r="I8" s="510">
        <v>49</v>
      </c>
    </row>
    <row r="9" spans="1:9" ht="18" customHeight="1" x14ac:dyDescent="0.15">
      <c r="A9" s="457" t="s">
        <v>1209</v>
      </c>
      <c r="B9" s="474">
        <v>24954</v>
      </c>
      <c r="C9" s="474">
        <v>18252</v>
      </c>
      <c r="D9" s="474">
        <v>11637</v>
      </c>
      <c r="E9" s="474">
        <v>6615</v>
      </c>
      <c r="F9" s="474">
        <v>62</v>
      </c>
      <c r="G9" s="474">
        <v>6640</v>
      </c>
      <c r="H9" s="474">
        <v>301</v>
      </c>
      <c r="I9" s="475">
        <v>64</v>
      </c>
    </row>
    <row r="10" spans="1:9" ht="18" customHeight="1" x14ac:dyDescent="0.15">
      <c r="A10" s="457" t="s">
        <v>1210</v>
      </c>
      <c r="B10" s="474">
        <v>26438</v>
      </c>
      <c r="C10" s="474">
        <v>18693</v>
      </c>
      <c r="D10" s="474">
        <v>12502</v>
      </c>
      <c r="E10" s="474">
        <v>6191</v>
      </c>
      <c r="F10" s="474">
        <v>102</v>
      </c>
      <c r="G10" s="474">
        <v>7643</v>
      </c>
      <c r="H10" s="474">
        <v>347</v>
      </c>
      <c r="I10" s="475">
        <v>47</v>
      </c>
    </row>
    <row r="11" spans="1:9" s="79" customFormat="1" ht="18" customHeight="1" x14ac:dyDescent="0.15">
      <c r="A11" s="457" t="s">
        <v>264</v>
      </c>
      <c r="B11" s="474">
        <v>28010</v>
      </c>
      <c r="C11" s="474">
        <v>18837</v>
      </c>
      <c r="D11" s="474">
        <v>13270</v>
      </c>
      <c r="E11" s="474">
        <v>5567</v>
      </c>
      <c r="F11" s="474">
        <v>291</v>
      </c>
      <c r="G11" s="474">
        <v>8769</v>
      </c>
      <c r="H11" s="474">
        <v>379</v>
      </c>
      <c r="I11" s="475">
        <v>45</v>
      </c>
    </row>
    <row r="12" spans="1:9" x14ac:dyDescent="0.15">
      <c r="A12" s="457"/>
      <c r="B12" s="474"/>
      <c r="C12" s="474"/>
      <c r="D12" s="474"/>
      <c r="E12" s="474"/>
      <c r="F12" s="474"/>
      <c r="G12" s="474"/>
      <c r="H12" s="474"/>
      <c r="I12" s="475"/>
    </row>
    <row r="13" spans="1:9" x14ac:dyDescent="0.15">
      <c r="A13" s="457" t="s">
        <v>1091</v>
      </c>
      <c r="B13" s="474">
        <v>28685</v>
      </c>
      <c r="C13" s="474">
        <v>18798</v>
      </c>
      <c r="D13" s="474">
        <v>13997</v>
      </c>
      <c r="E13" s="474">
        <v>4801</v>
      </c>
      <c r="F13" s="474">
        <v>249</v>
      </c>
      <c r="G13" s="474">
        <v>9616</v>
      </c>
      <c r="H13" s="474">
        <v>355</v>
      </c>
      <c r="I13" s="475">
        <v>45</v>
      </c>
    </row>
    <row r="14" spans="1:9" x14ac:dyDescent="0.15">
      <c r="A14" s="457"/>
      <c r="B14" s="474"/>
      <c r="C14" s="474"/>
      <c r="D14" s="474"/>
      <c r="E14" s="474"/>
      <c r="F14" s="474"/>
      <c r="G14" s="474"/>
      <c r="H14" s="474"/>
      <c r="I14" s="475"/>
    </row>
    <row r="15" spans="1:9" s="79" customFormat="1" x14ac:dyDescent="0.15">
      <c r="A15" s="457" t="s">
        <v>233</v>
      </c>
      <c r="B15" s="474"/>
      <c r="C15" s="474"/>
      <c r="D15" s="474"/>
      <c r="E15" s="474"/>
      <c r="F15" s="474"/>
      <c r="G15" s="474"/>
      <c r="H15" s="474"/>
      <c r="I15" s="475"/>
    </row>
    <row r="16" spans="1:9" s="79" customFormat="1" ht="18" customHeight="1" x14ac:dyDescent="0.15">
      <c r="A16" s="457" t="s">
        <v>1208</v>
      </c>
      <c r="B16" s="474">
        <v>74961</v>
      </c>
      <c r="C16" s="474">
        <v>71119</v>
      </c>
      <c r="D16" s="474">
        <v>33022</v>
      </c>
      <c r="E16" s="474">
        <v>38097</v>
      </c>
      <c r="F16" s="474">
        <v>22</v>
      </c>
      <c r="G16" s="474">
        <v>3820</v>
      </c>
      <c r="H16" s="474">
        <v>649</v>
      </c>
      <c r="I16" s="475">
        <v>120</v>
      </c>
    </row>
    <row r="17" spans="1:9" s="79" customFormat="1" ht="18" customHeight="1" x14ac:dyDescent="0.15">
      <c r="A17" s="457" t="s">
        <v>1209</v>
      </c>
      <c r="B17" s="474">
        <v>76592</v>
      </c>
      <c r="C17" s="474">
        <v>69828</v>
      </c>
      <c r="D17" s="474">
        <v>35262</v>
      </c>
      <c r="E17" s="474">
        <v>34566</v>
      </c>
      <c r="F17" s="474">
        <v>124</v>
      </c>
      <c r="G17" s="474">
        <v>6640</v>
      </c>
      <c r="H17" s="474">
        <v>792</v>
      </c>
      <c r="I17" s="475">
        <v>165</v>
      </c>
    </row>
    <row r="18" spans="1:9" s="79" customFormat="1" ht="18" customHeight="1" x14ac:dyDescent="0.15">
      <c r="A18" s="457" t="s">
        <v>1210</v>
      </c>
      <c r="B18" s="474">
        <v>75810</v>
      </c>
      <c r="C18" s="474">
        <v>67959</v>
      </c>
      <c r="D18" s="474">
        <v>36845</v>
      </c>
      <c r="E18" s="474">
        <v>31114</v>
      </c>
      <c r="F18" s="474">
        <v>208</v>
      </c>
      <c r="G18" s="474">
        <v>7643</v>
      </c>
      <c r="H18" s="474">
        <v>904</v>
      </c>
      <c r="I18" s="475">
        <v>118</v>
      </c>
    </row>
    <row r="19" spans="1:9" s="79" customFormat="1" ht="18" customHeight="1" x14ac:dyDescent="0.15">
      <c r="A19" s="457" t="s">
        <v>264</v>
      </c>
      <c r="B19" s="474">
        <v>75158</v>
      </c>
      <c r="C19" s="474">
        <v>65303</v>
      </c>
      <c r="D19" s="474">
        <v>38333</v>
      </c>
      <c r="E19" s="474">
        <v>26970</v>
      </c>
      <c r="F19" s="474">
        <v>823</v>
      </c>
      <c r="G19" s="474">
        <v>8769</v>
      </c>
      <c r="H19" s="474">
        <v>981</v>
      </c>
      <c r="I19" s="475">
        <v>106</v>
      </c>
    </row>
    <row r="20" spans="1:9" s="79" customFormat="1" ht="18" customHeight="1" x14ac:dyDescent="0.15">
      <c r="A20" s="457"/>
      <c r="B20" s="474"/>
      <c r="C20" s="474"/>
      <c r="D20" s="474"/>
      <c r="E20" s="474"/>
      <c r="F20" s="474"/>
      <c r="G20" s="474"/>
      <c r="H20" s="474"/>
      <c r="I20" s="475"/>
    </row>
    <row r="21" spans="1:9" x14ac:dyDescent="0.15">
      <c r="A21" s="457" t="s">
        <v>1091</v>
      </c>
      <c r="B21" s="474">
        <v>72812</v>
      </c>
      <c r="C21" s="474">
        <v>62414</v>
      </c>
      <c r="D21" s="474">
        <v>39774</v>
      </c>
      <c r="E21" s="474">
        <v>22640</v>
      </c>
      <c r="F21" s="474">
        <v>715</v>
      </c>
      <c r="G21" s="474">
        <v>9616</v>
      </c>
      <c r="H21" s="474">
        <v>908</v>
      </c>
      <c r="I21" s="475">
        <v>101</v>
      </c>
    </row>
    <row r="22" spans="1:9" s="79" customFormat="1" x14ac:dyDescent="0.15">
      <c r="A22" s="457"/>
      <c r="B22" s="474"/>
      <c r="C22" s="474"/>
      <c r="D22" s="474"/>
      <c r="E22" s="474"/>
      <c r="F22" s="474"/>
      <c r="G22" s="474"/>
      <c r="H22" s="474"/>
      <c r="I22" s="475"/>
    </row>
    <row r="23" spans="1:9" x14ac:dyDescent="0.15">
      <c r="A23" s="457" t="s">
        <v>253</v>
      </c>
      <c r="B23" s="511">
        <f t="shared" ref="B23:I23" si="0">B21/B13</f>
        <v>2.5383301377026322</v>
      </c>
      <c r="C23" s="511">
        <f t="shared" si="0"/>
        <v>3.3202468347696565</v>
      </c>
      <c r="D23" s="511">
        <f t="shared" si="0"/>
        <v>2.8416089161963276</v>
      </c>
      <c r="E23" s="511">
        <f t="shared" si="0"/>
        <v>4.7156842324515722</v>
      </c>
      <c r="F23" s="511">
        <f t="shared" si="0"/>
        <v>2.8714859437751006</v>
      </c>
      <c r="G23" s="511">
        <f t="shared" si="0"/>
        <v>1</v>
      </c>
      <c r="H23" s="511">
        <f t="shared" si="0"/>
        <v>2.5577464788732396</v>
      </c>
      <c r="I23" s="512">
        <f t="shared" si="0"/>
        <v>2.2444444444444445</v>
      </c>
    </row>
    <row r="24" spans="1:9" s="79" customFormat="1" x14ac:dyDescent="0.15">
      <c r="A24" s="457"/>
      <c r="B24" s="511"/>
      <c r="C24" s="511"/>
      <c r="D24" s="511"/>
      <c r="E24" s="511"/>
      <c r="F24" s="511"/>
      <c r="G24" s="511"/>
      <c r="H24" s="511"/>
      <c r="I24" s="512"/>
    </row>
    <row r="25" spans="1:9" s="79" customFormat="1" x14ac:dyDescent="0.15">
      <c r="A25" s="457" t="s">
        <v>1211</v>
      </c>
      <c r="B25" s="474"/>
      <c r="C25" s="474"/>
      <c r="D25" s="474"/>
      <c r="E25" s="474"/>
      <c r="F25" s="474"/>
      <c r="G25" s="474"/>
      <c r="H25" s="474"/>
      <c r="I25" s="475"/>
    </row>
    <row r="26" spans="1:9" s="79" customFormat="1" x14ac:dyDescent="0.15">
      <c r="A26" s="457" t="s">
        <v>254</v>
      </c>
      <c r="B26" s="474"/>
      <c r="C26" s="474"/>
      <c r="D26" s="474"/>
      <c r="E26" s="474"/>
      <c r="F26" s="474"/>
      <c r="G26" s="474"/>
      <c r="H26" s="474"/>
      <c r="I26" s="475"/>
    </row>
    <row r="27" spans="1:9" s="79" customFormat="1" x14ac:dyDescent="0.15">
      <c r="A27" s="457" t="s">
        <v>279</v>
      </c>
      <c r="B27" s="474">
        <v>2519</v>
      </c>
      <c r="C27" s="474">
        <v>2503</v>
      </c>
      <c r="D27" s="474">
        <v>1701</v>
      </c>
      <c r="E27" s="474">
        <v>802</v>
      </c>
      <c r="F27" s="474">
        <v>16</v>
      </c>
      <c r="G27" s="486" t="s">
        <v>232</v>
      </c>
      <c r="H27" s="474">
        <v>62</v>
      </c>
      <c r="I27" s="475">
        <v>3</v>
      </c>
    </row>
    <row r="28" spans="1:9" s="79" customFormat="1" x14ac:dyDescent="0.15">
      <c r="A28" s="457" t="s">
        <v>256</v>
      </c>
      <c r="B28" s="474">
        <v>11368</v>
      </c>
      <c r="C28" s="474">
        <v>11283</v>
      </c>
      <c r="D28" s="474">
        <v>6417</v>
      </c>
      <c r="E28" s="474">
        <v>4866</v>
      </c>
      <c r="F28" s="486">
        <v>85</v>
      </c>
      <c r="G28" s="486" t="s">
        <v>232</v>
      </c>
      <c r="H28" s="474">
        <v>162</v>
      </c>
      <c r="I28" s="475">
        <v>10</v>
      </c>
    </row>
    <row r="29" spans="1:9" s="79" customFormat="1" x14ac:dyDescent="0.15">
      <c r="A29" s="457" t="s">
        <v>257</v>
      </c>
      <c r="B29" s="474">
        <v>3307</v>
      </c>
      <c r="C29" s="474">
        <v>3287</v>
      </c>
      <c r="D29" s="474">
        <v>2213</v>
      </c>
      <c r="E29" s="474">
        <v>1074</v>
      </c>
      <c r="F29" s="486">
        <v>20</v>
      </c>
      <c r="G29" s="486" t="s">
        <v>232</v>
      </c>
      <c r="H29" s="474">
        <v>70</v>
      </c>
      <c r="I29" s="475">
        <v>4</v>
      </c>
    </row>
    <row r="30" spans="1:9" s="79" customFormat="1" x14ac:dyDescent="0.15">
      <c r="A30" s="457"/>
      <c r="B30" s="474"/>
      <c r="C30" s="474"/>
      <c r="D30" s="474"/>
      <c r="E30" s="474"/>
      <c r="F30" s="486"/>
      <c r="G30" s="486"/>
      <c r="H30" s="474"/>
      <c r="I30" s="475"/>
    </row>
    <row r="31" spans="1:9" s="79" customFormat="1" x14ac:dyDescent="0.15">
      <c r="A31" s="457" t="s">
        <v>258</v>
      </c>
      <c r="B31" s="474"/>
      <c r="C31" s="474"/>
      <c r="D31" s="474"/>
      <c r="E31" s="474"/>
      <c r="F31" s="486"/>
      <c r="G31" s="486"/>
      <c r="H31" s="474"/>
      <c r="I31" s="475"/>
    </row>
    <row r="32" spans="1:9" s="79" customFormat="1" x14ac:dyDescent="0.15">
      <c r="A32" s="457" t="s">
        <v>279</v>
      </c>
      <c r="B32" s="474">
        <v>6495</v>
      </c>
      <c r="C32" s="474">
        <v>6428</v>
      </c>
      <c r="D32" s="474">
        <v>4304</v>
      </c>
      <c r="E32" s="474">
        <v>2124</v>
      </c>
      <c r="F32" s="486">
        <v>39</v>
      </c>
      <c r="G32" s="474">
        <v>28</v>
      </c>
      <c r="H32" s="474">
        <v>325</v>
      </c>
      <c r="I32" s="475">
        <v>32</v>
      </c>
    </row>
    <row r="33" spans="1:9" s="79" customFormat="1" x14ac:dyDescent="0.15">
      <c r="A33" s="457" t="s">
        <v>256</v>
      </c>
      <c r="B33" s="474">
        <v>28326</v>
      </c>
      <c r="C33" s="474">
        <v>28107</v>
      </c>
      <c r="D33" s="474">
        <v>15956</v>
      </c>
      <c r="E33" s="474">
        <v>12151</v>
      </c>
      <c r="F33" s="486">
        <v>191</v>
      </c>
      <c r="G33" s="474">
        <v>28</v>
      </c>
      <c r="H33" s="474">
        <v>847</v>
      </c>
      <c r="I33" s="475">
        <v>75</v>
      </c>
    </row>
    <row r="34" spans="1:9" s="79" customFormat="1" x14ac:dyDescent="0.15">
      <c r="A34" s="457" t="s">
        <v>259</v>
      </c>
      <c r="B34" s="474">
        <v>11092</v>
      </c>
      <c r="C34" s="474">
        <v>11001</v>
      </c>
      <c r="D34" s="474">
        <v>7343</v>
      </c>
      <c r="E34" s="474">
        <v>3658</v>
      </c>
      <c r="F34" s="486">
        <v>63</v>
      </c>
      <c r="G34" s="474">
        <v>28</v>
      </c>
      <c r="H34" s="474">
        <v>489</v>
      </c>
      <c r="I34" s="475">
        <v>41</v>
      </c>
    </row>
    <row r="35" spans="1:9" s="79" customFormat="1" x14ac:dyDescent="0.15">
      <c r="A35" s="457"/>
      <c r="B35" s="474"/>
      <c r="C35" s="474"/>
      <c r="D35" s="474"/>
      <c r="E35" s="474"/>
      <c r="F35" s="486"/>
      <c r="G35" s="474"/>
      <c r="H35" s="474"/>
      <c r="I35" s="475"/>
    </row>
    <row r="36" spans="1:9" s="90" customFormat="1" x14ac:dyDescent="0.15">
      <c r="A36" s="457" t="s">
        <v>1228</v>
      </c>
      <c r="B36" s="513"/>
      <c r="C36" s="513"/>
      <c r="D36" s="513"/>
      <c r="E36" s="513"/>
      <c r="F36" s="513"/>
      <c r="G36" s="513"/>
      <c r="H36" s="513"/>
      <c r="I36" s="514"/>
    </row>
    <row r="37" spans="1:9" s="90" customFormat="1" x14ac:dyDescent="0.15">
      <c r="A37" s="457" t="s">
        <v>255</v>
      </c>
      <c r="B37" s="515">
        <v>3497</v>
      </c>
      <c r="C37" s="515">
        <v>3479</v>
      </c>
      <c r="D37" s="516" t="s">
        <v>232</v>
      </c>
      <c r="E37" s="515">
        <v>3479</v>
      </c>
      <c r="F37" s="516">
        <v>18</v>
      </c>
      <c r="G37" s="516" t="s">
        <v>232</v>
      </c>
      <c r="H37" s="516" t="s">
        <v>232</v>
      </c>
      <c r="I37" s="517" t="s">
        <v>232</v>
      </c>
    </row>
    <row r="38" spans="1:9" s="90" customFormat="1" x14ac:dyDescent="0.15">
      <c r="A38" s="457" t="s">
        <v>256</v>
      </c>
      <c r="B38" s="515">
        <v>18454</v>
      </c>
      <c r="C38" s="515">
        <v>18347</v>
      </c>
      <c r="D38" s="516" t="s">
        <v>232</v>
      </c>
      <c r="E38" s="515">
        <v>18347</v>
      </c>
      <c r="F38" s="516">
        <v>107</v>
      </c>
      <c r="G38" s="516" t="s">
        <v>232</v>
      </c>
      <c r="H38" s="516" t="s">
        <v>232</v>
      </c>
      <c r="I38" s="517" t="s">
        <v>232</v>
      </c>
    </row>
    <row r="39" spans="1:9" ht="6.75" customHeight="1" thickBot="1" x14ac:dyDescent="0.2">
      <c r="A39" s="463"/>
      <c r="B39" s="464"/>
      <c r="C39" s="464"/>
      <c r="D39" s="464"/>
      <c r="E39" s="464"/>
      <c r="F39" s="464"/>
      <c r="G39" s="464"/>
      <c r="H39" s="464"/>
      <c r="I39" s="465"/>
    </row>
  </sheetData>
  <mergeCells count="6">
    <mergeCell ref="A4:A6"/>
    <mergeCell ref="C5:C6"/>
    <mergeCell ref="B4:B6"/>
    <mergeCell ref="C4:E4"/>
    <mergeCell ref="H4:I4"/>
    <mergeCell ref="D5:D6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&amp;C40</oddFooter>
    <firstFooter>&amp;C40</first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J74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22.375" style="203" customWidth="1"/>
    <col min="2" max="3" width="10.5" style="203" bestFit="1" customWidth="1"/>
    <col min="4" max="5" width="9.75" style="203" bestFit="1" customWidth="1"/>
    <col min="6" max="6" width="9" style="203" bestFit="1" customWidth="1"/>
    <col min="7" max="7" width="9.75" style="203" bestFit="1" customWidth="1"/>
    <col min="8" max="9" width="8.75" style="203" customWidth="1"/>
    <col min="10" max="16384" width="9" style="90"/>
  </cols>
  <sheetData>
    <row r="1" spans="1:10" ht="15" thickBot="1" x14ac:dyDescent="0.2">
      <c r="A1" s="171" t="s">
        <v>17</v>
      </c>
      <c r="B1" s="160"/>
      <c r="C1" s="160"/>
      <c r="D1" s="160"/>
      <c r="E1" s="160"/>
      <c r="F1" s="160"/>
      <c r="G1" s="160"/>
      <c r="H1" s="160"/>
      <c r="I1" s="160"/>
    </row>
    <row r="2" spans="1:10" ht="11.25" customHeight="1" x14ac:dyDescent="0.15">
      <c r="A2" s="1058" t="s">
        <v>239</v>
      </c>
      <c r="B2" s="1061" t="s">
        <v>240</v>
      </c>
      <c r="C2" s="1052" t="s">
        <v>260</v>
      </c>
      <c r="D2" s="1053"/>
      <c r="E2" s="1054"/>
      <c r="F2" s="518" t="s">
        <v>241</v>
      </c>
      <c r="G2" s="518"/>
      <c r="H2" s="1052" t="s">
        <v>1207</v>
      </c>
      <c r="I2" s="1055"/>
    </row>
    <row r="3" spans="1:10" ht="11.25" customHeight="1" x14ac:dyDescent="0.15">
      <c r="A3" s="1059"/>
      <c r="B3" s="1062"/>
      <c r="C3" s="1056" t="s">
        <v>243</v>
      </c>
      <c r="D3" s="1056" t="s">
        <v>244</v>
      </c>
      <c r="E3" s="519" t="s">
        <v>249</v>
      </c>
      <c r="F3" s="520" t="s">
        <v>250</v>
      </c>
      <c r="G3" s="520" t="s">
        <v>1229</v>
      </c>
      <c r="H3" s="519" t="s">
        <v>245</v>
      </c>
      <c r="I3" s="521" t="s">
        <v>246</v>
      </c>
    </row>
    <row r="4" spans="1:10" ht="11.25" customHeight="1" x14ac:dyDescent="0.15">
      <c r="A4" s="1060"/>
      <c r="B4" s="1063"/>
      <c r="C4" s="1057"/>
      <c r="D4" s="1057"/>
      <c r="E4" s="522" t="s">
        <v>251</v>
      </c>
      <c r="F4" s="523" t="s">
        <v>247</v>
      </c>
      <c r="G4" s="523"/>
      <c r="H4" s="522" t="s">
        <v>247</v>
      </c>
      <c r="I4" s="524" t="s">
        <v>247</v>
      </c>
    </row>
    <row r="5" spans="1:10" x14ac:dyDescent="0.15">
      <c r="A5" s="525" t="s">
        <v>252</v>
      </c>
      <c r="B5" s="526"/>
      <c r="C5" s="520"/>
      <c r="D5" s="520"/>
      <c r="E5" s="527"/>
      <c r="F5" s="528"/>
      <c r="G5" s="528"/>
      <c r="H5" s="527"/>
      <c r="I5" s="529"/>
    </row>
    <row r="6" spans="1:10" x14ac:dyDescent="0.15">
      <c r="A6" s="525" t="s">
        <v>1208</v>
      </c>
      <c r="B6" s="513">
        <v>623194</v>
      </c>
      <c r="C6" s="513">
        <v>492343</v>
      </c>
      <c r="D6" s="513">
        <v>349077</v>
      </c>
      <c r="E6" s="513">
        <v>143266</v>
      </c>
      <c r="F6" s="513">
        <v>1768</v>
      </c>
      <c r="G6" s="513">
        <v>129083</v>
      </c>
      <c r="H6" s="513">
        <v>7261</v>
      </c>
      <c r="I6" s="514">
        <v>1286</v>
      </c>
    </row>
    <row r="7" spans="1:10" x14ac:dyDescent="0.15">
      <c r="A7" s="525" t="s">
        <v>1209</v>
      </c>
      <c r="B7" s="513">
        <v>665934</v>
      </c>
      <c r="C7" s="513">
        <v>513952</v>
      </c>
      <c r="D7" s="513">
        <v>376039</v>
      </c>
      <c r="E7" s="513">
        <v>137913</v>
      </c>
      <c r="F7" s="513">
        <v>2671</v>
      </c>
      <c r="G7" s="513">
        <v>149311</v>
      </c>
      <c r="H7" s="513">
        <v>8459</v>
      </c>
      <c r="I7" s="514">
        <v>1335</v>
      </c>
    </row>
    <row r="8" spans="1:10" x14ac:dyDescent="0.15">
      <c r="A8" s="525" t="s">
        <v>1210</v>
      </c>
      <c r="B8" s="513">
        <v>705206</v>
      </c>
      <c r="C8" s="513">
        <v>529366</v>
      </c>
      <c r="D8" s="513">
        <v>398886</v>
      </c>
      <c r="E8" s="513">
        <v>130480</v>
      </c>
      <c r="F8" s="513">
        <v>3758</v>
      </c>
      <c r="G8" s="513">
        <v>172082</v>
      </c>
      <c r="H8" s="513">
        <v>10290</v>
      </c>
      <c r="I8" s="514">
        <v>1386</v>
      </c>
    </row>
    <row r="9" spans="1:10" x14ac:dyDescent="0.15">
      <c r="A9" s="525" t="s">
        <v>264</v>
      </c>
      <c r="B9" s="513">
        <v>744193</v>
      </c>
      <c r="C9" s="513">
        <v>532369</v>
      </c>
      <c r="D9" s="513">
        <v>413825</v>
      </c>
      <c r="E9" s="513">
        <v>118544</v>
      </c>
      <c r="F9" s="513">
        <v>7197</v>
      </c>
      <c r="G9" s="513">
        <v>203393</v>
      </c>
      <c r="H9" s="513">
        <v>10712</v>
      </c>
      <c r="I9" s="514">
        <v>1356</v>
      </c>
    </row>
    <row r="10" spans="1:10" ht="5.0999999999999996" customHeight="1" x14ac:dyDescent="0.15">
      <c r="A10" s="525"/>
      <c r="B10" s="513"/>
      <c r="C10" s="513"/>
      <c r="D10" s="513"/>
      <c r="E10" s="513"/>
      <c r="F10" s="513"/>
      <c r="G10" s="513"/>
      <c r="H10" s="513"/>
      <c r="I10" s="514"/>
    </row>
    <row r="11" spans="1:10" x14ac:dyDescent="0.15">
      <c r="A11" s="525" t="s">
        <v>1091</v>
      </c>
      <c r="B11" s="513">
        <v>761863</v>
      </c>
      <c r="C11" s="513">
        <v>534817</v>
      </c>
      <c r="D11" s="513">
        <v>431675</v>
      </c>
      <c r="E11" s="513">
        <v>103142</v>
      </c>
      <c r="F11" s="513">
        <v>6746</v>
      </c>
      <c r="G11" s="513">
        <v>219720</v>
      </c>
      <c r="H11" s="513">
        <v>10708</v>
      </c>
      <c r="I11" s="514">
        <v>1379</v>
      </c>
    </row>
    <row r="12" spans="1:10" ht="7.5" customHeight="1" x14ac:dyDescent="0.15">
      <c r="A12" s="525"/>
      <c r="B12" s="513"/>
      <c r="C12" s="513"/>
      <c r="D12" s="513"/>
      <c r="E12" s="513"/>
      <c r="F12" s="513"/>
      <c r="G12" s="513"/>
      <c r="H12" s="513"/>
      <c r="I12" s="514"/>
    </row>
    <row r="13" spans="1:10" x14ac:dyDescent="0.15">
      <c r="A13" s="525" t="s">
        <v>233</v>
      </c>
      <c r="B13" s="513"/>
      <c r="C13" s="513"/>
      <c r="D13" s="513"/>
      <c r="E13" s="513"/>
      <c r="F13" s="513"/>
      <c r="G13" s="513"/>
      <c r="H13" s="513"/>
      <c r="I13" s="514"/>
      <c r="J13" s="546"/>
    </row>
    <row r="14" spans="1:10" s="79" customFormat="1" ht="13.5" customHeight="1" x14ac:dyDescent="0.15">
      <c r="A14" s="525" t="s">
        <v>1208</v>
      </c>
      <c r="B14" s="513">
        <v>1959527</v>
      </c>
      <c r="C14" s="513">
        <v>1826858</v>
      </c>
      <c r="D14" s="513">
        <v>1080975</v>
      </c>
      <c r="E14" s="513">
        <v>745883</v>
      </c>
      <c r="F14" s="513">
        <v>3586</v>
      </c>
      <c r="G14" s="513">
        <v>129083</v>
      </c>
      <c r="H14" s="513">
        <v>18686</v>
      </c>
      <c r="I14" s="514">
        <v>3294</v>
      </c>
    </row>
    <row r="15" spans="1:10" s="79" customFormat="1" ht="13.5" customHeight="1" x14ac:dyDescent="0.15">
      <c r="A15" s="525" t="s">
        <v>1209</v>
      </c>
      <c r="B15" s="513">
        <v>1976646</v>
      </c>
      <c r="C15" s="513">
        <v>1821935</v>
      </c>
      <c r="D15" s="513">
        <v>1128555</v>
      </c>
      <c r="E15" s="513">
        <v>693380</v>
      </c>
      <c r="F15" s="513">
        <v>5400</v>
      </c>
      <c r="G15" s="513">
        <v>149311</v>
      </c>
      <c r="H15" s="513">
        <v>21981</v>
      </c>
      <c r="I15" s="514">
        <v>3408</v>
      </c>
    </row>
    <row r="16" spans="1:10" s="79" customFormat="1" ht="13.5" customHeight="1" x14ac:dyDescent="0.15">
      <c r="A16" s="525" t="s">
        <v>1210</v>
      </c>
      <c r="B16" s="513">
        <v>1980696</v>
      </c>
      <c r="C16" s="513">
        <v>1801031</v>
      </c>
      <c r="D16" s="513">
        <v>1168556</v>
      </c>
      <c r="E16" s="513">
        <v>632475</v>
      </c>
      <c r="F16" s="513">
        <v>7583</v>
      </c>
      <c r="G16" s="513">
        <v>172082</v>
      </c>
      <c r="H16" s="513">
        <v>27082</v>
      </c>
      <c r="I16" s="514">
        <v>3553</v>
      </c>
    </row>
    <row r="17" spans="1:9" s="79" customFormat="1" ht="13.5" customHeight="1" x14ac:dyDescent="0.15">
      <c r="A17" s="525" t="s">
        <v>264</v>
      </c>
      <c r="B17" s="513">
        <v>1972013</v>
      </c>
      <c r="C17" s="513">
        <v>1746320</v>
      </c>
      <c r="D17" s="513">
        <v>1190444</v>
      </c>
      <c r="E17" s="513">
        <v>555876</v>
      </c>
      <c r="F17" s="513">
        <v>19433</v>
      </c>
      <c r="G17" s="513">
        <v>203393</v>
      </c>
      <c r="H17" s="513">
        <v>27757</v>
      </c>
      <c r="I17" s="514">
        <v>3444</v>
      </c>
    </row>
    <row r="18" spans="1:9" s="79" customFormat="1" ht="4.5" customHeight="1" x14ac:dyDescent="0.15">
      <c r="A18" s="525"/>
      <c r="B18" s="474"/>
      <c r="C18" s="474"/>
      <c r="D18" s="474"/>
      <c r="E18" s="474"/>
      <c r="F18" s="474"/>
      <c r="G18" s="474"/>
      <c r="H18" s="474"/>
      <c r="I18" s="475"/>
    </row>
    <row r="19" spans="1:9" x14ac:dyDescent="0.15">
      <c r="A19" s="525" t="s">
        <v>1091</v>
      </c>
      <c r="B19" s="513">
        <v>1935113</v>
      </c>
      <c r="C19" s="513">
        <v>1696012</v>
      </c>
      <c r="D19" s="513">
        <v>1226585</v>
      </c>
      <c r="E19" s="513">
        <v>469427</v>
      </c>
      <c r="F19" s="513">
        <v>17765</v>
      </c>
      <c r="G19" s="513">
        <v>219720</v>
      </c>
      <c r="H19" s="513">
        <v>27433</v>
      </c>
      <c r="I19" s="514">
        <v>3474</v>
      </c>
    </row>
    <row r="20" spans="1:9" ht="7.5" customHeight="1" x14ac:dyDescent="0.15">
      <c r="A20" s="525"/>
      <c r="B20" s="513"/>
      <c r="C20" s="513"/>
      <c r="D20" s="513"/>
      <c r="E20" s="513"/>
      <c r="F20" s="513"/>
      <c r="G20" s="513"/>
      <c r="H20" s="513"/>
      <c r="I20" s="514"/>
    </row>
    <row r="21" spans="1:9" x14ac:dyDescent="0.15">
      <c r="A21" s="525" t="s">
        <v>265</v>
      </c>
      <c r="B21" s="530">
        <v>2.54</v>
      </c>
      <c r="C21" s="530">
        <v>3.17</v>
      </c>
      <c r="D21" s="530">
        <v>2.84</v>
      </c>
      <c r="E21" s="530">
        <v>4.55</v>
      </c>
      <c r="F21" s="530">
        <v>2.63</v>
      </c>
      <c r="G21" s="530">
        <v>1</v>
      </c>
      <c r="H21" s="530">
        <v>2.56</v>
      </c>
      <c r="I21" s="531">
        <v>2.52</v>
      </c>
    </row>
    <row r="22" spans="1:9" ht="7.5" customHeight="1" x14ac:dyDescent="0.15">
      <c r="A22" s="525"/>
      <c r="B22" s="513"/>
      <c r="C22" s="513"/>
      <c r="D22" s="513"/>
      <c r="E22" s="513"/>
      <c r="F22" s="513"/>
      <c r="G22" s="513"/>
      <c r="H22" s="513"/>
      <c r="I22" s="514"/>
    </row>
    <row r="23" spans="1:9" x14ac:dyDescent="0.15">
      <c r="A23" s="525" t="s">
        <v>1211</v>
      </c>
      <c r="B23" s="513"/>
      <c r="C23" s="513"/>
      <c r="D23" s="513"/>
      <c r="E23" s="513"/>
      <c r="F23" s="513"/>
      <c r="G23" s="513"/>
      <c r="H23" s="513"/>
      <c r="I23" s="514"/>
    </row>
    <row r="24" spans="1:9" x14ac:dyDescent="0.15">
      <c r="A24" s="525" t="s">
        <v>266</v>
      </c>
      <c r="B24" s="513"/>
      <c r="C24" s="513"/>
      <c r="D24" s="513"/>
      <c r="E24" s="513"/>
      <c r="F24" s="513"/>
      <c r="G24" s="513"/>
      <c r="H24" s="513"/>
      <c r="I24" s="514"/>
    </row>
    <row r="25" spans="1:9" x14ac:dyDescent="0.15">
      <c r="A25" s="525" t="s">
        <v>255</v>
      </c>
      <c r="B25" s="513">
        <v>71819</v>
      </c>
      <c r="C25" s="513">
        <v>71541</v>
      </c>
      <c r="D25" s="513">
        <v>56246</v>
      </c>
      <c r="E25" s="513">
        <v>15295</v>
      </c>
      <c r="F25" s="532">
        <v>278</v>
      </c>
      <c r="G25" s="532" t="s">
        <v>232</v>
      </c>
      <c r="H25" s="513">
        <v>1800</v>
      </c>
      <c r="I25" s="514">
        <v>102</v>
      </c>
    </row>
    <row r="26" spans="1:9" x14ac:dyDescent="0.15">
      <c r="A26" s="525" t="s">
        <v>256</v>
      </c>
      <c r="B26" s="513">
        <v>301764</v>
      </c>
      <c r="C26" s="513">
        <v>300347</v>
      </c>
      <c r="D26" s="513">
        <v>211296</v>
      </c>
      <c r="E26" s="513">
        <v>89051</v>
      </c>
      <c r="F26" s="532">
        <v>1417</v>
      </c>
      <c r="G26" s="532" t="s">
        <v>232</v>
      </c>
      <c r="H26" s="513">
        <v>4968</v>
      </c>
      <c r="I26" s="514">
        <v>289</v>
      </c>
    </row>
    <row r="27" spans="1:9" x14ac:dyDescent="0.15">
      <c r="A27" s="525" t="s">
        <v>257</v>
      </c>
      <c r="B27" s="513">
        <v>93246</v>
      </c>
      <c r="C27" s="513">
        <v>92896</v>
      </c>
      <c r="D27" s="513">
        <v>72917</v>
      </c>
      <c r="E27" s="513">
        <v>19979</v>
      </c>
      <c r="F27" s="532">
        <v>350</v>
      </c>
      <c r="G27" s="532" t="s">
        <v>232</v>
      </c>
      <c r="H27" s="513">
        <v>2106</v>
      </c>
      <c r="I27" s="514">
        <v>121</v>
      </c>
    </row>
    <row r="28" spans="1:9" ht="7.5" customHeight="1" x14ac:dyDescent="0.15">
      <c r="A28" s="525"/>
      <c r="B28" s="513"/>
      <c r="C28" s="513"/>
      <c r="D28" s="513"/>
      <c r="E28" s="513"/>
      <c r="F28" s="513"/>
      <c r="G28" s="513"/>
      <c r="H28" s="513"/>
      <c r="I28" s="514"/>
    </row>
    <row r="29" spans="1:9" x14ac:dyDescent="0.15">
      <c r="A29" s="525" t="s">
        <v>258</v>
      </c>
      <c r="B29" s="513"/>
      <c r="C29" s="513"/>
      <c r="D29" s="513"/>
      <c r="E29" s="513"/>
      <c r="F29" s="513"/>
      <c r="G29" s="513"/>
      <c r="H29" s="513"/>
      <c r="I29" s="514"/>
    </row>
    <row r="30" spans="1:9" x14ac:dyDescent="0.15">
      <c r="A30" s="525" t="s">
        <v>255</v>
      </c>
      <c r="B30" s="513">
        <v>182785</v>
      </c>
      <c r="C30" s="513">
        <v>181666</v>
      </c>
      <c r="D30" s="513">
        <v>136115</v>
      </c>
      <c r="E30" s="513">
        <v>45551</v>
      </c>
      <c r="F30" s="513">
        <v>818</v>
      </c>
      <c r="G30" s="513">
        <v>301</v>
      </c>
      <c r="H30" s="513">
        <v>9717</v>
      </c>
      <c r="I30" s="514">
        <v>1195</v>
      </c>
    </row>
    <row r="31" spans="1:9" x14ac:dyDescent="0.15">
      <c r="A31" s="525" t="s">
        <v>256</v>
      </c>
      <c r="B31" s="513">
        <v>757430</v>
      </c>
      <c r="C31" s="513">
        <v>753291</v>
      </c>
      <c r="D31" s="513">
        <v>504249</v>
      </c>
      <c r="E31" s="513">
        <v>249042</v>
      </c>
      <c r="F31" s="513">
        <v>3838</v>
      </c>
      <c r="G31" s="513">
        <v>301</v>
      </c>
      <c r="H31" s="513">
        <v>25384</v>
      </c>
      <c r="I31" s="514">
        <v>3094</v>
      </c>
    </row>
    <row r="32" spans="1:9" x14ac:dyDescent="0.15">
      <c r="A32" s="525" t="s">
        <v>259</v>
      </c>
      <c r="B32" s="513">
        <v>307826</v>
      </c>
      <c r="C32" s="513">
        <v>306209</v>
      </c>
      <c r="D32" s="513">
        <v>229977</v>
      </c>
      <c r="E32" s="513">
        <v>76232</v>
      </c>
      <c r="F32" s="513">
        <v>1316</v>
      </c>
      <c r="G32" s="513">
        <v>301</v>
      </c>
      <c r="H32" s="513">
        <v>14704</v>
      </c>
      <c r="I32" s="514">
        <v>1755</v>
      </c>
    </row>
    <row r="33" spans="1:9" ht="7.5" customHeight="1" x14ac:dyDescent="0.15">
      <c r="A33" s="525"/>
      <c r="B33" s="513"/>
      <c r="C33" s="513"/>
      <c r="D33" s="513"/>
      <c r="E33" s="513"/>
      <c r="F33" s="513"/>
      <c r="G33" s="513"/>
      <c r="H33" s="513"/>
      <c r="I33" s="514"/>
    </row>
    <row r="34" spans="1:9" x14ac:dyDescent="0.15">
      <c r="A34" s="525" t="s">
        <v>1228</v>
      </c>
      <c r="B34" s="513"/>
      <c r="C34" s="513"/>
      <c r="D34" s="513"/>
      <c r="E34" s="513"/>
      <c r="F34" s="513"/>
      <c r="G34" s="513"/>
      <c r="H34" s="513"/>
      <c r="I34" s="514"/>
    </row>
    <row r="35" spans="1:9" x14ac:dyDescent="0.15">
      <c r="A35" s="525" t="s">
        <v>255</v>
      </c>
      <c r="B35" s="513">
        <v>73732</v>
      </c>
      <c r="C35" s="513">
        <v>73400</v>
      </c>
      <c r="D35" s="532" t="s">
        <v>837</v>
      </c>
      <c r="E35" s="513">
        <v>73400</v>
      </c>
      <c r="F35" s="532">
        <v>332</v>
      </c>
      <c r="G35" s="532" t="s">
        <v>232</v>
      </c>
      <c r="H35" s="532" t="s">
        <v>232</v>
      </c>
      <c r="I35" s="533" t="s">
        <v>232</v>
      </c>
    </row>
    <row r="36" spans="1:9" x14ac:dyDescent="0.15">
      <c r="A36" s="525" t="s">
        <v>256</v>
      </c>
      <c r="B36" s="513">
        <v>377510</v>
      </c>
      <c r="C36" s="513">
        <v>375574</v>
      </c>
      <c r="D36" s="532" t="s">
        <v>232</v>
      </c>
      <c r="E36" s="513">
        <v>375574</v>
      </c>
      <c r="F36" s="532">
        <v>1936</v>
      </c>
      <c r="G36" s="532" t="s">
        <v>232</v>
      </c>
      <c r="H36" s="532" t="s">
        <v>232</v>
      </c>
      <c r="I36" s="533" t="s">
        <v>232</v>
      </c>
    </row>
    <row r="37" spans="1:9" ht="3" customHeight="1" thickBot="1" x14ac:dyDescent="0.2">
      <c r="A37" s="534"/>
      <c r="B37" s="535"/>
      <c r="C37" s="535"/>
      <c r="D37" s="535"/>
      <c r="E37" s="535"/>
      <c r="F37" s="535"/>
      <c r="G37" s="535"/>
      <c r="H37" s="535"/>
      <c r="I37" s="536"/>
    </row>
    <row r="38" spans="1:9" ht="13.5" customHeight="1" x14ac:dyDescent="0.15">
      <c r="A38" s="219"/>
      <c r="B38" s="219"/>
      <c r="C38" s="219"/>
      <c r="D38" s="219"/>
      <c r="E38" s="219"/>
      <c r="F38" s="219"/>
      <c r="G38" s="219"/>
      <c r="H38" s="219"/>
      <c r="I38" s="219"/>
    </row>
    <row r="39" spans="1:9" ht="15" thickBot="1" x14ac:dyDescent="0.2">
      <c r="A39" s="171" t="s">
        <v>20</v>
      </c>
      <c r="B39" s="160"/>
      <c r="C39" s="160"/>
      <c r="D39" s="160"/>
      <c r="E39" s="160"/>
      <c r="F39" s="160"/>
      <c r="G39" s="160"/>
      <c r="H39" s="160"/>
      <c r="I39" s="160"/>
    </row>
    <row r="40" spans="1:9" ht="11.25" customHeight="1" x14ac:dyDescent="0.15">
      <c r="A40" s="537"/>
      <c r="B40" s="538"/>
      <c r="C40" s="1052" t="s">
        <v>260</v>
      </c>
      <c r="D40" s="1053"/>
      <c r="E40" s="1054"/>
      <c r="F40" s="518" t="s">
        <v>241</v>
      </c>
      <c r="G40" s="539"/>
      <c r="H40" s="1052" t="s">
        <v>1207</v>
      </c>
      <c r="I40" s="1055"/>
    </row>
    <row r="41" spans="1:9" ht="11.25" customHeight="1" x14ac:dyDescent="0.15">
      <c r="A41" s="540" t="s">
        <v>219</v>
      </c>
      <c r="B41" s="527" t="s">
        <v>243</v>
      </c>
      <c r="C41" s="1056" t="s">
        <v>243</v>
      </c>
      <c r="D41" s="1056" t="s">
        <v>244</v>
      </c>
      <c r="E41" s="519" t="s">
        <v>267</v>
      </c>
      <c r="F41" s="520" t="s">
        <v>250</v>
      </c>
      <c r="G41" s="520" t="s">
        <v>1229</v>
      </c>
      <c r="H41" s="519" t="s">
        <v>245</v>
      </c>
      <c r="I41" s="521" t="s">
        <v>246</v>
      </c>
    </row>
    <row r="42" spans="1:9" ht="11.25" customHeight="1" x14ac:dyDescent="0.15">
      <c r="A42" s="541"/>
      <c r="B42" s="542"/>
      <c r="C42" s="1057"/>
      <c r="D42" s="1057"/>
      <c r="E42" s="522" t="s">
        <v>251</v>
      </c>
      <c r="F42" s="523" t="s">
        <v>247</v>
      </c>
      <c r="G42" s="543"/>
      <c r="H42" s="522" t="s">
        <v>247</v>
      </c>
      <c r="I42" s="524" t="s">
        <v>247</v>
      </c>
    </row>
    <row r="43" spans="1:9" x14ac:dyDescent="0.15">
      <c r="A43" s="525" t="s">
        <v>252</v>
      </c>
      <c r="B43" s="544"/>
      <c r="C43" s="520"/>
      <c r="D43" s="520"/>
      <c r="E43" s="527"/>
      <c r="F43" s="528"/>
      <c r="G43" s="528"/>
      <c r="H43" s="527"/>
      <c r="I43" s="529"/>
    </row>
    <row r="44" spans="1:9" x14ac:dyDescent="0.15">
      <c r="A44" s="525" t="s">
        <v>1208</v>
      </c>
      <c r="B44" s="513">
        <v>43899923</v>
      </c>
      <c r="C44" s="513">
        <v>32532560</v>
      </c>
      <c r="D44" s="513">
        <v>25759709</v>
      </c>
      <c r="E44" s="513">
        <v>6772851</v>
      </c>
      <c r="F44" s="513">
        <v>127974</v>
      </c>
      <c r="G44" s="513">
        <v>11239389</v>
      </c>
      <c r="H44" s="513">
        <v>529631</v>
      </c>
      <c r="I44" s="514">
        <v>88081</v>
      </c>
    </row>
    <row r="45" spans="1:9" x14ac:dyDescent="0.15">
      <c r="A45" s="525" t="s">
        <v>1209</v>
      </c>
      <c r="B45" s="513">
        <v>46782383</v>
      </c>
      <c r="C45" s="513">
        <v>33679286</v>
      </c>
      <c r="D45" s="513">
        <v>27332035</v>
      </c>
      <c r="E45" s="513">
        <v>6347251</v>
      </c>
      <c r="F45" s="513">
        <v>191779</v>
      </c>
      <c r="G45" s="513">
        <v>12911318</v>
      </c>
      <c r="H45" s="513">
        <v>625904</v>
      </c>
      <c r="I45" s="514">
        <v>87373</v>
      </c>
    </row>
    <row r="46" spans="1:9" x14ac:dyDescent="0.15">
      <c r="A46" s="525" t="s">
        <v>1210</v>
      </c>
      <c r="B46" s="513">
        <v>49062530</v>
      </c>
      <c r="C46" s="513">
        <v>34337386</v>
      </c>
      <c r="D46" s="513">
        <v>28393707</v>
      </c>
      <c r="E46" s="513">
        <v>5943679</v>
      </c>
      <c r="F46" s="513">
        <v>268061</v>
      </c>
      <c r="G46" s="513">
        <v>14457083</v>
      </c>
      <c r="H46" s="513">
        <v>749048</v>
      </c>
      <c r="I46" s="514">
        <v>92285</v>
      </c>
    </row>
    <row r="47" spans="1:9" x14ac:dyDescent="0.15">
      <c r="A47" s="525" t="s">
        <v>1212</v>
      </c>
      <c r="B47" s="513">
        <v>51842307</v>
      </c>
      <c r="C47" s="513">
        <v>34515547</v>
      </c>
      <c r="D47" s="513">
        <v>29206899</v>
      </c>
      <c r="E47" s="513">
        <v>5308648</v>
      </c>
      <c r="F47" s="513">
        <v>456455</v>
      </c>
      <c r="G47" s="513">
        <v>16784507</v>
      </c>
      <c r="H47" s="513">
        <v>755972</v>
      </c>
      <c r="I47" s="514">
        <v>88689</v>
      </c>
    </row>
    <row r="48" spans="1:9" ht="5.0999999999999996" customHeight="1" x14ac:dyDescent="0.15">
      <c r="A48" s="525"/>
      <c r="B48" s="513"/>
      <c r="C48" s="513"/>
      <c r="D48" s="513"/>
      <c r="E48" s="513"/>
      <c r="F48" s="513"/>
      <c r="G48" s="513"/>
      <c r="H48" s="513"/>
      <c r="I48" s="514"/>
    </row>
    <row r="49" spans="1:9" x14ac:dyDescent="0.15">
      <c r="A49" s="525" t="s">
        <v>1091</v>
      </c>
      <c r="B49" s="513">
        <v>53331797</v>
      </c>
      <c r="C49" s="513">
        <v>34314998</v>
      </c>
      <c r="D49" s="513">
        <v>29754438</v>
      </c>
      <c r="E49" s="513">
        <v>4560560</v>
      </c>
      <c r="F49" s="513">
        <v>463639</v>
      </c>
      <c r="G49" s="513">
        <v>18417922</v>
      </c>
      <c r="H49" s="513">
        <v>754724</v>
      </c>
      <c r="I49" s="514">
        <v>84003</v>
      </c>
    </row>
    <row r="50" spans="1:9" ht="7.5" customHeight="1" x14ac:dyDescent="0.15">
      <c r="A50" s="525"/>
      <c r="B50" s="513"/>
      <c r="C50" s="513"/>
      <c r="D50" s="513"/>
      <c r="E50" s="513"/>
      <c r="F50" s="513"/>
      <c r="G50" s="513"/>
      <c r="H50" s="513"/>
      <c r="I50" s="514"/>
    </row>
    <row r="51" spans="1:9" x14ac:dyDescent="0.15">
      <c r="A51" s="525" t="s">
        <v>233</v>
      </c>
      <c r="B51" s="513"/>
      <c r="C51" s="513"/>
      <c r="D51" s="513"/>
      <c r="E51" s="513"/>
      <c r="F51" s="513"/>
      <c r="G51" s="513"/>
      <c r="H51" s="513"/>
      <c r="I51" s="514"/>
    </row>
    <row r="52" spans="1:9" s="79" customFormat="1" ht="13.5" customHeight="1" x14ac:dyDescent="0.15">
      <c r="A52" s="525" t="s">
        <v>1208</v>
      </c>
      <c r="B52" s="513">
        <v>123646108</v>
      </c>
      <c r="C52" s="513">
        <v>112146575</v>
      </c>
      <c r="D52" s="513">
        <v>78949372</v>
      </c>
      <c r="E52" s="513">
        <v>33197203</v>
      </c>
      <c r="F52" s="513">
        <v>260144</v>
      </c>
      <c r="G52" s="513">
        <v>11239389</v>
      </c>
      <c r="H52" s="513">
        <v>1383493</v>
      </c>
      <c r="I52" s="514">
        <v>227139</v>
      </c>
    </row>
    <row r="53" spans="1:9" s="79" customFormat="1" ht="13.5" customHeight="1" x14ac:dyDescent="0.15">
      <c r="A53" s="525" t="s">
        <v>1209</v>
      </c>
      <c r="B53" s="513">
        <v>124724660</v>
      </c>
      <c r="C53" s="513">
        <v>111424401</v>
      </c>
      <c r="D53" s="513">
        <v>81302685</v>
      </c>
      <c r="E53" s="513">
        <v>30121716</v>
      </c>
      <c r="F53" s="513">
        <v>388941</v>
      </c>
      <c r="G53" s="513">
        <v>12911318</v>
      </c>
      <c r="H53" s="513">
        <v>1653548</v>
      </c>
      <c r="I53" s="514">
        <v>226172</v>
      </c>
    </row>
    <row r="54" spans="1:9" s="79" customFormat="1" ht="13.5" customHeight="1" x14ac:dyDescent="0.15">
      <c r="A54" s="525" t="s">
        <v>1210</v>
      </c>
      <c r="B54" s="513">
        <v>124973207</v>
      </c>
      <c r="C54" s="513">
        <v>109973444</v>
      </c>
      <c r="D54" s="513">
        <v>82669935</v>
      </c>
      <c r="E54" s="513">
        <v>27303509</v>
      </c>
      <c r="F54" s="513">
        <v>542680</v>
      </c>
      <c r="G54" s="513">
        <v>14457083</v>
      </c>
      <c r="H54" s="513">
        <v>1993589</v>
      </c>
      <c r="I54" s="514">
        <v>239291</v>
      </c>
    </row>
    <row r="55" spans="1:9" s="79" customFormat="1" ht="13.5" customHeight="1" x14ac:dyDescent="0.15">
      <c r="A55" s="525" t="s">
        <v>264</v>
      </c>
      <c r="B55" s="513">
        <v>125545603</v>
      </c>
      <c r="C55" s="513">
        <v>107370446</v>
      </c>
      <c r="D55" s="513">
        <v>83724815</v>
      </c>
      <c r="E55" s="513">
        <v>23645631</v>
      </c>
      <c r="F55" s="513">
        <v>1158282</v>
      </c>
      <c r="G55" s="513">
        <v>16787507</v>
      </c>
      <c r="H55" s="513">
        <v>1991699</v>
      </c>
      <c r="I55" s="514">
        <v>227718</v>
      </c>
    </row>
    <row r="56" spans="1:9" x14ac:dyDescent="0.15">
      <c r="A56" s="525" t="s">
        <v>1091</v>
      </c>
      <c r="B56" s="513">
        <v>124296331</v>
      </c>
      <c r="C56" s="513">
        <v>104290510</v>
      </c>
      <c r="D56" s="513">
        <v>84518755</v>
      </c>
      <c r="E56" s="513">
        <v>19771755</v>
      </c>
      <c r="F56" s="513">
        <v>1192331</v>
      </c>
      <c r="G56" s="513">
        <v>18417922</v>
      </c>
      <c r="H56" s="513">
        <v>1954266</v>
      </c>
      <c r="I56" s="514">
        <v>212372</v>
      </c>
    </row>
    <row r="57" spans="1:9" s="79" customFormat="1" ht="7.5" customHeight="1" x14ac:dyDescent="0.15">
      <c r="A57" s="457"/>
      <c r="B57" s="474"/>
      <c r="C57" s="474"/>
      <c r="D57" s="474"/>
      <c r="E57" s="474"/>
      <c r="F57" s="474"/>
      <c r="G57" s="474"/>
      <c r="H57" s="474"/>
      <c r="I57" s="475"/>
    </row>
    <row r="58" spans="1:9" x14ac:dyDescent="0.15">
      <c r="A58" s="525" t="s">
        <v>265</v>
      </c>
      <c r="B58" s="530">
        <v>2.33</v>
      </c>
      <c r="C58" s="530">
        <v>3.04</v>
      </c>
      <c r="D58" s="530">
        <v>2.84</v>
      </c>
      <c r="E58" s="530">
        <v>4.34</v>
      </c>
      <c r="F58" s="530">
        <v>2.57</v>
      </c>
      <c r="G58" s="530">
        <v>1</v>
      </c>
      <c r="H58" s="530">
        <v>2.59</v>
      </c>
      <c r="I58" s="531">
        <v>2.5299999999999998</v>
      </c>
    </row>
    <row r="59" spans="1:9" ht="7.5" customHeight="1" x14ac:dyDescent="0.15">
      <c r="A59" s="525"/>
      <c r="B59" s="513"/>
      <c r="C59" s="513"/>
      <c r="D59" s="513"/>
      <c r="E59" s="513"/>
      <c r="F59" s="513"/>
      <c r="G59" s="513"/>
      <c r="H59" s="513"/>
      <c r="I59" s="514"/>
    </row>
    <row r="60" spans="1:9" x14ac:dyDescent="0.15">
      <c r="A60" s="525" t="s">
        <v>1211</v>
      </c>
      <c r="B60" s="513"/>
      <c r="C60" s="513"/>
      <c r="D60" s="513"/>
      <c r="E60" s="513"/>
      <c r="F60" s="513"/>
      <c r="G60" s="513"/>
      <c r="H60" s="513"/>
      <c r="I60" s="514"/>
    </row>
    <row r="61" spans="1:9" x14ac:dyDescent="0.15">
      <c r="A61" s="525" t="s">
        <v>254</v>
      </c>
      <c r="B61" s="513"/>
      <c r="C61" s="513"/>
      <c r="D61" s="513"/>
      <c r="E61" s="513"/>
      <c r="F61" s="513"/>
      <c r="G61" s="513"/>
      <c r="H61" s="513"/>
      <c r="I61" s="514"/>
    </row>
    <row r="62" spans="1:9" x14ac:dyDescent="0.15">
      <c r="A62" s="525" t="s">
        <v>255</v>
      </c>
      <c r="B62" s="513">
        <v>4617373</v>
      </c>
      <c r="C62" s="513">
        <v>4597749</v>
      </c>
      <c r="D62" s="513">
        <v>3979860</v>
      </c>
      <c r="E62" s="513">
        <v>617889</v>
      </c>
      <c r="F62" s="532">
        <v>19618</v>
      </c>
      <c r="G62" s="513">
        <v>6</v>
      </c>
      <c r="H62" s="513">
        <v>132108</v>
      </c>
      <c r="I62" s="514">
        <v>6175</v>
      </c>
    </row>
    <row r="63" spans="1:9" x14ac:dyDescent="0.15">
      <c r="A63" s="525" t="s">
        <v>256</v>
      </c>
      <c r="B63" s="513">
        <v>18599218</v>
      </c>
      <c r="C63" s="513">
        <v>18502946</v>
      </c>
      <c r="D63" s="513">
        <v>14976758</v>
      </c>
      <c r="E63" s="513">
        <v>3526188</v>
      </c>
      <c r="F63" s="532">
        <v>96266</v>
      </c>
      <c r="G63" s="513">
        <v>6</v>
      </c>
      <c r="H63" s="513">
        <v>368940</v>
      </c>
      <c r="I63" s="514">
        <v>17452</v>
      </c>
    </row>
    <row r="64" spans="1:9" x14ac:dyDescent="0.15">
      <c r="A64" s="525" t="s">
        <v>257</v>
      </c>
      <c r="B64" s="513">
        <v>6023697</v>
      </c>
      <c r="C64" s="513">
        <v>5998618</v>
      </c>
      <c r="D64" s="513">
        <v>5190471</v>
      </c>
      <c r="E64" s="513">
        <v>808147</v>
      </c>
      <c r="F64" s="532">
        <v>25073</v>
      </c>
      <c r="G64" s="513">
        <v>6</v>
      </c>
      <c r="H64" s="513">
        <v>154354</v>
      </c>
      <c r="I64" s="514">
        <v>7202</v>
      </c>
    </row>
    <row r="65" spans="1:9" ht="6.75" customHeight="1" x14ac:dyDescent="0.15">
      <c r="A65" s="525"/>
      <c r="B65" s="513"/>
      <c r="C65" s="513"/>
      <c r="D65" s="513"/>
      <c r="E65" s="513"/>
      <c r="F65" s="513"/>
      <c r="G65" s="513"/>
      <c r="H65" s="513"/>
      <c r="I65" s="514"/>
    </row>
    <row r="66" spans="1:9" x14ac:dyDescent="0.15">
      <c r="A66" s="525" t="s">
        <v>258</v>
      </c>
      <c r="B66" s="513"/>
      <c r="C66" s="513"/>
      <c r="D66" s="513"/>
      <c r="E66" s="513"/>
      <c r="F66" s="513"/>
      <c r="G66" s="513"/>
      <c r="H66" s="513"/>
      <c r="I66" s="514"/>
    </row>
    <row r="67" spans="1:9" x14ac:dyDescent="0.15">
      <c r="A67" s="525" t="s">
        <v>255</v>
      </c>
      <c r="B67" s="513">
        <v>11471850</v>
      </c>
      <c r="C67" s="513">
        <v>11375542</v>
      </c>
      <c r="D67" s="513">
        <v>9521027</v>
      </c>
      <c r="E67" s="513">
        <v>1854515</v>
      </c>
      <c r="F67" s="513">
        <v>55480</v>
      </c>
      <c r="G67" s="513">
        <v>40828</v>
      </c>
      <c r="H67" s="513">
        <v>687373</v>
      </c>
      <c r="I67" s="514">
        <v>71734</v>
      </c>
    </row>
    <row r="68" spans="1:9" x14ac:dyDescent="0.15">
      <c r="A68" s="525" t="s">
        <v>256</v>
      </c>
      <c r="B68" s="513">
        <v>45640438</v>
      </c>
      <c r="C68" s="513">
        <v>45345826</v>
      </c>
      <c r="D68" s="513">
        <v>35440432</v>
      </c>
      <c r="E68" s="513">
        <v>9905394</v>
      </c>
      <c r="F68" s="513">
        <v>253784</v>
      </c>
      <c r="G68" s="513">
        <v>40828</v>
      </c>
      <c r="H68" s="513">
        <v>1816044</v>
      </c>
      <c r="I68" s="514">
        <v>187261</v>
      </c>
    </row>
    <row r="69" spans="1:9" x14ac:dyDescent="0.15">
      <c r="A69" s="525" t="s">
        <v>259</v>
      </c>
      <c r="B69" s="513">
        <v>19381484</v>
      </c>
      <c r="C69" s="513">
        <v>19248068</v>
      </c>
      <c r="D69" s="513">
        <v>16146705</v>
      </c>
      <c r="E69" s="513">
        <v>3101363</v>
      </c>
      <c r="F69" s="513">
        <v>92588</v>
      </c>
      <c r="G69" s="513">
        <v>40828</v>
      </c>
      <c r="H69" s="513">
        <v>1058682</v>
      </c>
      <c r="I69" s="514">
        <v>106767</v>
      </c>
    </row>
    <row r="70" spans="1:9" ht="6.75" customHeight="1" x14ac:dyDescent="0.15">
      <c r="A70" s="525"/>
      <c r="B70" s="513"/>
      <c r="C70" s="513"/>
      <c r="D70" s="513"/>
      <c r="E70" s="513"/>
      <c r="F70" s="513"/>
      <c r="G70" s="513"/>
      <c r="H70" s="513"/>
      <c r="I70" s="514"/>
    </row>
    <row r="71" spans="1:9" x14ac:dyDescent="0.15">
      <c r="A71" s="525" t="s">
        <v>1228</v>
      </c>
      <c r="B71" s="513"/>
      <c r="C71" s="513"/>
      <c r="D71" s="513"/>
      <c r="E71" s="513"/>
      <c r="F71" s="513"/>
      <c r="G71" s="513"/>
      <c r="H71" s="513"/>
      <c r="I71" s="514"/>
    </row>
    <row r="72" spans="1:9" x14ac:dyDescent="0.15">
      <c r="A72" s="525" t="s">
        <v>255</v>
      </c>
      <c r="B72" s="513">
        <v>3023024</v>
      </c>
      <c r="C72" s="513">
        <v>3008908</v>
      </c>
      <c r="D72" s="532" t="s">
        <v>232</v>
      </c>
      <c r="E72" s="513">
        <v>3008908</v>
      </c>
      <c r="F72" s="532">
        <v>14116</v>
      </c>
      <c r="G72" s="532" t="s">
        <v>232</v>
      </c>
      <c r="H72" s="532" t="s">
        <v>232</v>
      </c>
      <c r="I72" s="533" t="s">
        <v>232</v>
      </c>
    </row>
    <row r="73" spans="1:9" x14ac:dyDescent="0.15">
      <c r="A73" s="525" t="s">
        <v>256</v>
      </c>
      <c r="B73" s="513">
        <v>15169107</v>
      </c>
      <c r="C73" s="513">
        <v>15086481</v>
      </c>
      <c r="D73" s="532" t="s">
        <v>1111</v>
      </c>
      <c r="E73" s="513">
        <v>15086481</v>
      </c>
      <c r="F73" s="532">
        <v>82626</v>
      </c>
      <c r="G73" s="532" t="s">
        <v>232</v>
      </c>
      <c r="H73" s="532" t="s">
        <v>232</v>
      </c>
      <c r="I73" s="533" t="s">
        <v>232</v>
      </c>
    </row>
    <row r="74" spans="1:9" ht="6.75" customHeight="1" thickBot="1" x14ac:dyDescent="0.2">
      <c r="A74" s="534"/>
      <c r="B74" s="197"/>
      <c r="C74" s="197"/>
      <c r="D74" s="197"/>
      <c r="E74" s="197"/>
      <c r="F74" s="197"/>
      <c r="G74" s="197"/>
      <c r="H74" s="197"/>
      <c r="I74" s="545"/>
    </row>
  </sheetData>
  <mergeCells count="10">
    <mergeCell ref="C40:E40"/>
    <mergeCell ref="H40:I40"/>
    <mergeCell ref="C41:C42"/>
    <mergeCell ref="D41:D42"/>
    <mergeCell ref="A2:A4"/>
    <mergeCell ref="B2:B4"/>
    <mergeCell ref="C2:E2"/>
    <mergeCell ref="H2:I2"/>
    <mergeCell ref="C3:C4"/>
    <mergeCell ref="D3:D4"/>
  </mergeCells>
  <phoneticPr fontId="1"/>
  <pageMargins left="0.70866141732283472" right="0.70866141732283472" top="0.74803149606299213" bottom="0.74803149606299213" header="0.31496062992125984" footer="0.31496062992125984"/>
  <pageSetup paperSize="9" scale="89" firstPageNumber="13" orientation="portrait" useFirstPageNumber="1" r:id="rId1"/>
  <headerFooter>
    <oddFooter>&amp;C41</oddFooter>
    <firstFooter>&amp;C41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29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11.5" style="105" customWidth="1"/>
    <col min="2" max="2" width="9.625" style="105" customWidth="1"/>
    <col min="3" max="3" width="8.375" style="105" customWidth="1"/>
    <col min="4" max="4" width="5.625" style="105" customWidth="1"/>
    <col min="5" max="7" width="9" style="105" customWidth="1"/>
    <col min="8" max="8" width="6.75" style="105" customWidth="1"/>
    <col min="9" max="11" width="5.625" style="105" customWidth="1"/>
    <col min="12" max="12" width="8" style="105" customWidth="1"/>
    <col min="13" max="13" width="5.625" style="105" customWidth="1"/>
    <col min="14" max="16384" width="9" style="105"/>
  </cols>
  <sheetData>
    <row r="1" spans="1:13" ht="17.25" x14ac:dyDescent="0.15">
      <c r="A1" s="116" t="s">
        <v>1283</v>
      </c>
      <c r="B1" s="117"/>
      <c r="C1" s="117"/>
      <c r="D1" s="171"/>
      <c r="E1" s="171"/>
      <c r="F1" s="171"/>
      <c r="G1" s="171"/>
      <c r="H1" s="118"/>
      <c r="I1" s="118"/>
      <c r="J1" s="118"/>
      <c r="K1" s="118"/>
      <c r="L1" s="118"/>
    </row>
    <row r="2" spans="1:13" ht="17.25" x14ac:dyDescent="0.15">
      <c r="A2" s="116" t="s">
        <v>920</v>
      </c>
      <c r="B2" s="117"/>
      <c r="C2" s="117"/>
      <c r="D2" s="171"/>
      <c r="E2" s="171"/>
      <c r="F2" s="171"/>
      <c r="G2" s="171"/>
      <c r="H2" s="118"/>
      <c r="I2" s="118"/>
      <c r="J2" s="118"/>
      <c r="K2" s="118"/>
      <c r="L2" s="118"/>
    </row>
    <row r="3" spans="1:13" ht="15" thickBot="1" x14ac:dyDescent="0.2">
      <c r="A3" s="128" t="s">
        <v>928</v>
      </c>
      <c r="B3" s="172"/>
      <c r="C3" s="172"/>
      <c r="D3" s="160"/>
      <c r="E3" s="160"/>
      <c r="F3" s="160"/>
      <c r="G3" s="160"/>
      <c r="H3" s="172"/>
      <c r="I3" s="172"/>
      <c r="J3" s="172"/>
      <c r="K3" s="172"/>
      <c r="L3" s="172"/>
      <c r="M3" s="173"/>
    </row>
    <row r="4" spans="1:13" x14ac:dyDescent="0.15">
      <c r="A4" s="174" t="s">
        <v>24</v>
      </c>
      <c r="B4" s="923" t="s">
        <v>1271</v>
      </c>
      <c r="C4" s="924"/>
      <c r="D4" s="925"/>
      <c r="E4" s="926" t="s">
        <v>734</v>
      </c>
      <c r="F4" s="927"/>
      <c r="G4" s="927"/>
      <c r="H4" s="927"/>
      <c r="I4" s="928"/>
      <c r="J4" s="473" t="s">
        <v>50</v>
      </c>
      <c r="K4" s="473" t="s">
        <v>1265</v>
      </c>
      <c r="L4" s="921" t="s">
        <v>736</v>
      </c>
      <c r="M4" s="472" t="s">
        <v>123</v>
      </c>
    </row>
    <row r="5" spans="1:13" x14ac:dyDescent="0.15">
      <c r="A5" s="177" t="s">
        <v>738</v>
      </c>
      <c r="B5" s="178" t="s">
        <v>24</v>
      </c>
      <c r="C5" s="872" t="s">
        <v>1268</v>
      </c>
      <c r="D5" s="872" t="s">
        <v>741</v>
      </c>
      <c r="E5" s="872" t="s">
        <v>1270</v>
      </c>
      <c r="F5" s="872" t="s">
        <v>35</v>
      </c>
      <c r="G5" s="872" t="s">
        <v>33</v>
      </c>
      <c r="H5" s="867" t="s">
        <v>740</v>
      </c>
      <c r="I5" s="867" t="s">
        <v>741</v>
      </c>
      <c r="J5" s="179" t="s">
        <v>55</v>
      </c>
      <c r="K5" s="179" t="s">
        <v>1266</v>
      </c>
      <c r="L5" s="922"/>
      <c r="M5" s="204" t="s">
        <v>746</v>
      </c>
    </row>
    <row r="6" spans="1:13" x14ac:dyDescent="0.15">
      <c r="A6" s="180" t="s">
        <v>24</v>
      </c>
      <c r="B6" s="181" t="s">
        <v>24</v>
      </c>
      <c r="C6" s="869" t="s">
        <v>1269</v>
      </c>
      <c r="D6" s="871" t="s">
        <v>1267</v>
      </c>
      <c r="E6" s="870" t="s">
        <v>1269</v>
      </c>
      <c r="F6" s="870" t="s">
        <v>1269</v>
      </c>
      <c r="G6" s="870" t="s">
        <v>1269</v>
      </c>
      <c r="H6" s="72" t="s">
        <v>1269</v>
      </c>
      <c r="I6" s="871" t="s">
        <v>1267</v>
      </c>
      <c r="J6" s="182" t="s">
        <v>744</v>
      </c>
      <c r="K6" s="182" t="s">
        <v>22</v>
      </c>
      <c r="L6" s="182" t="s">
        <v>745</v>
      </c>
      <c r="M6" s="205" t="s">
        <v>921</v>
      </c>
    </row>
    <row r="7" spans="1:13" x14ac:dyDescent="0.15">
      <c r="A7" s="184" t="s">
        <v>1159</v>
      </c>
      <c r="B7" s="185">
        <v>9692</v>
      </c>
      <c r="C7" s="186" t="s">
        <v>999</v>
      </c>
      <c r="D7" s="187" t="s">
        <v>1000</v>
      </c>
      <c r="E7" s="185">
        <v>52657</v>
      </c>
      <c r="F7" s="185">
        <v>25693</v>
      </c>
      <c r="G7" s="185">
        <v>26964</v>
      </c>
      <c r="H7" s="186" t="s">
        <v>1000</v>
      </c>
      <c r="I7" s="187" t="s">
        <v>1000</v>
      </c>
      <c r="J7" s="188">
        <v>5.4</v>
      </c>
      <c r="K7" s="189">
        <v>95.3</v>
      </c>
      <c r="L7" s="190" t="s">
        <v>1000</v>
      </c>
      <c r="M7" s="191" t="s">
        <v>1000</v>
      </c>
    </row>
    <row r="8" spans="1:13" x14ac:dyDescent="0.15">
      <c r="A8" s="184" t="s">
        <v>1160</v>
      </c>
      <c r="B8" s="185">
        <v>10028</v>
      </c>
      <c r="C8" s="186">
        <v>336</v>
      </c>
      <c r="D8" s="187">
        <v>3.5</v>
      </c>
      <c r="E8" s="185">
        <v>54311</v>
      </c>
      <c r="F8" s="185">
        <v>26493</v>
      </c>
      <c r="G8" s="185">
        <v>27818</v>
      </c>
      <c r="H8" s="186">
        <v>1654</v>
      </c>
      <c r="I8" s="187">
        <v>3.1</v>
      </c>
      <c r="J8" s="188">
        <v>5.4</v>
      </c>
      <c r="K8" s="189">
        <v>95.2</v>
      </c>
      <c r="L8" s="190" t="s">
        <v>1000</v>
      </c>
      <c r="M8" s="192" t="s">
        <v>1000</v>
      </c>
    </row>
    <row r="9" spans="1:13" x14ac:dyDescent="0.15">
      <c r="A9" s="184" t="s">
        <v>1161</v>
      </c>
      <c r="B9" s="185">
        <v>10127</v>
      </c>
      <c r="C9" s="186">
        <v>99</v>
      </c>
      <c r="D9" s="187">
        <v>1</v>
      </c>
      <c r="E9" s="185">
        <v>57184</v>
      </c>
      <c r="F9" s="185">
        <v>27967</v>
      </c>
      <c r="G9" s="185">
        <v>29217</v>
      </c>
      <c r="H9" s="186">
        <v>2873</v>
      </c>
      <c r="I9" s="187">
        <v>5.3</v>
      </c>
      <c r="J9" s="188">
        <v>5.6</v>
      </c>
      <c r="K9" s="189">
        <v>95.7</v>
      </c>
      <c r="L9" s="190" t="s">
        <v>1000</v>
      </c>
      <c r="M9" s="192" t="s">
        <v>1000</v>
      </c>
    </row>
    <row r="10" spans="1:13" x14ac:dyDescent="0.15">
      <c r="A10" s="184" t="s">
        <v>1162</v>
      </c>
      <c r="B10" s="185">
        <v>10526</v>
      </c>
      <c r="C10" s="186">
        <v>399</v>
      </c>
      <c r="D10" s="187">
        <v>3.9</v>
      </c>
      <c r="E10" s="185">
        <v>60018</v>
      </c>
      <c r="F10" s="185">
        <v>29408</v>
      </c>
      <c r="G10" s="185">
        <v>30610</v>
      </c>
      <c r="H10" s="186">
        <v>2834</v>
      </c>
      <c r="I10" s="187">
        <v>5</v>
      </c>
      <c r="J10" s="188">
        <v>5.7</v>
      </c>
      <c r="K10" s="189">
        <v>96.1</v>
      </c>
      <c r="L10" s="190" t="s">
        <v>1000</v>
      </c>
      <c r="M10" s="192" t="s">
        <v>1000</v>
      </c>
    </row>
    <row r="11" spans="1:13" x14ac:dyDescent="0.15">
      <c r="A11" s="184" t="s">
        <v>1163</v>
      </c>
      <c r="B11" s="185">
        <v>10391</v>
      </c>
      <c r="C11" s="186">
        <v>-135</v>
      </c>
      <c r="D11" s="187">
        <v>-1.3</v>
      </c>
      <c r="E11" s="185">
        <v>60116</v>
      </c>
      <c r="F11" s="185">
        <v>29317</v>
      </c>
      <c r="G11" s="185">
        <v>30799</v>
      </c>
      <c r="H11" s="186">
        <v>98</v>
      </c>
      <c r="I11" s="187">
        <v>0.2</v>
      </c>
      <c r="J11" s="188">
        <v>5.8</v>
      </c>
      <c r="K11" s="189">
        <v>95.2</v>
      </c>
      <c r="L11" s="190" t="s">
        <v>1000</v>
      </c>
      <c r="M11" s="192" t="s">
        <v>1000</v>
      </c>
    </row>
    <row r="12" spans="1:13" x14ac:dyDescent="0.15">
      <c r="A12" s="184" t="s">
        <v>1164</v>
      </c>
      <c r="B12" s="185">
        <v>13992</v>
      </c>
      <c r="C12" s="186">
        <v>3601</v>
      </c>
      <c r="D12" s="187">
        <v>34.700000000000003</v>
      </c>
      <c r="E12" s="185">
        <v>79095</v>
      </c>
      <c r="F12" s="185">
        <v>37714</v>
      </c>
      <c r="G12" s="185">
        <v>41381</v>
      </c>
      <c r="H12" s="186">
        <v>18979</v>
      </c>
      <c r="I12" s="187">
        <v>31.6</v>
      </c>
      <c r="J12" s="188">
        <v>5.7</v>
      </c>
      <c r="K12" s="189">
        <v>91.1</v>
      </c>
      <c r="L12" s="190" t="s">
        <v>1000</v>
      </c>
      <c r="M12" s="192" t="s">
        <v>1000</v>
      </c>
    </row>
    <row r="13" spans="1:13" x14ac:dyDescent="0.15">
      <c r="A13" s="184"/>
      <c r="B13" s="185"/>
      <c r="C13" s="185"/>
      <c r="D13" s="187"/>
      <c r="E13" s="185"/>
      <c r="F13" s="185"/>
      <c r="G13" s="185"/>
      <c r="H13" s="186"/>
      <c r="I13" s="187"/>
      <c r="J13" s="188"/>
      <c r="K13" s="189"/>
      <c r="L13" s="178"/>
      <c r="M13" s="193"/>
    </row>
    <row r="14" spans="1:13" x14ac:dyDescent="0.15">
      <c r="A14" s="184" t="s">
        <v>1165</v>
      </c>
      <c r="B14" s="185">
        <v>13755</v>
      </c>
      <c r="C14" s="185">
        <v>-237</v>
      </c>
      <c r="D14" s="194">
        <v>-1.7</v>
      </c>
      <c r="E14" s="185">
        <v>79034</v>
      </c>
      <c r="F14" s="185">
        <v>38107</v>
      </c>
      <c r="G14" s="185">
        <v>40927</v>
      </c>
      <c r="H14" s="186">
        <v>-61</v>
      </c>
      <c r="I14" s="187">
        <v>-0.1</v>
      </c>
      <c r="J14" s="188">
        <v>5.7</v>
      </c>
      <c r="K14" s="189">
        <v>93.1</v>
      </c>
      <c r="L14" s="190" t="s">
        <v>1000</v>
      </c>
      <c r="M14" s="192" t="s">
        <v>1000</v>
      </c>
    </row>
    <row r="15" spans="1:13" x14ac:dyDescent="0.15">
      <c r="A15" s="184" t="s">
        <v>1166</v>
      </c>
      <c r="B15" s="185">
        <v>13200</v>
      </c>
      <c r="C15" s="185">
        <v>-555</v>
      </c>
      <c r="D15" s="187">
        <v>-4</v>
      </c>
      <c r="E15" s="185">
        <v>74783</v>
      </c>
      <c r="F15" s="185">
        <v>35798</v>
      </c>
      <c r="G15" s="185">
        <v>38985</v>
      </c>
      <c r="H15" s="185">
        <v>-4251</v>
      </c>
      <c r="I15" s="194">
        <v>-5.4</v>
      </c>
      <c r="J15" s="188">
        <v>5.7</v>
      </c>
      <c r="K15" s="189">
        <v>91.8</v>
      </c>
      <c r="L15" s="195">
        <v>354.59</v>
      </c>
      <c r="M15" s="193">
        <v>210.9</v>
      </c>
    </row>
    <row r="16" spans="1:13" x14ac:dyDescent="0.15">
      <c r="A16" s="184" t="s">
        <v>1167</v>
      </c>
      <c r="B16" s="185">
        <v>13580</v>
      </c>
      <c r="C16" s="185">
        <v>380</v>
      </c>
      <c r="D16" s="187">
        <v>2.9</v>
      </c>
      <c r="E16" s="185">
        <v>71806</v>
      </c>
      <c r="F16" s="185">
        <v>34276</v>
      </c>
      <c r="G16" s="185">
        <v>37530</v>
      </c>
      <c r="H16" s="185">
        <v>-2977</v>
      </c>
      <c r="I16" s="194">
        <v>-4</v>
      </c>
      <c r="J16" s="188">
        <v>5.3</v>
      </c>
      <c r="K16" s="189">
        <v>91.3</v>
      </c>
      <c r="L16" s="195">
        <v>354.59</v>
      </c>
      <c r="M16" s="193">
        <v>202.5</v>
      </c>
    </row>
    <row r="17" spans="1:13" x14ac:dyDescent="0.15">
      <c r="A17" s="184" t="s">
        <v>1168</v>
      </c>
      <c r="B17" s="185">
        <v>13968</v>
      </c>
      <c r="C17" s="185">
        <v>388</v>
      </c>
      <c r="D17" s="187">
        <v>2.9</v>
      </c>
      <c r="E17" s="185">
        <v>67830</v>
      </c>
      <c r="F17" s="185">
        <v>32462</v>
      </c>
      <c r="G17" s="185">
        <v>35368</v>
      </c>
      <c r="H17" s="185">
        <v>-3976</v>
      </c>
      <c r="I17" s="194">
        <v>-5.5</v>
      </c>
      <c r="J17" s="188">
        <v>4.9000000000000004</v>
      </c>
      <c r="K17" s="189">
        <v>91.8</v>
      </c>
      <c r="L17" s="195">
        <v>354.52</v>
      </c>
      <c r="M17" s="193">
        <v>191.3</v>
      </c>
    </row>
    <row r="18" spans="1:13" x14ac:dyDescent="0.15">
      <c r="A18" s="184" t="s">
        <v>1169</v>
      </c>
      <c r="B18" s="185">
        <v>14470</v>
      </c>
      <c r="C18" s="185">
        <v>502</v>
      </c>
      <c r="D18" s="187">
        <v>3.6</v>
      </c>
      <c r="E18" s="185">
        <v>65232</v>
      </c>
      <c r="F18" s="185">
        <v>31398</v>
      </c>
      <c r="G18" s="185">
        <v>33834</v>
      </c>
      <c r="H18" s="185">
        <v>-2598</v>
      </c>
      <c r="I18" s="194">
        <v>-3.8</v>
      </c>
      <c r="J18" s="188">
        <v>4.5</v>
      </c>
      <c r="K18" s="189">
        <v>92.7</v>
      </c>
      <c r="L18" s="195">
        <v>354.52</v>
      </c>
      <c r="M18" s="193">
        <v>184</v>
      </c>
    </row>
    <row r="19" spans="1:13" x14ac:dyDescent="0.15">
      <c r="A19" s="184"/>
      <c r="B19" s="185"/>
      <c r="C19" s="186"/>
      <c r="D19" s="187"/>
      <c r="E19" s="185"/>
      <c r="F19" s="185"/>
      <c r="G19" s="185"/>
      <c r="H19" s="186"/>
      <c r="I19" s="194"/>
      <c r="J19" s="188"/>
      <c r="K19" s="189"/>
      <c r="L19" s="195"/>
      <c r="M19" s="193"/>
    </row>
    <row r="20" spans="1:13" x14ac:dyDescent="0.15">
      <c r="A20" s="184" t="s">
        <v>1170</v>
      </c>
      <c r="B20" s="185">
        <v>15667</v>
      </c>
      <c r="C20" s="185">
        <v>1197</v>
      </c>
      <c r="D20" s="194">
        <v>8.3000000000000007</v>
      </c>
      <c r="E20" s="185">
        <v>67312</v>
      </c>
      <c r="F20" s="185">
        <v>33284</v>
      </c>
      <c r="G20" s="185">
        <v>34028</v>
      </c>
      <c r="H20" s="186">
        <v>2080</v>
      </c>
      <c r="I20" s="187">
        <v>3.2</v>
      </c>
      <c r="J20" s="188">
        <v>4.3</v>
      </c>
      <c r="K20" s="189">
        <v>97.8</v>
      </c>
      <c r="L20" s="195">
        <v>354.52</v>
      </c>
      <c r="M20" s="193">
        <v>189.9</v>
      </c>
    </row>
    <row r="21" spans="1:13" x14ac:dyDescent="0.15">
      <c r="A21" s="184" t="s">
        <v>1171</v>
      </c>
      <c r="B21" s="185">
        <v>17370</v>
      </c>
      <c r="C21" s="185">
        <v>1703</v>
      </c>
      <c r="D21" s="187">
        <v>10.9</v>
      </c>
      <c r="E21" s="185">
        <v>71276</v>
      </c>
      <c r="F21" s="185">
        <v>35683</v>
      </c>
      <c r="G21" s="185">
        <v>35593</v>
      </c>
      <c r="H21" s="185">
        <v>3964</v>
      </c>
      <c r="I21" s="194">
        <v>5.9</v>
      </c>
      <c r="J21" s="188">
        <v>4.0999999999999996</v>
      </c>
      <c r="K21" s="189">
        <v>100.3</v>
      </c>
      <c r="L21" s="195">
        <v>354.52</v>
      </c>
      <c r="M21" s="193">
        <v>201</v>
      </c>
    </row>
    <row r="22" spans="1:13" x14ac:dyDescent="0.15">
      <c r="A22" s="184" t="s">
        <v>1172</v>
      </c>
      <c r="B22" s="185">
        <v>18342</v>
      </c>
      <c r="C22" s="185">
        <v>972</v>
      </c>
      <c r="D22" s="187">
        <v>5.6</v>
      </c>
      <c r="E22" s="185">
        <v>74033</v>
      </c>
      <c r="F22" s="185">
        <v>37244</v>
      </c>
      <c r="G22" s="185">
        <v>36789</v>
      </c>
      <c r="H22" s="185">
        <v>2757</v>
      </c>
      <c r="I22" s="194">
        <v>3.9</v>
      </c>
      <c r="J22" s="188">
        <v>4</v>
      </c>
      <c r="K22" s="189">
        <v>101.2</v>
      </c>
      <c r="L22" s="195">
        <v>354.52</v>
      </c>
      <c r="M22" s="193">
        <v>208.8</v>
      </c>
    </row>
    <row r="23" spans="1:13" x14ac:dyDescent="0.15">
      <c r="A23" s="184" t="s">
        <v>1173</v>
      </c>
      <c r="B23" s="185">
        <v>19894</v>
      </c>
      <c r="C23" s="185">
        <v>1552</v>
      </c>
      <c r="D23" s="187">
        <v>8.5</v>
      </c>
      <c r="E23" s="185">
        <v>76406</v>
      </c>
      <c r="F23" s="185">
        <v>38437</v>
      </c>
      <c r="G23" s="185">
        <v>37969</v>
      </c>
      <c r="H23" s="185">
        <v>2373</v>
      </c>
      <c r="I23" s="194">
        <v>3.2</v>
      </c>
      <c r="J23" s="188">
        <v>3.8</v>
      </c>
      <c r="K23" s="189">
        <v>101.2</v>
      </c>
      <c r="L23" s="195">
        <v>354.26</v>
      </c>
      <c r="M23" s="193">
        <v>215.7</v>
      </c>
    </row>
    <row r="24" spans="1:13" x14ac:dyDescent="0.15">
      <c r="A24" s="184" t="s">
        <v>1158</v>
      </c>
      <c r="B24" s="186">
        <v>21376</v>
      </c>
      <c r="C24" s="185">
        <v>1482</v>
      </c>
      <c r="D24" s="187">
        <v>7.4</v>
      </c>
      <c r="E24" s="185">
        <v>77063</v>
      </c>
      <c r="F24" s="186">
        <v>38884</v>
      </c>
      <c r="G24" s="186">
        <v>38179</v>
      </c>
      <c r="H24" s="185">
        <v>657</v>
      </c>
      <c r="I24" s="194">
        <v>0.9</v>
      </c>
      <c r="J24" s="188">
        <v>3.6</v>
      </c>
      <c r="K24" s="189">
        <v>101.8</v>
      </c>
      <c r="L24" s="195">
        <v>354.12</v>
      </c>
      <c r="M24" s="193">
        <v>217.6</v>
      </c>
    </row>
    <row r="25" spans="1:13" x14ac:dyDescent="0.15">
      <c r="A25" s="184"/>
      <c r="B25" s="186"/>
      <c r="C25" s="185"/>
      <c r="D25" s="187"/>
      <c r="E25" s="185"/>
      <c r="F25" s="186"/>
      <c r="G25" s="186"/>
      <c r="H25" s="186"/>
      <c r="I25" s="187"/>
      <c r="J25" s="188"/>
      <c r="K25" s="189"/>
      <c r="L25" s="195"/>
      <c r="M25" s="193"/>
    </row>
    <row r="26" spans="1:13" x14ac:dyDescent="0.15">
      <c r="A26" s="184" t="s">
        <v>1140</v>
      </c>
      <c r="B26" s="186">
        <v>25044</v>
      </c>
      <c r="C26" s="185">
        <v>3668</v>
      </c>
      <c r="D26" s="194">
        <v>17.2</v>
      </c>
      <c r="E26" s="185">
        <v>78993</v>
      </c>
      <c r="F26" s="186">
        <v>39627</v>
      </c>
      <c r="G26" s="186">
        <v>39366</v>
      </c>
      <c r="H26" s="186">
        <v>1930</v>
      </c>
      <c r="I26" s="187">
        <v>2.5</v>
      </c>
      <c r="J26" s="188">
        <v>3.2</v>
      </c>
      <c r="K26" s="189">
        <v>100.7</v>
      </c>
      <c r="L26" s="195">
        <v>354.12</v>
      </c>
      <c r="M26" s="193">
        <v>223.1</v>
      </c>
    </row>
    <row r="27" spans="1:13" x14ac:dyDescent="0.15">
      <c r="A27" s="184" t="s">
        <v>1141</v>
      </c>
      <c r="B27" s="186">
        <v>26617</v>
      </c>
      <c r="C27" s="185">
        <v>1573</v>
      </c>
      <c r="D27" s="187">
        <v>6.3</v>
      </c>
      <c r="E27" s="185">
        <v>79023</v>
      </c>
      <c r="F27" s="186">
        <v>40094</v>
      </c>
      <c r="G27" s="186">
        <v>38929</v>
      </c>
      <c r="H27" s="185">
        <v>30</v>
      </c>
      <c r="I27" s="194">
        <v>0</v>
      </c>
      <c r="J27" s="189">
        <v>3</v>
      </c>
      <c r="K27" s="189">
        <v>103</v>
      </c>
      <c r="L27" s="195">
        <v>354.12</v>
      </c>
      <c r="M27" s="193">
        <v>223.2</v>
      </c>
    </row>
    <row r="28" spans="1:13" x14ac:dyDescent="0.15">
      <c r="A28" s="184" t="s">
        <v>1142</v>
      </c>
      <c r="B28" s="186">
        <v>28075</v>
      </c>
      <c r="C28" s="185">
        <v>1458</v>
      </c>
      <c r="D28" s="187">
        <v>5.5</v>
      </c>
      <c r="E28" s="185">
        <v>77729</v>
      </c>
      <c r="F28" s="186">
        <v>39118</v>
      </c>
      <c r="G28" s="186">
        <v>38611</v>
      </c>
      <c r="H28" s="185">
        <v>-1294</v>
      </c>
      <c r="I28" s="194">
        <v>-1.6</v>
      </c>
      <c r="J28" s="189">
        <v>2.8</v>
      </c>
      <c r="K28" s="189">
        <v>101.3</v>
      </c>
      <c r="L28" s="195">
        <v>354.12</v>
      </c>
      <c r="M28" s="193">
        <v>219.5</v>
      </c>
    </row>
    <row r="29" spans="1:13" ht="14.25" thickBot="1" x14ac:dyDescent="0.2">
      <c r="A29" s="196" t="s">
        <v>1143</v>
      </c>
      <c r="B29" s="197">
        <v>28753</v>
      </c>
      <c r="C29" s="197">
        <v>678</v>
      </c>
      <c r="D29" s="198">
        <v>2.4</v>
      </c>
      <c r="E29" s="197">
        <v>75457</v>
      </c>
      <c r="F29" s="197">
        <v>37673</v>
      </c>
      <c r="G29" s="197">
        <v>37784</v>
      </c>
      <c r="H29" s="197">
        <v>-2272</v>
      </c>
      <c r="I29" s="199">
        <v>-2.9</v>
      </c>
      <c r="J29" s="200">
        <v>2.6</v>
      </c>
      <c r="K29" s="200">
        <v>99.7</v>
      </c>
      <c r="L29" s="201">
        <v>354.36</v>
      </c>
      <c r="M29" s="202">
        <v>212.9</v>
      </c>
    </row>
  </sheetData>
  <mergeCells count="3">
    <mergeCell ref="L4:L5"/>
    <mergeCell ref="B4:D4"/>
    <mergeCell ref="E4:I4"/>
  </mergeCells>
  <phoneticPr fontId="1"/>
  <pageMargins left="0.43307086614173229" right="0.43307086614173229" top="0.74803149606299213" bottom="0.55118110236220474" header="0.31496062992125984" footer="0.31496062992125984"/>
  <pageSetup paperSize="9" scale="96" firstPageNumber="15" fitToHeight="0" orientation="portrait" useFirstPageNumber="1" r:id="rId1"/>
  <headerFooter>
    <oddFooter>&amp;C15</oddFooter>
    <firstFooter>&amp;C15</first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L48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4.875" style="203" customWidth="1"/>
    <col min="2" max="2" width="20.25" style="203" customWidth="1"/>
    <col min="3" max="10" width="8.875" style="203" customWidth="1"/>
  </cols>
  <sheetData>
    <row r="1" spans="1:10" ht="15" thickBot="1" x14ac:dyDescent="0.2">
      <c r="A1" s="171" t="s">
        <v>236</v>
      </c>
      <c r="B1" s="160"/>
      <c r="C1" s="160"/>
      <c r="D1" s="160"/>
      <c r="E1" s="160"/>
      <c r="F1" s="160"/>
      <c r="G1" s="160"/>
      <c r="H1" s="160"/>
      <c r="I1" s="547"/>
      <c r="J1" s="565" t="s">
        <v>1251</v>
      </c>
    </row>
    <row r="2" spans="1:10" x14ac:dyDescent="0.15">
      <c r="A2" s="548"/>
      <c r="B2" s="1046" t="s">
        <v>239</v>
      </c>
      <c r="C2" s="1046" t="s">
        <v>240</v>
      </c>
      <c r="D2" s="1034" t="s">
        <v>260</v>
      </c>
      <c r="E2" s="1035"/>
      <c r="F2" s="1036"/>
      <c r="G2" s="498" t="s">
        <v>241</v>
      </c>
      <c r="H2" s="498"/>
      <c r="I2" s="1034" t="s">
        <v>242</v>
      </c>
      <c r="J2" s="1066"/>
    </row>
    <row r="3" spans="1:10" x14ac:dyDescent="0.15">
      <c r="A3" s="457"/>
      <c r="B3" s="1064"/>
      <c r="C3" s="1064"/>
      <c r="D3" s="1045" t="s">
        <v>243</v>
      </c>
      <c r="E3" s="1045" t="s">
        <v>244</v>
      </c>
      <c r="F3" s="499" t="s">
        <v>249</v>
      </c>
      <c r="G3" s="500" t="s">
        <v>250</v>
      </c>
      <c r="H3" s="520" t="s">
        <v>1229</v>
      </c>
      <c r="I3" s="499" t="s">
        <v>245</v>
      </c>
      <c r="J3" s="501" t="s">
        <v>246</v>
      </c>
    </row>
    <row r="4" spans="1:10" x14ac:dyDescent="0.15">
      <c r="A4" s="549"/>
      <c r="B4" s="1065"/>
      <c r="C4" s="1065"/>
      <c r="D4" s="904"/>
      <c r="E4" s="904"/>
      <c r="F4" s="502" t="s">
        <v>251</v>
      </c>
      <c r="G4" s="503" t="s">
        <v>247</v>
      </c>
      <c r="H4" s="503"/>
      <c r="I4" s="502" t="s">
        <v>247</v>
      </c>
      <c r="J4" s="504" t="s">
        <v>247</v>
      </c>
    </row>
    <row r="5" spans="1:10" ht="20.100000000000001" customHeight="1" x14ac:dyDescent="0.15">
      <c r="A5" s="1067" t="s">
        <v>12</v>
      </c>
      <c r="B5" s="485" t="s">
        <v>252</v>
      </c>
      <c r="C5" s="474">
        <v>45540</v>
      </c>
      <c r="D5" s="474">
        <v>31531</v>
      </c>
      <c r="E5" s="474">
        <v>25444</v>
      </c>
      <c r="F5" s="474">
        <v>6087</v>
      </c>
      <c r="G5" s="474">
        <v>498</v>
      </c>
      <c r="H5" s="474">
        <v>13341</v>
      </c>
      <c r="I5" s="474">
        <v>815</v>
      </c>
      <c r="J5" s="475">
        <v>107</v>
      </c>
    </row>
    <row r="6" spans="1:10" ht="20.100000000000001" customHeight="1" x14ac:dyDescent="0.15">
      <c r="A6" s="1068"/>
      <c r="B6" s="485" t="s">
        <v>233</v>
      </c>
      <c r="C6" s="474">
        <v>115628</v>
      </c>
      <c r="D6" s="474">
        <v>100449</v>
      </c>
      <c r="E6" s="474">
        <v>72105</v>
      </c>
      <c r="F6" s="474">
        <v>28344</v>
      </c>
      <c r="G6" s="474">
        <v>1343</v>
      </c>
      <c r="H6" s="474">
        <v>13341</v>
      </c>
      <c r="I6" s="474">
        <v>2084</v>
      </c>
      <c r="J6" s="475">
        <v>261</v>
      </c>
    </row>
    <row r="7" spans="1:10" ht="20.100000000000001" customHeight="1" x14ac:dyDescent="0.15">
      <c r="A7" s="1068"/>
      <c r="B7" s="485" t="s">
        <v>265</v>
      </c>
      <c r="C7" s="511">
        <f t="shared" ref="C7:J7" si="0">C6/C5</f>
        <v>2.5390425999121651</v>
      </c>
      <c r="D7" s="511">
        <f t="shared" si="0"/>
        <v>3.1857219878849388</v>
      </c>
      <c r="E7" s="511">
        <f t="shared" si="0"/>
        <v>2.8338704606193996</v>
      </c>
      <c r="F7" s="511">
        <f t="shared" si="0"/>
        <v>4.6564810251355349</v>
      </c>
      <c r="G7" s="511">
        <f t="shared" si="0"/>
        <v>2.6967871485943773</v>
      </c>
      <c r="H7" s="511">
        <f t="shared" si="0"/>
        <v>1</v>
      </c>
      <c r="I7" s="511">
        <f t="shared" si="0"/>
        <v>2.5570552147239263</v>
      </c>
      <c r="J7" s="512">
        <f t="shared" si="0"/>
        <v>2.4392523364485981</v>
      </c>
    </row>
    <row r="8" spans="1:10" ht="8.1" customHeight="1" x14ac:dyDescent="0.15">
      <c r="A8" s="1069"/>
      <c r="B8" s="489"/>
      <c r="C8" s="490"/>
      <c r="D8" s="490"/>
      <c r="E8" s="490"/>
      <c r="F8" s="490"/>
      <c r="G8" s="490"/>
      <c r="H8" s="490"/>
      <c r="I8" s="490"/>
      <c r="J8" s="496"/>
    </row>
    <row r="9" spans="1:10" ht="20.100000000000001" customHeight="1" x14ac:dyDescent="0.15">
      <c r="A9" s="1067" t="s">
        <v>13</v>
      </c>
      <c r="B9" s="485" t="s">
        <v>252</v>
      </c>
      <c r="C9" s="474">
        <v>12311</v>
      </c>
      <c r="D9" s="474">
        <v>9020</v>
      </c>
      <c r="E9" s="474">
        <v>6976</v>
      </c>
      <c r="F9" s="474">
        <v>2044</v>
      </c>
      <c r="G9" s="474">
        <v>117</v>
      </c>
      <c r="H9" s="474">
        <v>3171</v>
      </c>
      <c r="I9" s="474">
        <v>211</v>
      </c>
      <c r="J9" s="475">
        <v>28</v>
      </c>
    </row>
    <row r="10" spans="1:10" ht="20.100000000000001" customHeight="1" x14ac:dyDescent="0.15">
      <c r="A10" s="1070"/>
      <c r="B10" s="485" t="s">
        <v>233</v>
      </c>
      <c r="C10" s="474">
        <v>32542</v>
      </c>
      <c r="D10" s="474">
        <v>29013</v>
      </c>
      <c r="E10" s="474">
        <v>19671</v>
      </c>
      <c r="F10" s="474">
        <v>9342</v>
      </c>
      <c r="G10" s="474">
        <v>352</v>
      </c>
      <c r="H10" s="474">
        <v>3171</v>
      </c>
      <c r="I10" s="474">
        <v>545</v>
      </c>
      <c r="J10" s="475">
        <v>69</v>
      </c>
    </row>
    <row r="11" spans="1:10" ht="20.100000000000001" customHeight="1" x14ac:dyDescent="0.15">
      <c r="A11" s="1070"/>
      <c r="B11" s="485" t="s">
        <v>268</v>
      </c>
      <c r="C11" s="511">
        <f t="shared" ref="C11:J11" si="1">C10/C9</f>
        <v>2.6433271058403056</v>
      </c>
      <c r="D11" s="511">
        <f t="shared" si="1"/>
        <v>3.2165188470066517</v>
      </c>
      <c r="E11" s="511">
        <f t="shared" si="1"/>
        <v>2.819810779816514</v>
      </c>
      <c r="F11" s="511">
        <f t="shared" si="1"/>
        <v>4.5704500978473579</v>
      </c>
      <c r="G11" s="511">
        <f t="shared" si="1"/>
        <v>3.0085470085470085</v>
      </c>
      <c r="H11" s="511">
        <f t="shared" si="1"/>
        <v>1</v>
      </c>
      <c r="I11" s="511">
        <f t="shared" si="1"/>
        <v>2.5829383886255926</v>
      </c>
      <c r="J11" s="512">
        <f t="shared" si="1"/>
        <v>2.4642857142857144</v>
      </c>
    </row>
    <row r="12" spans="1:10" ht="8.1" customHeight="1" x14ac:dyDescent="0.15">
      <c r="A12" s="1071"/>
      <c r="B12" s="489"/>
      <c r="C12" s="490"/>
      <c r="D12" s="490"/>
      <c r="E12" s="490"/>
      <c r="F12" s="490"/>
      <c r="G12" s="490"/>
      <c r="H12" s="490"/>
      <c r="I12" s="490"/>
      <c r="J12" s="496"/>
    </row>
    <row r="13" spans="1:10" ht="20.100000000000001" customHeight="1" x14ac:dyDescent="0.15">
      <c r="A13" s="1067" t="s">
        <v>14</v>
      </c>
      <c r="B13" s="485" t="s">
        <v>252</v>
      </c>
      <c r="C13" s="474">
        <v>15588</v>
      </c>
      <c r="D13" s="474">
        <v>11484</v>
      </c>
      <c r="E13" s="474">
        <v>8926</v>
      </c>
      <c r="F13" s="474">
        <v>2558</v>
      </c>
      <c r="G13" s="474">
        <v>143</v>
      </c>
      <c r="H13" s="474">
        <v>3959</v>
      </c>
      <c r="I13" s="474">
        <v>253</v>
      </c>
      <c r="J13" s="475">
        <v>33</v>
      </c>
    </row>
    <row r="14" spans="1:10" ht="20.100000000000001" customHeight="1" x14ac:dyDescent="0.15">
      <c r="A14" s="1070"/>
      <c r="B14" s="485" t="s">
        <v>233</v>
      </c>
      <c r="C14" s="474">
        <v>42271</v>
      </c>
      <c r="D14" s="474">
        <v>37928</v>
      </c>
      <c r="E14" s="474">
        <v>26042</v>
      </c>
      <c r="F14" s="474">
        <v>11886</v>
      </c>
      <c r="G14" s="474">
        <v>377</v>
      </c>
      <c r="H14" s="474">
        <v>3959</v>
      </c>
      <c r="I14" s="474">
        <v>673</v>
      </c>
      <c r="J14" s="475">
        <v>81</v>
      </c>
    </row>
    <row r="15" spans="1:10" ht="20.100000000000001" customHeight="1" x14ac:dyDescent="0.15">
      <c r="A15" s="1070"/>
      <c r="B15" s="485" t="s">
        <v>268</v>
      </c>
      <c r="C15" s="511">
        <f t="shared" ref="C15:J15" si="2">C14/C13</f>
        <v>2.7117654606107262</v>
      </c>
      <c r="D15" s="511">
        <f t="shared" si="2"/>
        <v>3.3026819923371646</v>
      </c>
      <c r="E15" s="511">
        <f t="shared" si="2"/>
        <v>2.9175442527447903</v>
      </c>
      <c r="F15" s="511">
        <f t="shared" si="2"/>
        <v>4.64659890539484</v>
      </c>
      <c r="G15" s="511">
        <f t="shared" si="2"/>
        <v>2.6363636363636362</v>
      </c>
      <c r="H15" s="511">
        <f t="shared" si="2"/>
        <v>1</v>
      </c>
      <c r="I15" s="511">
        <f t="shared" si="2"/>
        <v>2.6600790513833994</v>
      </c>
      <c r="J15" s="512">
        <f t="shared" si="2"/>
        <v>2.4545454545454546</v>
      </c>
    </row>
    <row r="16" spans="1:10" ht="8.1" customHeight="1" x14ac:dyDescent="0.15">
      <c r="A16" s="1071"/>
      <c r="B16" s="489"/>
      <c r="C16" s="490"/>
      <c r="D16" s="490"/>
      <c r="E16" s="490"/>
      <c r="F16" s="490"/>
      <c r="G16" s="490"/>
      <c r="H16" s="490"/>
      <c r="I16" s="490"/>
      <c r="J16" s="496"/>
    </row>
    <row r="17" spans="1:12" ht="20.100000000000001" customHeight="1" x14ac:dyDescent="0.15">
      <c r="A17" s="1067" t="s">
        <v>15</v>
      </c>
      <c r="B17" s="485" t="s">
        <v>252</v>
      </c>
      <c r="C17" s="474">
        <v>8540</v>
      </c>
      <c r="D17" s="474">
        <v>6449</v>
      </c>
      <c r="E17" s="474">
        <v>4419</v>
      </c>
      <c r="F17" s="474">
        <v>2030</v>
      </c>
      <c r="G17" s="474">
        <v>76</v>
      </c>
      <c r="H17" s="474">
        <v>2007</v>
      </c>
      <c r="I17" s="474">
        <v>77</v>
      </c>
      <c r="J17" s="475">
        <v>8</v>
      </c>
    </row>
    <row r="18" spans="1:12" ht="20.100000000000001" customHeight="1" x14ac:dyDescent="0.15">
      <c r="A18" s="1070"/>
      <c r="B18" s="485" t="s">
        <v>233</v>
      </c>
      <c r="C18" s="474">
        <v>23726</v>
      </c>
      <c r="D18" s="474">
        <v>21470</v>
      </c>
      <c r="E18" s="474">
        <v>11628</v>
      </c>
      <c r="F18" s="474">
        <v>9842</v>
      </c>
      <c r="G18" s="474">
        <v>228</v>
      </c>
      <c r="H18" s="474">
        <v>2007</v>
      </c>
      <c r="I18" s="474">
        <v>203</v>
      </c>
      <c r="J18" s="475">
        <v>21</v>
      </c>
    </row>
    <row r="19" spans="1:12" ht="20.100000000000001" customHeight="1" x14ac:dyDescent="0.15">
      <c r="A19" s="1070"/>
      <c r="B19" s="485" t="s">
        <v>268</v>
      </c>
      <c r="C19" s="511">
        <f t="shared" ref="C19:J19" si="3">C18/C17</f>
        <v>2.7782201405152227</v>
      </c>
      <c r="D19" s="511">
        <f t="shared" si="3"/>
        <v>3.3291983253217552</v>
      </c>
      <c r="E19" s="511">
        <f t="shared" si="3"/>
        <v>2.6313645621181263</v>
      </c>
      <c r="F19" s="511">
        <f t="shared" si="3"/>
        <v>4.8482758620689657</v>
      </c>
      <c r="G19" s="511">
        <f t="shared" si="3"/>
        <v>3</v>
      </c>
      <c r="H19" s="511">
        <f t="shared" si="3"/>
        <v>1</v>
      </c>
      <c r="I19" s="511">
        <f t="shared" si="3"/>
        <v>2.6363636363636362</v>
      </c>
      <c r="J19" s="512">
        <f t="shared" si="3"/>
        <v>2.625</v>
      </c>
    </row>
    <row r="20" spans="1:12" ht="8.1" customHeight="1" x14ac:dyDescent="0.15">
      <c r="A20" s="1071"/>
      <c r="B20" s="489"/>
      <c r="C20" s="490"/>
      <c r="D20" s="490"/>
      <c r="E20" s="490"/>
      <c r="F20" s="490"/>
      <c r="G20" s="490"/>
      <c r="H20" s="490"/>
      <c r="I20" s="490"/>
      <c r="J20" s="496"/>
    </row>
    <row r="21" spans="1:12" ht="20.100000000000001" customHeight="1" x14ac:dyDescent="0.15">
      <c r="A21" s="1067" t="s">
        <v>16</v>
      </c>
      <c r="B21" s="485" t="s">
        <v>252</v>
      </c>
      <c r="C21" s="474">
        <v>5823</v>
      </c>
      <c r="D21" s="474">
        <v>4544</v>
      </c>
      <c r="E21" s="474">
        <v>2966</v>
      </c>
      <c r="F21" s="474">
        <v>1578</v>
      </c>
      <c r="G21" s="474">
        <v>24</v>
      </c>
      <c r="H21" s="474">
        <v>1255</v>
      </c>
      <c r="I21" s="474">
        <v>89</v>
      </c>
      <c r="J21" s="475">
        <v>9</v>
      </c>
    </row>
    <row r="22" spans="1:12" ht="20.100000000000001" customHeight="1" x14ac:dyDescent="0.15">
      <c r="A22" s="1070"/>
      <c r="B22" s="485" t="s">
        <v>233</v>
      </c>
      <c r="C22" s="474">
        <v>16744</v>
      </c>
      <c r="D22" s="474">
        <v>15422</v>
      </c>
      <c r="E22" s="474">
        <v>8113</v>
      </c>
      <c r="F22" s="474">
        <v>7309</v>
      </c>
      <c r="G22" s="474">
        <v>67</v>
      </c>
      <c r="H22" s="474">
        <v>1255</v>
      </c>
      <c r="I22" s="474">
        <v>237</v>
      </c>
      <c r="J22" s="475">
        <v>21</v>
      </c>
    </row>
    <row r="23" spans="1:12" ht="20.100000000000001" customHeight="1" x14ac:dyDescent="0.15">
      <c r="A23" s="1070"/>
      <c r="B23" s="485" t="s">
        <v>268</v>
      </c>
      <c r="C23" s="511">
        <f t="shared" ref="C23:J23" si="4">C22/C21</f>
        <v>2.8754937317533917</v>
      </c>
      <c r="D23" s="511">
        <f t="shared" si="4"/>
        <v>3.393926056338028</v>
      </c>
      <c r="E23" s="511">
        <f t="shared" si="4"/>
        <v>2.7353337828725555</v>
      </c>
      <c r="F23" s="511">
        <f t="shared" si="4"/>
        <v>4.6318124207858045</v>
      </c>
      <c r="G23" s="511">
        <f t="shared" si="4"/>
        <v>2.7916666666666665</v>
      </c>
      <c r="H23" s="511">
        <f t="shared" si="4"/>
        <v>1</v>
      </c>
      <c r="I23" s="511">
        <f t="shared" si="4"/>
        <v>2.6629213483146068</v>
      </c>
      <c r="J23" s="512">
        <f t="shared" si="4"/>
        <v>2.3333333333333335</v>
      </c>
    </row>
    <row r="24" spans="1:12" ht="8.1" customHeight="1" thickBot="1" x14ac:dyDescent="0.2">
      <c r="A24" s="1074"/>
      <c r="B24" s="493"/>
      <c r="C24" s="464"/>
      <c r="D24" s="464"/>
      <c r="E24" s="464"/>
      <c r="F24" s="464"/>
      <c r="G24" s="464"/>
      <c r="H24" s="464"/>
      <c r="I24" s="464"/>
      <c r="J24" s="465"/>
    </row>
    <row r="27" spans="1:12" ht="14.25" x14ac:dyDescent="0.15">
      <c r="B27" s="550"/>
      <c r="C27" s="550"/>
      <c r="D27" s="550"/>
      <c r="E27" s="550"/>
      <c r="F27" s="550"/>
      <c r="G27" s="550"/>
      <c r="H27" s="551"/>
      <c r="I27" s="551"/>
      <c r="J27" s="551"/>
      <c r="K27" s="26"/>
    </row>
    <row r="28" spans="1:12" ht="17.25" x14ac:dyDescent="0.15">
      <c r="A28" s="29" t="s">
        <v>1050</v>
      </c>
      <c r="B28" s="550"/>
      <c r="C28" s="550"/>
      <c r="D28" s="550"/>
      <c r="E28" s="550"/>
      <c r="F28" s="550"/>
      <c r="G28" s="550"/>
      <c r="H28" s="551"/>
      <c r="I28" s="551"/>
      <c r="J28" s="551"/>
      <c r="K28" s="26"/>
    </row>
    <row r="29" spans="1:12" ht="17.25" x14ac:dyDescent="0.2">
      <c r="A29" s="29"/>
      <c r="B29" s="435" t="s">
        <v>1026</v>
      </c>
      <c r="C29" s="550"/>
      <c r="D29" s="550"/>
      <c r="E29" s="550"/>
      <c r="F29" s="550"/>
      <c r="G29" s="550"/>
      <c r="H29" s="551"/>
      <c r="I29" s="551"/>
      <c r="J29" s="551"/>
      <c r="K29" s="26"/>
    </row>
    <row r="30" spans="1:12" ht="15" thickBot="1" x14ac:dyDescent="0.2">
      <c r="A30" s="171" t="s">
        <v>11</v>
      </c>
      <c r="B30" s="551"/>
      <c r="C30" s="551"/>
      <c r="D30" s="551"/>
      <c r="E30" s="551"/>
      <c r="F30" s="551"/>
      <c r="G30" s="551"/>
      <c r="H30" s="551"/>
      <c r="I30" s="551"/>
      <c r="J30" s="565" t="s">
        <v>1251</v>
      </c>
      <c r="K30" s="26"/>
    </row>
    <row r="31" spans="1:12" x14ac:dyDescent="0.15">
      <c r="A31" s="1079" t="s">
        <v>269</v>
      </c>
      <c r="B31" s="1080"/>
      <c r="C31" s="1077" t="s">
        <v>243</v>
      </c>
      <c r="D31" s="552" t="s">
        <v>270</v>
      </c>
      <c r="E31" s="552"/>
      <c r="F31" s="552"/>
      <c r="G31" s="552"/>
      <c r="H31" s="552"/>
      <c r="I31" s="552"/>
      <c r="J31" s="553"/>
      <c r="K31" s="26"/>
      <c r="L31" s="26"/>
    </row>
    <row r="32" spans="1:12" x14ac:dyDescent="0.15">
      <c r="A32" s="1081"/>
      <c r="B32" s="1082"/>
      <c r="C32" s="1078"/>
      <c r="D32" s="554" t="s">
        <v>271</v>
      </c>
      <c r="E32" s="554" t="s">
        <v>272</v>
      </c>
      <c r="F32" s="554" t="s">
        <v>273</v>
      </c>
      <c r="G32" s="554" t="s">
        <v>274</v>
      </c>
      <c r="H32" s="554" t="s">
        <v>275</v>
      </c>
      <c r="I32" s="554" t="s">
        <v>276</v>
      </c>
      <c r="J32" s="555" t="s">
        <v>277</v>
      </c>
      <c r="K32" s="26"/>
      <c r="L32" s="26"/>
    </row>
    <row r="33" spans="1:12" ht="15" customHeight="1" x14ac:dyDescent="0.15">
      <c r="A33" s="1083" t="s">
        <v>278</v>
      </c>
      <c r="B33" s="1084"/>
      <c r="C33" s="556"/>
      <c r="D33" s="557"/>
      <c r="E33" s="557"/>
      <c r="F33" s="557"/>
      <c r="G33" s="557"/>
      <c r="H33" s="557"/>
      <c r="I33" s="557"/>
      <c r="J33" s="558"/>
      <c r="K33" s="26"/>
      <c r="L33" s="26"/>
    </row>
    <row r="34" spans="1:12" ht="15" customHeight="1" x14ac:dyDescent="0.15">
      <c r="A34" s="1072" t="s">
        <v>279</v>
      </c>
      <c r="B34" s="1073"/>
      <c r="C34" s="557">
        <v>11867</v>
      </c>
      <c r="D34" s="557">
        <v>2092</v>
      </c>
      <c r="E34" s="557">
        <v>3827</v>
      </c>
      <c r="F34" s="557">
        <v>2355</v>
      </c>
      <c r="G34" s="557">
        <v>1467</v>
      </c>
      <c r="H34" s="557">
        <v>908</v>
      </c>
      <c r="I34" s="557">
        <v>700</v>
      </c>
      <c r="J34" s="558">
        <v>518</v>
      </c>
      <c r="K34" s="26"/>
      <c r="L34" s="26"/>
    </row>
    <row r="35" spans="1:12" ht="15" customHeight="1" x14ac:dyDescent="0.15">
      <c r="A35" s="1072" t="s">
        <v>256</v>
      </c>
      <c r="B35" s="1073"/>
      <c r="C35" s="557">
        <v>35262</v>
      </c>
      <c r="D35" s="557">
        <v>2092</v>
      </c>
      <c r="E35" s="557">
        <v>7654</v>
      </c>
      <c r="F35" s="557">
        <v>7065</v>
      </c>
      <c r="G35" s="557">
        <v>5868</v>
      </c>
      <c r="H35" s="557">
        <v>4540</v>
      </c>
      <c r="I35" s="557">
        <v>4200</v>
      </c>
      <c r="J35" s="558">
        <v>3843</v>
      </c>
      <c r="K35" s="26"/>
      <c r="L35" s="26"/>
    </row>
    <row r="36" spans="1:12" ht="15" customHeight="1" x14ac:dyDescent="0.15">
      <c r="A36" s="1072" t="s">
        <v>280</v>
      </c>
      <c r="B36" s="1073"/>
      <c r="C36" s="557">
        <v>17642</v>
      </c>
      <c r="D36" s="557">
        <v>2092</v>
      </c>
      <c r="E36" s="557">
        <v>6050</v>
      </c>
      <c r="F36" s="557">
        <v>3758</v>
      </c>
      <c r="G36" s="557">
        <v>2228</v>
      </c>
      <c r="H36" s="557">
        <v>1388</v>
      </c>
      <c r="I36" s="557">
        <v>1188</v>
      </c>
      <c r="J36" s="558">
        <v>938</v>
      </c>
      <c r="K36" s="26"/>
      <c r="L36" s="26"/>
    </row>
    <row r="37" spans="1:12" x14ac:dyDescent="0.15">
      <c r="A37" s="1075"/>
      <c r="B37" s="1076"/>
      <c r="C37" s="559"/>
      <c r="D37" s="559"/>
      <c r="E37" s="559"/>
      <c r="F37" s="559"/>
      <c r="G37" s="559"/>
      <c r="H37" s="559"/>
      <c r="I37" s="559"/>
      <c r="J37" s="560"/>
      <c r="K37" s="26"/>
      <c r="L37" s="26"/>
    </row>
    <row r="38" spans="1:12" ht="15" customHeight="1" x14ac:dyDescent="0.15">
      <c r="A38" s="1072" t="s">
        <v>281</v>
      </c>
      <c r="B38" s="1073"/>
      <c r="C38" s="557"/>
      <c r="D38" s="557"/>
      <c r="E38" s="557"/>
      <c r="F38" s="557"/>
      <c r="G38" s="557"/>
      <c r="H38" s="557"/>
      <c r="I38" s="557"/>
      <c r="J38" s="558"/>
      <c r="K38" s="26"/>
      <c r="L38" s="26"/>
    </row>
    <row r="39" spans="1:12" ht="15" customHeight="1" x14ac:dyDescent="0.15">
      <c r="A39" s="1072" t="s">
        <v>282</v>
      </c>
      <c r="B39" s="1073"/>
      <c r="C39" s="557">
        <v>11848</v>
      </c>
      <c r="D39" s="557">
        <v>2086</v>
      </c>
      <c r="E39" s="557">
        <v>3823</v>
      </c>
      <c r="F39" s="557">
        <v>2352</v>
      </c>
      <c r="G39" s="557">
        <v>1466</v>
      </c>
      <c r="H39" s="557">
        <v>907</v>
      </c>
      <c r="I39" s="557">
        <v>697</v>
      </c>
      <c r="J39" s="558">
        <v>517</v>
      </c>
      <c r="K39" s="26"/>
      <c r="L39" s="26"/>
    </row>
    <row r="40" spans="1:12" x14ac:dyDescent="0.15">
      <c r="A40" s="1075"/>
      <c r="B40" s="1076"/>
      <c r="C40" s="557"/>
      <c r="D40" s="557"/>
      <c r="E40" s="557"/>
      <c r="F40" s="557"/>
      <c r="G40" s="557"/>
      <c r="H40" s="557"/>
      <c r="I40" s="557"/>
      <c r="J40" s="558"/>
      <c r="K40" s="26"/>
      <c r="L40" s="26"/>
    </row>
    <row r="41" spans="1:12" ht="15" customHeight="1" x14ac:dyDescent="0.15">
      <c r="A41" s="1072" t="s">
        <v>283</v>
      </c>
      <c r="B41" s="1073"/>
      <c r="C41" s="557">
        <v>11815</v>
      </c>
      <c r="D41" s="557">
        <v>2070</v>
      </c>
      <c r="E41" s="557">
        <v>3816</v>
      </c>
      <c r="F41" s="557">
        <v>2348</v>
      </c>
      <c r="G41" s="557">
        <v>1462</v>
      </c>
      <c r="H41" s="557">
        <v>906</v>
      </c>
      <c r="I41" s="557">
        <v>697</v>
      </c>
      <c r="J41" s="558">
        <v>516</v>
      </c>
      <c r="K41" s="26"/>
      <c r="L41" s="26"/>
    </row>
    <row r="42" spans="1:12" ht="15" customHeight="1" x14ac:dyDescent="0.15">
      <c r="A42" s="1072" t="s">
        <v>284</v>
      </c>
      <c r="B42" s="1073"/>
      <c r="C42" s="557">
        <v>11028</v>
      </c>
      <c r="D42" s="557">
        <v>1585</v>
      </c>
      <c r="E42" s="557">
        <v>3616</v>
      </c>
      <c r="F42" s="557">
        <v>2280</v>
      </c>
      <c r="G42" s="557">
        <v>1444</v>
      </c>
      <c r="H42" s="557">
        <v>897</v>
      </c>
      <c r="I42" s="557">
        <v>691</v>
      </c>
      <c r="J42" s="558">
        <v>515</v>
      </c>
      <c r="K42" s="26"/>
      <c r="L42" s="26"/>
    </row>
    <row r="43" spans="1:12" ht="15" customHeight="1" x14ac:dyDescent="0.15">
      <c r="A43" s="1087" t="s">
        <v>1253</v>
      </c>
      <c r="B43" s="1088"/>
      <c r="C43" s="557">
        <v>219</v>
      </c>
      <c r="D43" s="557">
        <v>126</v>
      </c>
      <c r="E43" s="557">
        <v>75</v>
      </c>
      <c r="F43" s="557">
        <v>13</v>
      </c>
      <c r="G43" s="557">
        <v>2</v>
      </c>
      <c r="H43" s="557">
        <v>2</v>
      </c>
      <c r="I43" s="561">
        <v>1</v>
      </c>
      <c r="J43" s="562" t="s">
        <v>1252</v>
      </c>
      <c r="K43" s="26"/>
      <c r="L43" s="26"/>
    </row>
    <row r="44" spans="1:12" ht="15" customHeight="1" x14ac:dyDescent="0.15">
      <c r="A44" s="1072" t="s">
        <v>285</v>
      </c>
      <c r="B44" s="1073"/>
      <c r="C44" s="557">
        <v>547</v>
      </c>
      <c r="D44" s="557">
        <v>354</v>
      </c>
      <c r="E44" s="557">
        <v>121</v>
      </c>
      <c r="F44" s="557">
        <v>49</v>
      </c>
      <c r="G44" s="557">
        <v>12</v>
      </c>
      <c r="H44" s="557">
        <v>6</v>
      </c>
      <c r="I44" s="557">
        <v>4</v>
      </c>
      <c r="J44" s="562">
        <v>1</v>
      </c>
      <c r="K44" s="26"/>
      <c r="L44" s="26"/>
    </row>
    <row r="45" spans="1:12" ht="15" customHeight="1" x14ac:dyDescent="0.15">
      <c r="A45" s="1072" t="s">
        <v>286</v>
      </c>
      <c r="B45" s="1073"/>
      <c r="C45" s="557">
        <v>21</v>
      </c>
      <c r="D45" s="557">
        <v>5</v>
      </c>
      <c r="E45" s="557">
        <v>4</v>
      </c>
      <c r="F45" s="557">
        <v>6</v>
      </c>
      <c r="G45" s="557">
        <v>4</v>
      </c>
      <c r="H45" s="557">
        <v>1</v>
      </c>
      <c r="I45" s="561">
        <v>1</v>
      </c>
      <c r="J45" s="562" t="s">
        <v>1252</v>
      </c>
      <c r="K45" s="26"/>
      <c r="L45" s="26"/>
    </row>
    <row r="46" spans="1:12" x14ac:dyDescent="0.15">
      <c r="A46" s="1075"/>
      <c r="B46" s="1076"/>
      <c r="C46" s="557"/>
      <c r="D46" s="557"/>
      <c r="E46" s="557"/>
      <c r="F46" s="557"/>
      <c r="G46" s="557"/>
      <c r="H46" s="557"/>
      <c r="I46" s="561"/>
      <c r="J46" s="558"/>
      <c r="K46" s="26"/>
      <c r="L46" s="26"/>
    </row>
    <row r="47" spans="1:12" ht="15" customHeight="1" x14ac:dyDescent="0.15">
      <c r="A47" s="1072" t="s">
        <v>287</v>
      </c>
      <c r="B47" s="1073"/>
      <c r="C47" s="557">
        <v>33</v>
      </c>
      <c r="D47" s="557">
        <v>16</v>
      </c>
      <c r="E47" s="557">
        <v>7</v>
      </c>
      <c r="F47" s="557">
        <v>4</v>
      </c>
      <c r="G47" s="561">
        <v>4</v>
      </c>
      <c r="H47" s="561">
        <v>1</v>
      </c>
      <c r="I47" s="561" t="s">
        <v>1252</v>
      </c>
      <c r="J47" s="562">
        <v>1</v>
      </c>
      <c r="K47" s="26"/>
      <c r="L47" s="26"/>
    </row>
    <row r="48" spans="1:12" ht="14.25" thickBot="1" x14ac:dyDescent="0.2">
      <c r="A48" s="1085"/>
      <c r="B48" s="1086"/>
      <c r="C48" s="563"/>
      <c r="D48" s="563"/>
      <c r="E48" s="563"/>
      <c r="F48" s="563"/>
      <c r="G48" s="563"/>
      <c r="H48" s="563"/>
      <c r="I48" s="563"/>
      <c r="J48" s="564"/>
      <c r="K48" s="26"/>
      <c r="L48" s="26"/>
    </row>
  </sheetData>
  <mergeCells count="29">
    <mergeCell ref="A46:B46"/>
    <mergeCell ref="A47:B47"/>
    <mergeCell ref="A48:B48"/>
    <mergeCell ref="A40:B40"/>
    <mergeCell ref="A41:B41"/>
    <mergeCell ref="A42:B42"/>
    <mergeCell ref="A43:B43"/>
    <mergeCell ref="A44:B44"/>
    <mergeCell ref="A45:B45"/>
    <mergeCell ref="C31:C32"/>
    <mergeCell ref="A31:B32"/>
    <mergeCell ref="A33:B33"/>
    <mergeCell ref="A34:B34"/>
    <mergeCell ref="A35:B35"/>
    <mergeCell ref="A5:A8"/>
    <mergeCell ref="A9:A12"/>
    <mergeCell ref="A39:B39"/>
    <mergeCell ref="A17:A20"/>
    <mergeCell ref="A21:A24"/>
    <mergeCell ref="A36:B36"/>
    <mergeCell ref="A37:B37"/>
    <mergeCell ref="A38:B38"/>
    <mergeCell ref="A13:A16"/>
    <mergeCell ref="B2:B4"/>
    <mergeCell ref="C2:C4"/>
    <mergeCell ref="E3:E4"/>
    <mergeCell ref="D2:F2"/>
    <mergeCell ref="I2:J2"/>
    <mergeCell ref="D3:D4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&amp;C42</oddFooter>
    <firstFooter>&amp;C42</first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2:I101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24.875" style="203" customWidth="1"/>
    <col min="2" max="2" width="8.625" style="203" customWidth="1"/>
    <col min="3" max="9" width="9.625" style="203" customWidth="1"/>
  </cols>
  <sheetData>
    <row r="2" spans="1:9" ht="15" thickBot="1" x14ac:dyDescent="0.2">
      <c r="A2" s="171" t="s">
        <v>17</v>
      </c>
      <c r="B2" s="551"/>
      <c r="C2" s="551"/>
      <c r="D2" s="551"/>
      <c r="E2" s="551"/>
      <c r="F2" s="551"/>
      <c r="G2" s="551"/>
      <c r="H2" s="551"/>
      <c r="I2" s="565" t="s">
        <v>1251</v>
      </c>
    </row>
    <row r="3" spans="1:9" x14ac:dyDescent="0.15">
      <c r="A3" s="1089" t="s">
        <v>269</v>
      </c>
      <c r="B3" s="1077" t="s">
        <v>243</v>
      </c>
      <c r="C3" s="552" t="s">
        <v>270</v>
      </c>
      <c r="D3" s="552"/>
      <c r="E3" s="552"/>
      <c r="F3" s="552"/>
      <c r="G3" s="552"/>
      <c r="H3" s="552"/>
      <c r="I3" s="553"/>
    </row>
    <row r="4" spans="1:9" x14ac:dyDescent="0.15">
      <c r="A4" s="1090"/>
      <c r="B4" s="1078"/>
      <c r="C4" s="554" t="s">
        <v>271</v>
      </c>
      <c r="D4" s="554" t="s">
        <v>272</v>
      </c>
      <c r="E4" s="554" t="s">
        <v>273</v>
      </c>
      <c r="F4" s="554" t="s">
        <v>274</v>
      </c>
      <c r="G4" s="554" t="s">
        <v>275</v>
      </c>
      <c r="H4" s="554" t="s">
        <v>276</v>
      </c>
      <c r="I4" s="555" t="s">
        <v>277</v>
      </c>
    </row>
    <row r="5" spans="1:9" x14ac:dyDescent="0.15">
      <c r="A5" s="566" t="s">
        <v>278</v>
      </c>
      <c r="B5" s="557"/>
      <c r="C5" s="557"/>
      <c r="D5" s="557"/>
      <c r="E5" s="557"/>
      <c r="F5" s="557"/>
      <c r="G5" s="557"/>
      <c r="H5" s="557"/>
      <c r="I5" s="558"/>
    </row>
    <row r="6" spans="1:9" x14ac:dyDescent="0.15">
      <c r="A6" s="566" t="s">
        <v>279</v>
      </c>
      <c r="B6" s="557">
        <v>330196</v>
      </c>
      <c r="C6" s="557">
        <v>69790</v>
      </c>
      <c r="D6" s="557">
        <v>119616</v>
      </c>
      <c r="E6" s="557">
        <v>63125</v>
      </c>
      <c r="F6" s="557">
        <v>33507</v>
      </c>
      <c r="G6" s="557">
        <v>21605</v>
      </c>
      <c r="H6" s="557">
        <v>14610</v>
      </c>
      <c r="I6" s="558">
        <v>7943</v>
      </c>
    </row>
    <row r="7" spans="1:9" x14ac:dyDescent="0.15">
      <c r="A7" s="566" t="s">
        <v>256</v>
      </c>
      <c r="B7" s="557">
        <v>886777</v>
      </c>
      <c r="C7" s="557">
        <v>69790</v>
      </c>
      <c r="D7" s="557">
        <v>239232</v>
      </c>
      <c r="E7" s="557">
        <v>189375</v>
      </c>
      <c r="F7" s="557">
        <v>134028</v>
      </c>
      <c r="G7" s="557">
        <v>108025</v>
      </c>
      <c r="H7" s="557">
        <v>87660</v>
      </c>
      <c r="I7" s="558">
        <v>58667</v>
      </c>
    </row>
    <row r="8" spans="1:9" x14ac:dyDescent="0.15">
      <c r="A8" s="566" t="s">
        <v>280</v>
      </c>
      <c r="B8" s="557">
        <v>483037</v>
      </c>
      <c r="C8" s="557">
        <v>69790</v>
      </c>
      <c r="D8" s="557">
        <v>191245</v>
      </c>
      <c r="E8" s="557">
        <v>101092</v>
      </c>
      <c r="F8" s="557">
        <v>50800</v>
      </c>
      <c r="G8" s="557">
        <v>31591</v>
      </c>
      <c r="H8" s="557">
        <v>24387</v>
      </c>
      <c r="I8" s="558">
        <v>14132</v>
      </c>
    </row>
    <row r="9" spans="1:9" x14ac:dyDescent="0.15">
      <c r="A9" s="566"/>
      <c r="B9" s="557"/>
      <c r="C9" s="557"/>
      <c r="D9" s="557"/>
      <c r="E9" s="557"/>
      <c r="F9" s="557"/>
      <c r="G9" s="557"/>
      <c r="H9" s="557"/>
      <c r="I9" s="558"/>
    </row>
    <row r="10" spans="1:9" x14ac:dyDescent="0.15">
      <c r="A10" s="566" t="s">
        <v>281</v>
      </c>
      <c r="B10" s="557"/>
      <c r="C10" s="557"/>
      <c r="D10" s="557"/>
      <c r="E10" s="557"/>
      <c r="F10" s="557"/>
      <c r="G10" s="557"/>
      <c r="H10" s="557"/>
      <c r="I10" s="558"/>
    </row>
    <row r="11" spans="1:9" x14ac:dyDescent="0.15">
      <c r="A11" s="566" t="s">
        <v>282</v>
      </c>
      <c r="B11" s="557">
        <v>329299</v>
      </c>
      <c r="C11" s="557">
        <v>69339</v>
      </c>
      <c r="D11" s="557">
        <v>119360</v>
      </c>
      <c r="E11" s="557">
        <v>63033</v>
      </c>
      <c r="F11" s="557">
        <v>33462</v>
      </c>
      <c r="G11" s="557">
        <v>21589</v>
      </c>
      <c r="H11" s="557">
        <v>14585</v>
      </c>
      <c r="I11" s="558">
        <v>7931</v>
      </c>
    </row>
    <row r="12" spans="1:9" x14ac:dyDescent="0.15">
      <c r="A12" s="566"/>
      <c r="B12" s="557"/>
      <c r="C12" s="557"/>
      <c r="D12" s="557"/>
      <c r="E12" s="557"/>
      <c r="F12" s="557"/>
      <c r="G12" s="557"/>
      <c r="H12" s="557"/>
      <c r="I12" s="558"/>
    </row>
    <row r="13" spans="1:9" x14ac:dyDescent="0.15">
      <c r="A13" s="566" t="s">
        <v>283</v>
      </c>
      <c r="B13" s="557">
        <v>328199</v>
      </c>
      <c r="C13" s="557">
        <v>68742</v>
      </c>
      <c r="D13" s="557">
        <v>119037</v>
      </c>
      <c r="E13" s="557">
        <v>62942</v>
      </c>
      <c r="F13" s="557">
        <v>33423</v>
      </c>
      <c r="G13" s="557">
        <v>21560</v>
      </c>
      <c r="H13" s="557">
        <v>14571</v>
      </c>
      <c r="I13" s="558">
        <v>7924</v>
      </c>
    </row>
    <row r="14" spans="1:9" x14ac:dyDescent="0.15">
      <c r="A14" s="566" t="s">
        <v>284</v>
      </c>
      <c r="B14" s="557">
        <v>294906</v>
      </c>
      <c r="C14" s="557">
        <v>50492</v>
      </c>
      <c r="D14" s="557">
        <v>108803</v>
      </c>
      <c r="E14" s="557">
        <v>59792</v>
      </c>
      <c r="F14" s="557">
        <v>32344</v>
      </c>
      <c r="G14" s="557">
        <v>21194</v>
      </c>
      <c r="H14" s="557">
        <v>14430</v>
      </c>
      <c r="I14" s="558">
        <v>7851</v>
      </c>
    </row>
    <row r="15" spans="1:9" x14ac:dyDescent="0.15">
      <c r="A15" s="567" t="s">
        <v>1253</v>
      </c>
      <c r="B15" s="568">
        <v>8154</v>
      </c>
      <c r="C15" s="557">
        <v>4328</v>
      </c>
      <c r="D15" s="557">
        <v>2863</v>
      </c>
      <c r="E15" s="557">
        <v>711</v>
      </c>
      <c r="F15" s="557">
        <v>194</v>
      </c>
      <c r="G15" s="557">
        <v>39</v>
      </c>
      <c r="H15" s="557">
        <v>14</v>
      </c>
      <c r="I15" s="558">
        <v>5</v>
      </c>
    </row>
    <row r="16" spans="1:9" x14ac:dyDescent="0.15">
      <c r="A16" s="566" t="s">
        <v>285</v>
      </c>
      <c r="B16" s="557">
        <v>24461</v>
      </c>
      <c r="C16" s="557">
        <v>13720</v>
      </c>
      <c r="D16" s="557">
        <v>7130</v>
      </c>
      <c r="E16" s="557">
        <v>2336</v>
      </c>
      <c r="F16" s="557">
        <v>820</v>
      </c>
      <c r="G16" s="557">
        <v>297</v>
      </c>
      <c r="H16" s="557">
        <v>108</v>
      </c>
      <c r="I16" s="558">
        <v>50</v>
      </c>
    </row>
    <row r="17" spans="1:9" x14ac:dyDescent="0.15">
      <c r="A17" s="566" t="s">
        <v>286</v>
      </c>
      <c r="B17" s="557">
        <v>678</v>
      </c>
      <c r="C17" s="557">
        <v>202</v>
      </c>
      <c r="D17" s="557">
        <v>241</v>
      </c>
      <c r="E17" s="557">
        <v>103</v>
      </c>
      <c r="F17" s="557">
        <v>65</v>
      </c>
      <c r="G17" s="557">
        <v>30</v>
      </c>
      <c r="H17" s="557">
        <v>19</v>
      </c>
      <c r="I17" s="558">
        <v>18</v>
      </c>
    </row>
    <row r="18" spans="1:9" x14ac:dyDescent="0.15">
      <c r="A18" s="566"/>
      <c r="B18" s="557"/>
      <c r="C18" s="557"/>
      <c r="D18" s="557"/>
      <c r="E18" s="557"/>
      <c r="F18" s="557"/>
      <c r="G18" s="557"/>
      <c r="H18" s="557"/>
      <c r="I18" s="558"/>
    </row>
    <row r="19" spans="1:9" x14ac:dyDescent="0.15">
      <c r="A19" s="566" t="s">
        <v>287</v>
      </c>
      <c r="B19" s="557">
        <v>1100</v>
      </c>
      <c r="C19" s="557">
        <v>597</v>
      </c>
      <c r="D19" s="557">
        <v>323</v>
      </c>
      <c r="E19" s="557">
        <v>91</v>
      </c>
      <c r="F19" s="557">
        <v>39</v>
      </c>
      <c r="G19" s="557">
        <v>29</v>
      </c>
      <c r="H19" s="557">
        <v>14</v>
      </c>
      <c r="I19" s="558">
        <v>7</v>
      </c>
    </row>
    <row r="20" spans="1:9" ht="14.25" thickBot="1" x14ac:dyDescent="0.2">
      <c r="A20" s="569"/>
      <c r="B20" s="563"/>
      <c r="C20" s="563"/>
      <c r="D20" s="563"/>
      <c r="E20" s="563"/>
      <c r="F20" s="563"/>
      <c r="G20" s="563"/>
      <c r="H20" s="563"/>
      <c r="I20" s="564"/>
    </row>
    <row r="21" spans="1:9" x14ac:dyDescent="0.15">
      <c r="A21" s="570"/>
      <c r="B21" s="570"/>
      <c r="C21" s="570"/>
      <c r="D21" s="570"/>
      <c r="E21" s="570"/>
      <c r="F21" s="570"/>
      <c r="G21" s="570"/>
      <c r="H21" s="570"/>
      <c r="I21" s="570"/>
    </row>
    <row r="22" spans="1:9" x14ac:dyDescent="0.15">
      <c r="A22" s="570"/>
      <c r="B22" s="570"/>
      <c r="C22" s="570"/>
      <c r="D22" s="570"/>
      <c r="E22" s="570"/>
      <c r="F22" s="570"/>
      <c r="G22" s="570"/>
      <c r="H22" s="570"/>
      <c r="I22" s="570"/>
    </row>
    <row r="23" spans="1:9" ht="15" thickBot="1" x14ac:dyDescent="0.2">
      <c r="A23" s="571" t="s">
        <v>20</v>
      </c>
      <c r="B23" s="550"/>
      <c r="C23" s="550"/>
      <c r="D23" s="550"/>
      <c r="E23" s="550"/>
      <c r="F23" s="550"/>
      <c r="G23" s="550"/>
      <c r="H23" s="550"/>
      <c r="I23" s="565" t="s">
        <v>1251</v>
      </c>
    </row>
    <row r="24" spans="1:9" x14ac:dyDescent="0.15">
      <c r="A24" s="1089" t="s">
        <v>269</v>
      </c>
      <c r="B24" s="1077" t="s">
        <v>243</v>
      </c>
      <c r="C24" s="552" t="s">
        <v>270</v>
      </c>
      <c r="D24" s="552"/>
      <c r="E24" s="552"/>
      <c r="F24" s="552"/>
      <c r="G24" s="552"/>
      <c r="H24" s="552"/>
      <c r="I24" s="553"/>
    </row>
    <row r="25" spans="1:9" x14ac:dyDescent="0.15">
      <c r="A25" s="1090"/>
      <c r="B25" s="1078"/>
      <c r="C25" s="554" t="s">
        <v>271</v>
      </c>
      <c r="D25" s="554" t="s">
        <v>272</v>
      </c>
      <c r="E25" s="554" t="s">
        <v>273</v>
      </c>
      <c r="F25" s="554" t="s">
        <v>274</v>
      </c>
      <c r="G25" s="554" t="s">
        <v>275</v>
      </c>
      <c r="H25" s="554" t="s">
        <v>276</v>
      </c>
      <c r="I25" s="555" t="s">
        <v>277</v>
      </c>
    </row>
    <row r="26" spans="1:9" x14ac:dyDescent="0.15">
      <c r="A26" s="566" t="s">
        <v>278</v>
      </c>
      <c r="B26" s="557"/>
      <c r="C26" s="557"/>
      <c r="D26" s="557"/>
      <c r="E26" s="557"/>
      <c r="F26" s="557"/>
      <c r="G26" s="557"/>
      <c r="H26" s="557"/>
      <c r="I26" s="558"/>
    </row>
    <row r="27" spans="1:9" x14ac:dyDescent="0.15">
      <c r="A27" s="566" t="s">
        <v>279</v>
      </c>
      <c r="B27" s="557">
        <v>21713308</v>
      </c>
      <c r="C27" s="557">
        <v>5927686</v>
      </c>
      <c r="D27" s="557">
        <v>8679878</v>
      </c>
      <c r="E27" s="557">
        <v>3751364</v>
      </c>
      <c r="F27" s="557">
        <v>1613952</v>
      </c>
      <c r="G27" s="557">
        <v>887166</v>
      </c>
      <c r="H27" s="557">
        <v>549314</v>
      </c>
      <c r="I27" s="558">
        <v>303948</v>
      </c>
    </row>
    <row r="28" spans="1:9" x14ac:dyDescent="0.15">
      <c r="A28" s="566" t="s">
        <v>256</v>
      </c>
      <c r="B28" s="557">
        <v>50973555</v>
      </c>
      <c r="C28" s="557">
        <v>5927686</v>
      </c>
      <c r="D28" s="557">
        <v>17359756</v>
      </c>
      <c r="E28" s="557">
        <v>11254092</v>
      </c>
      <c r="F28" s="557">
        <v>6455808</v>
      </c>
      <c r="G28" s="557">
        <v>4435830</v>
      </c>
      <c r="H28" s="557">
        <v>3295884</v>
      </c>
      <c r="I28" s="558">
        <v>2244499</v>
      </c>
    </row>
    <row r="29" spans="1:9" x14ac:dyDescent="0.15">
      <c r="A29" s="566" t="s">
        <v>280</v>
      </c>
      <c r="B29" s="557">
        <v>31466772</v>
      </c>
      <c r="C29" s="557">
        <v>5927686</v>
      </c>
      <c r="D29" s="557">
        <v>14178541</v>
      </c>
      <c r="E29" s="557">
        <v>6143562</v>
      </c>
      <c r="F29" s="557">
        <v>2488382</v>
      </c>
      <c r="G29" s="557">
        <v>1285695</v>
      </c>
      <c r="H29" s="557">
        <v>901769</v>
      </c>
      <c r="I29" s="558">
        <v>541137</v>
      </c>
    </row>
    <row r="30" spans="1:9" x14ac:dyDescent="0.15">
      <c r="A30" s="566"/>
      <c r="B30" s="557"/>
      <c r="C30" s="557"/>
      <c r="D30" s="557"/>
      <c r="E30" s="557"/>
      <c r="F30" s="557"/>
      <c r="G30" s="557"/>
      <c r="H30" s="557"/>
      <c r="I30" s="558"/>
    </row>
    <row r="31" spans="1:9" x14ac:dyDescent="0.15">
      <c r="A31" s="566" t="s">
        <v>281</v>
      </c>
      <c r="B31" s="557"/>
      <c r="C31" s="557"/>
      <c r="D31" s="557"/>
      <c r="E31" s="557"/>
      <c r="F31" s="557"/>
      <c r="G31" s="557"/>
      <c r="H31" s="557"/>
      <c r="I31" s="558"/>
    </row>
    <row r="32" spans="1:9" x14ac:dyDescent="0.15">
      <c r="A32" s="566" t="s">
        <v>282</v>
      </c>
      <c r="B32" s="557">
        <v>21627580</v>
      </c>
      <c r="C32" s="557">
        <v>5888638</v>
      </c>
      <c r="D32" s="557">
        <v>8647476</v>
      </c>
      <c r="E32" s="557">
        <v>3744729</v>
      </c>
      <c r="F32" s="557">
        <v>1610710</v>
      </c>
      <c r="G32" s="557">
        <v>885067</v>
      </c>
      <c r="H32" s="557">
        <v>547994</v>
      </c>
      <c r="I32" s="558">
        <v>302966</v>
      </c>
    </row>
    <row r="33" spans="1:9" x14ac:dyDescent="0.15">
      <c r="A33" s="566"/>
      <c r="B33" s="557"/>
      <c r="C33" s="557"/>
      <c r="D33" s="557"/>
      <c r="E33" s="557"/>
      <c r="F33" s="557"/>
      <c r="G33" s="557"/>
      <c r="H33" s="557"/>
      <c r="I33" s="558"/>
    </row>
    <row r="34" spans="1:9" x14ac:dyDescent="0.15">
      <c r="A34" s="566" t="s">
        <v>283</v>
      </c>
      <c r="B34" s="557">
        <v>21510032</v>
      </c>
      <c r="C34" s="557">
        <v>5817207</v>
      </c>
      <c r="D34" s="557">
        <v>8615183</v>
      </c>
      <c r="E34" s="557">
        <v>3736877</v>
      </c>
      <c r="F34" s="557">
        <v>1607684</v>
      </c>
      <c r="G34" s="557">
        <v>883416</v>
      </c>
      <c r="H34" s="557">
        <v>547051</v>
      </c>
      <c r="I34" s="558">
        <v>302614</v>
      </c>
    </row>
    <row r="35" spans="1:9" x14ac:dyDescent="0.15">
      <c r="A35" s="566" t="s">
        <v>284</v>
      </c>
      <c r="B35" s="557">
        <v>17717147</v>
      </c>
      <c r="C35" s="557">
        <v>3773563</v>
      </c>
      <c r="D35" s="557">
        <v>7380769</v>
      </c>
      <c r="E35" s="557">
        <v>3378489</v>
      </c>
      <c r="F35" s="557">
        <v>1500559</v>
      </c>
      <c r="G35" s="557">
        <v>851582</v>
      </c>
      <c r="H35" s="557">
        <v>535180</v>
      </c>
      <c r="I35" s="558">
        <v>297005</v>
      </c>
    </row>
    <row r="36" spans="1:9" x14ac:dyDescent="0.15">
      <c r="A36" s="567" t="s">
        <v>1253</v>
      </c>
      <c r="B36" s="557">
        <v>1418004</v>
      </c>
      <c r="C36" s="557">
        <v>677795</v>
      </c>
      <c r="D36" s="557">
        <v>557961</v>
      </c>
      <c r="E36" s="557">
        <v>138985</v>
      </c>
      <c r="F36" s="557">
        <v>32675</v>
      </c>
      <c r="G36" s="557">
        <v>7444</v>
      </c>
      <c r="H36" s="557">
        <v>2244</v>
      </c>
      <c r="I36" s="558">
        <v>900</v>
      </c>
    </row>
    <row r="37" spans="1:9" x14ac:dyDescent="0.15">
      <c r="A37" s="566" t="s">
        <v>285</v>
      </c>
      <c r="B37" s="557">
        <v>2321960</v>
      </c>
      <c r="C37" s="557">
        <v>1349667</v>
      </c>
      <c r="D37" s="557">
        <v>655235</v>
      </c>
      <c r="E37" s="557">
        <v>211472</v>
      </c>
      <c r="F37" s="557">
        <v>70708</v>
      </c>
      <c r="G37" s="557">
        <v>22454</v>
      </c>
      <c r="H37" s="557">
        <v>8457</v>
      </c>
      <c r="I37" s="558">
        <v>3967</v>
      </c>
    </row>
    <row r="38" spans="1:9" x14ac:dyDescent="0.15">
      <c r="A38" s="566" t="s">
        <v>286</v>
      </c>
      <c r="B38" s="557">
        <v>52921</v>
      </c>
      <c r="C38" s="557">
        <v>16182</v>
      </c>
      <c r="D38" s="557">
        <v>21218</v>
      </c>
      <c r="E38" s="557">
        <v>7931</v>
      </c>
      <c r="F38" s="557">
        <v>3742</v>
      </c>
      <c r="G38" s="557">
        <v>1936</v>
      </c>
      <c r="H38" s="557">
        <v>1170</v>
      </c>
      <c r="I38" s="558">
        <v>742</v>
      </c>
    </row>
    <row r="39" spans="1:9" x14ac:dyDescent="0.15">
      <c r="A39" s="566"/>
      <c r="B39" s="557"/>
      <c r="C39" s="557"/>
      <c r="D39" s="557"/>
      <c r="E39" s="557"/>
      <c r="F39" s="557"/>
      <c r="G39" s="557"/>
      <c r="H39" s="557"/>
      <c r="I39" s="558"/>
    </row>
    <row r="40" spans="1:9" x14ac:dyDescent="0.15">
      <c r="A40" s="566" t="s">
        <v>287</v>
      </c>
      <c r="B40" s="557">
        <v>117548</v>
      </c>
      <c r="C40" s="557">
        <v>71431</v>
      </c>
      <c r="D40" s="557">
        <v>32293</v>
      </c>
      <c r="E40" s="557">
        <v>7852</v>
      </c>
      <c r="F40" s="557">
        <v>3026</v>
      </c>
      <c r="G40" s="557">
        <v>1651</v>
      </c>
      <c r="H40" s="557">
        <v>943</v>
      </c>
      <c r="I40" s="572">
        <v>352</v>
      </c>
    </row>
    <row r="41" spans="1:9" ht="14.25" thickBot="1" x14ac:dyDescent="0.2">
      <c r="A41" s="573"/>
      <c r="B41" s="574"/>
      <c r="C41" s="574"/>
      <c r="D41" s="574"/>
      <c r="E41" s="574"/>
      <c r="F41" s="574"/>
      <c r="G41" s="574"/>
      <c r="H41" s="574"/>
      <c r="I41" s="575"/>
    </row>
    <row r="101" spans="1:9" x14ac:dyDescent="0.15">
      <c r="A101" s="570"/>
      <c r="B101" s="556"/>
      <c r="C101" s="556"/>
      <c r="D101" s="556"/>
      <c r="E101" s="556"/>
      <c r="F101" s="556"/>
      <c r="G101" s="556"/>
      <c r="H101" s="556"/>
      <c r="I101" s="556"/>
    </row>
  </sheetData>
  <mergeCells count="4">
    <mergeCell ref="A3:A4"/>
    <mergeCell ref="A24:A25"/>
    <mergeCell ref="B3:B4"/>
    <mergeCell ref="B24:B25"/>
  </mergeCells>
  <phoneticPr fontId="1"/>
  <pageMargins left="0.43307086614173229" right="0.43307086614173229" top="0.74803149606299213" bottom="0.55118110236220474" header="0.31496062992125984" footer="0.31496062992125984"/>
  <pageSetup paperSize="9" scale="95" firstPageNumber="13" fitToHeight="0" orientation="portrait" useFirstPageNumber="1" r:id="rId1"/>
  <headerFooter>
    <oddFooter>&amp;C43</oddFooter>
    <firstFooter>&amp;C43</firstFooter>
  </headerFooter>
  <rowBreaks count="1" manualBreakCount="1">
    <brk id="43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J56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4.375" style="203" customWidth="1"/>
    <col min="2" max="2" width="25.125" style="203" customWidth="1"/>
    <col min="3" max="10" width="7.625" style="203" customWidth="1"/>
  </cols>
  <sheetData>
    <row r="1" spans="1:10" ht="15" thickBot="1" x14ac:dyDescent="0.2">
      <c r="A1" s="571" t="s">
        <v>236</v>
      </c>
      <c r="B1" s="219"/>
      <c r="C1" s="219"/>
      <c r="D1" s="219"/>
      <c r="E1" s="219"/>
      <c r="F1" s="219"/>
      <c r="G1" s="219"/>
      <c r="H1" s="219"/>
      <c r="I1" s="219"/>
      <c r="J1" s="565" t="s">
        <v>1251</v>
      </c>
    </row>
    <row r="2" spans="1:10" x14ac:dyDescent="0.15">
      <c r="A2" s="576"/>
      <c r="B2" s="1077" t="s">
        <v>269</v>
      </c>
      <c r="C2" s="1077" t="s">
        <v>243</v>
      </c>
      <c r="D2" s="552" t="s">
        <v>270</v>
      </c>
      <c r="E2" s="552"/>
      <c r="F2" s="552"/>
      <c r="G2" s="552"/>
      <c r="H2" s="552"/>
      <c r="I2" s="552"/>
      <c r="J2" s="553"/>
    </row>
    <row r="3" spans="1:10" x14ac:dyDescent="0.15">
      <c r="A3" s="577"/>
      <c r="B3" s="1078"/>
      <c r="C3" s="1078"/>
      <c r="D3" s="554" t="s">
        <v>271</v>
      </c>
      <c r="E3" s="554" t="s">
        <v>272</v>
      </c>
      <c r="F3" s="554" t="s">
        <v>273</v>
      </c>
      <c r="G3" s="554" t="s">
        <v>274</v>
      </c>
      <c r="H3" s="554" t="s">
        <v>275</v>
      </c>
      <c r="I3" s="554" t="s">
        <v>276</v>
      </c>
      <c r="J3" s="555" t="s">
        <v>277</v>
      </c>
    </row>
    <row r="4" spans="1:10" x14ac:dyDescent="0.15">
      <c r="A4" s="1091" t="s">
        <v>12</v>
      </c>
      <c r="B4" s="559" t="s">
        <v>278</v>
      </c>
      <c r="C4" s="557"/>
      <c r="D4" s="557"/>
      <c r="E4" s="557"/>
      <c r="F4" s="557"/>
      <c r="G4" s="557"/>
      <c r="H4" s="557"/>
      <c r="I4" s="557"/>
      <c r="J4" s="558"/>
    </row>
    <row r="5" spans="1:10" x14ac:dyDescent="0.15">
      <c r="A5" s="1092"/>
      <c r="B5" s="559" t="s">
        <v>279</v>
      </c>
      <c r="C5" s="557">
        <v>18198</v>
      </c>
      <c r="D5" s="557">
        <v>3767</v>
      </c>
      <c r="E5" s="557">
        <v>6681</v>
      </c>
      <c r="F5" s="557">
        <v>3326</v>
      </c>
      <c r="G5" s="557">
        <v>1798</v>
      </c>
      <c r="H5" s="557">
        <v>1234</v>
      </c>
      <c r="I5" s="557">
        <v>854</v>
      </c>
      <c r="J5" s="558">
        <v>538</v>
      </c>
    </row>
    <row r="6" spans="1:10" x14ac:dyDescent="0.15">
      <c r="A6" s="1092"/>
      <c r="B6" s="559" t="s">
        <v>256</v>
      </c>
      <c r="C6" s="557">
        <v>49627</v>
      </c>
      <c r="D6" s="557">
        <v>3767</v>
      </c>
      <c r="E6" s="557">
        <v>13362</v>
      </c>
      <c r="F6" s="557">
        <v>9978</v>
      </c>
      <c r="G6" s="557">
        <v>7192</v>
      </c>
      <c r="H6" s="557">
        <v>6170</v>
      </c>
      <c r="I6" s="557">
        <v>5124</v>
      </c>
      <c r="J6" s="558">
        <v>4034</v>
      </c>
    </row>
    <row r="7" spans="1:10" x14ac:dyDescent="0.15">
      <c r="A7" s="1092"/>
      <c r="B7" s="559" t="s">
        <v>280</v>
      </c>
      <c r="C7" s="557">
        <v>26664</v>
      </c>
      <c r="D7" s="557">
        <v>3767</v>
      </c>
      <c r="E7" s="557">
        <v>10660</v>
      </c>
      <c r="F7" s="557">
        <v>5292</v>
      </c>
      <c r="G7" s="557">
        <v>2711</v>
      </c>
      <c r="H7" s="557">
        <v>1854</v>
      </c>
      <c r="I7" s="557">
        <v>1402</v>
      </c>
      <c r="J7" s="558">
        <v>978</v>
      </c>
    </row>
    <row r="8" spans="1:10" x14ac:dyDescent="0.15">
      <c r="A8" s="1092"/>
      <c r="B8" s="559"/>
      <c r="C8" s="557"/>
      <c r="D8" s="557"/>
      <c r="E8" s="557"/>
      <c r="F8" s="557"/>
      <c r="G8" s="557"/>
      <c r="H8" s="557"/>
      <c r="I8" s="557"/>
      <c r="J8" s="558"/>
    </row>
    <row r="9" spans="1:10" x14ac:dyDescent="0.15">
      <c r="A9" s="1092"/>
      <c r="B9" s="559" t="s">
        <v>281</v>
      </c>
      <c r="C9" s="557"/>
      <c r="D9" s="557"/>
      <c r="E9" s="557"/>
      <c r="F9" s="557"/>
      <c r="G9" s="557"/>
      <c r="H9" s="557"/>
      <c r="I9" s="557"/>
      <c r="J9" s="558"/>
    </row>
    <row r="10" spans="1:10" x14ac:dyDescent="0.15">
      <c r="A10" s="1092"/>
      <c r="B10" s="559" t="s">
        <v>282</v>
      </c>
      <c r="C10" s="557">
        <v>18086</v>
      </c>
      <c r="D10" s="557">
        <v>3709</v>
      </c>
      <c r="E10" s="557">
        <v>6652</v>
      </c>
      <c r="F10" s="557">
        <v>3314</v>
      </c>
      <c r="G10" s="557">
        <v>1792</v>
      </c>
      <c r="H10" s="557">
        <v>1233</v>
      </c>
      <c r="I10" s="557">
        <v>849</v>
      </c>
      <c r="J10" s="558">
        <v>537</v>
      </c>
    </row>
    <row r="11" spans="1:10" x14ac:dyDescent="0.15">
      <c r="A11" s="1092"/>
      <c r="B11" s="559"/>
      <c r="C11" s="557"/>
      <c r="D11" s="557"/>
      <c r="E11" s="557"/>
      <c r="F11" s="557"/>
      <c r="G11" s="557"/>
      <c r="H11" s="557"/>
      <c r="I11" s="557"/>
      <c r="J11" s="558"/>
    </row>
    <row r="12" spans="1:10" x14ac:dyDescent="0.15">
      <c r="A12" s="1092"/>
      <c r="B12" s="559" t="s">
        <v>283</v>
      </c>
      <c r="C12" s="557">
        <v>18012</v>
      </c>
      <c r="D12" s="557">
        <v>3666</v>
      </c>
      <c r="E12" s="557">
        <v>6631</v>
      </c>
      <c r="F12" s="557">
        <v>3308</v>
      </c>
      <c r="G12" s="557">
        <v>1790</v>
      </c>
      <c r="H12" s="557">
        <v>1232</v>
      </c>
      <c r="I12" s="557">
        <v>849</v>
      </c>
      <c r="J12" s="558">
        <v>536</v>
      </c>
    </row>
    <row r="13" spans="1:10" x14ac:dyDescent="0.15">
      <c r="A13" s="1092"/>
      <c r="B13" s="559" t="s">
        <v>284</v>
      </c>
      <c r="C13" s="557">
        <v>16196</v>
      </c>
      <c r="D13" s="557">
        <v>2650</v>
      </c>
      <c r="E13" s="557">
        <v>6059</v>
      </c>
      <c r="F13" s="557">
        <v>3176</v>
      </c>
      <c r="G13" s="561">
        <v>1731</v>
      </c>
      <c r="H13" s="557">
        <v>1208</v>
      </c>
      <c r="I13" s="557">
        <v>841</v>
      </c>
      <c r="J13" s="558">
        <v>531</v>
      </c>
    </row>
    <row r="14" spans="1:10" x14ac:dyDescent="0.15">
      <c r="A14" s="1092"/>
      <c r="B14" s="559" t="s">
        <v>1253</v>
      </c>
      <c r="C14" s="557">
        <v>364</v>
      </c>
      <c r="D14" s="557">
        <v>199</v>
      </c>
      <c r="E14" s="557">
        <v>122</v>
      </c>
      <c r="F14" s="557">
        <v>29</v>
      </c>
      <c r="G14" s="557">
        <v>10</v>
      </c>
      <c r="H14" s="557">
        <v>1</v>
      </c>
      <c r="I14" s="561">
        <v>2</v>
      </c>
      <c r="J14" s="558">
        <v>1</v>
      </c>
    </row>
    <row r="15" spans="1:10" x14ac:dyDescent="0.15">
      <c r="A15" s="1092"/>
      <c r="B15" s="559" t="s">
        <v>285</v>
      </c>
      <c r="C15" s="557">
        <v>1406</v>
      </c>
      <c r="D15" s="557">
        <v>800</v>
      </c>
      <c r="E15" s="557">
        <v>431</v>
      </c>
      <c r="F15" s="557">
        <v>99</v>
      </c>
      <c r="G15" s="557">
        <v>47</v>
      </c>
      <c r="H15" s="557">
        <v>20</v>
      </c>
      <c r="I15" s="557">
        <v>5</v>
      </c>
      <c r="J15" s="562">
        <v>4</v>
      </c>
    </row>
    <row r="16" spans="1:10" x14ac:dyDescent="0.15">
      <c r="A16" s="1092"/>
      <c r="B16" s="559" t="s">
        <v>286</v>
      </c>
      <c r="C16" s="557">
        <v>46</v>
      </c>
      <c r="D16" s="557">
        <v>17</v>
      </c>
      <c r="E16" s="557">
        <v>19</v>
      </c>
      <c r="F16" s="557">
        <v>4</v>
      </c>
      <c r="G16" s="557">
        <v>2</v>
      </c>
      <c r="H16" s="557">
        <v>3</v>
      </c>
      <c r="I16" s="557">
        <v>1</v>
      </c>
      <c r="J16" s="562" t="s">
        <v>1252</v>
      </c>
    </row>
    <row r="17" spans="1:10" x14ac:dyDescent="0.15">
      <c r="A17" s="1092"/>
      <c r="B17" s="559"/>
      <c r="C17" s="557"/>
      <c r="D17" s="557"/>
      <c r="E17" s="557"/>
      <c r="F17" s="557"/>
      <c r="G17" s="557"/>
      <c r="H17" s="557"/>
      <c r="I17" s="557"/>
      <c r="J17" s="558"/>
    </row>
    <row r="18" spans="1:10" x14ac:dyDescent="0.15">
      <c r="A18" s="1092"/>
      <c r="B18" s="559" t="s">
        <v>287</v>
      </c>
      <c r="C18" s="557">
        <v>74</v>
      </c>
      <c r="D18" s="557">
        <v>43</v>
      </c>
      <c r="E18" s="557">
        <v>21</v>
      </c>
      <c r="F18" s="561">
        <v>6</v>
      </c>
      <c r="G18" s="561">
        <v>2</v>
      </c>
      <c r="H18" s="561">
        <v>1</v>
      </c>
      <c r="I18" s="561" t="s">
        <v>1252</v>
      </c>
      <c r="J18" s="562">
        <v>1</v>
      </c>
    </row>
    <row r="19" spans="1:10" x14ac:dyDescent="0.15">
      <c r="A19" s="1094"/>
      <c r="B19" s="578"/>
      <c r="C19" s="579"/>
      <c r="D19" s="579"/>
      <c r="E19" s="579"/>
      <c r="F19" s="579"/>
      <c r="G19" s="579"/>
      <c r="H19" s="579"/>
      <c r="I19" s="579"/>
      <c r="J19" s="580"/>
    </row>
    <row r="20" spans="1:10" x14ac:dyDescent="0.15">
      <c r="A20" s="581"/>
      <c r="B20" s="1095" t="s">
        <v>269</v>
      </c>
      <c r="C20" s="1095" t="s">
        <v>243</v>
      </c>
      <c r="D20" s="582" t="s">
        <v>270</v>
      </c>
      <c r="E20" s="582"/>
      <c r="F20" s="582"/>
      <c r="G20" s="582"/>
      <c r="H20" s="582"/>
      <c r="I20" s="582"/>
      <c r="J20" s="583"/>
    </row>
    <row r="21" spans="1:10" x14ac:dyDescent="0.15">
      <c r="A21" s="577"/>
      <c r="B21" s="1078"/>
      <c r="C21" s="1078"/>
      <c r="D21" s="554" t="s">
        <v>271</v>
      </c>
      <c r="E21" s="554" t="s">
        <v>272</v>
      </c>
      <c r="F21" s="554" t="s">
        <v>273</v>
      </c>
      <c r="G21" s="554" t="s">
        <v>274</v>
      </c>
      <c r="H21" s="554" t="s">
        <v>275</v>
      </c>
      <c r="I21" s="554" t="s">
        <v>276</v>
      </c>
      <c r="J21" s="555" t="s">
        <v>277</v>
      </c>
    </row>
    <row r="22" spans="1:10" x14ac:dyDescent="0.15">
      <c r="A22" s="1091" t="s">
        <v>13</v>
      </c>
      <c r="B22" s="559" t="s">
        <v>278</v>
      </c>
      <c r="C22" s="557"/>
      <c r="D22" s="557"/>
      <c r="E22" s="557"/>
      <c r="F22" s="557"/>
      <c r="G22" s="557"/>
      <c r="H22" s="557"/>
      <c r="I22" s="557"/>
      <c r="J22" s="558"/>
    </row>
    <row r="23" spans="1:10" x14ac:dyDescent="0.15">
      <c r="A23" s="1092"/>
      <c r="B23" s="559" t="s">
        <v>279</v>
      </c>
      <c r="C23" s="557">
        <v>6015</v>
      </c>
      <c r="D23" s="557">
        <v>1196</v>
      </c>
      <c r="E23" s="557">
        <v>2108</v>
      </c>
      <c r="F23" s="557">
        <v>1158</v>
      </c>
      <c r="G23" s="557">
        <v>664</v>
      </c>
      <c r="H23" s="557">
        <v>437</v>
      </c>
      <c r="I23" s="557">
        <v>308</v>
      </c>
      <c r="J23" s="558">
        <v>144</v>
      </c>
    </row>
    <row r="24" spans="1:10" x14ac:dyDescent="0.15">
      <c r="A24" s="1092"/>
      <c r="B24" s="559" t="s">
        <v>256</v>
      </c>
      <c r="C24" s="557">
        <v>16663</v>
      </c>
      <c r="D24" s="557">
        <v>1196</v>
      </c>
      <c r="E24" s="557">
        <v>4216</v>
      </c>
      <c r="F24" s="557">
        <v>3474</v>
      </c>
      <c r="G24" s="557">
        <v>2656</v>
      </c>
      <c r="H24" s="557">
        <v>2185</v>
      </c>
      <c r="I24" s="557">
        <v>1848</v>
      </c>
      <c r="J24" s="558">
        <v>1088</v>
      </c>
    </row>
    <row r="25" spans="1:10" x14ac:dyDescent="0.15">
      <c r="A25" s="1092"/>
      <c r="B25" s="559" t="s">
        <v>280</v>
      </c>
      <c r="C25" s="557">
        <v>8822</v>
      </c>
      <c r="D25" s="557">
        <v>1196</v>
      </c>
      <c r="E25" s="557">
        <v>3323</v>
      </c>
      <c r="F25" s="557">
        <v>1855</v>
      </c>
      <c r="G25" s="557">
        <v>1017</v>
      </c>
      <c r="H25" s="557">
        <v>648</v>
      </c>
      <c r="I25" s="557">
        <v>522</v>
      </c>
      <c r="J25" s="558">
        <v>261</v>
      </c>
    </row>
    <row r="26" spans="1:10" x14ac:dyDescent="0.15">
      <c r="A26" s="1092"/>
      <c r="B26" s="559"/>
      <c r="C26" s="557"/>
      <c r="D26" s="557"/>
      <c r="E26" s="557"/>
      <c r="F26" s="557"/>
      <c r="G26" s="557"/>
      <c r="H26" s="557"/>
      <c r="I26" s="557"/>
      <c r="J26" s="558"/>
    </row>
    <row r="27" spans="1:10" x14ac:dyDescent="0.15">
      <c r="A27" s="1092"/>
      <c r="B27" s="559" t="s">
        <v>281</v>
      </c>
      <c r="C27" s="557"/>
      <c r="D27" s="557"/>
      <c r="E27" s="557"/>
      <c r="F27" s="557"/>
      <c r="G27" s="557"/>
      <c r="H27" s="557"/>
      <c r="I27" s="557"/>
      <c r="J27" s="558"/>
    </row>
    <row r="28" spans="1:10" x14ac:dyDescent="0.15">
      <c r="A28" s="1092"/>
      <c r="B28" s="559" t="s">
        <v>282</v>
      </c>
      <c r="C28" s="557">
        <v>6004</v>
      </c>
      <c r="D28" s="557">
        <v>1190</v>
      </c>
      <c r="E28" s="557">
        <v>2108</v>
      </c>
      <c r="F28" s="557">
        <v>1156</v>
      </c>
      <c r="G28" s="557">
        <v>662</v>
      </c>
      <c r="H28" s="557">
        <v>432</v>
      </c>
      <c r="I28" s="557">
        <v>308</v>
      </c>
      <c r="J28" s="558">
        <v>143</v>
      </c>
    </row>
    <row r="29" spans="1:10" x14ac:dyDescent="0.15">
      <c r="A29" s="1092"/>
      <c r="B29" s="559"/>
      <c r="C29" s="557"/>
      <c r="D29" s="557"/>
      <c r="E29" s="557"/>
      <c r="F29" s="557"/>
      <c r="G29" s="557"/>
      <c r="H29" s="557"/>
      <c r="I29" s="557"/>
      <c r="J29" s="558"/>
    </row>
    <row r="30" spans="1:10" x14ac:dyDescent="0.15">
      <c r="A30" s="1092"/>
      <c r="B30" s="559" t="s">
        <v>283</v>
      </c>
      <c r="C30" s="557">
        <v>5981</v>
      </c>
      <c r="D30" s="557">
        <v>1178</v>
      </c>
      <c r="E30" s="557">
        <v>2100</v>
      </c>
      <c r="F30" s="557">
        <v>1154</v>
      </c>
      <c r="G30" s="557">
        <v>661</v>
      </c>
      <c r="H30" s="557">
        <v>437</v>
      </c>
      <c r="I30" s="557">
        <v>308</v>
      </c>
      <c r="J30" s="558">
        <v>143</v>
      </c>
    </row>
    <row r="31" spans="1:10" x14ac:dyDescent="0.15">
      <c r="A31" s="1092"/>
      <c r="B31" s="559" t="s">
        <v>284</v>
      </c>
      <c r="C31" s="557">
        <v>5531</v>
      </c>
      <c r="D31" s="557">
        <v>919</v>
      </c>
      <c r="E31" s="557">
        <v>1974</v>
      </c>
      <c r="F31" s="557">
        <v>1112</v>
      </c>
      <c r="G31" s="561">
        <v>647</v>
      </c>
      <c r="H31" s="557">
        <v>430</v>
      </c>
      <c r="I31" s="557">
        <v>306</v>
      </c>
      <c r="J31" s="558">
        <v>143</v>
      </c>
    </row>
    <row r="32" spans="1:10" x14ac:dyDescent="0.15">
      <c r="A32" s="1092"/>
      <c r="B32" s="559" t="s">
        <v>1253</v>
      </c>
      <c r="C32" s="557">
        <v>202</v>
      </c>
      <c r="D32" s="557">
        <v>118</v>
      </c>
      <c r="E32" s="557">
        <v>60</v>
      </c>
      <c r="F32" s="557">
        <v>18</v>
      </c>
      <c r="G32" s="561">
        <v>4</v>
      </c>
      <c r="H32" s="557">
        <v>1</v>
      </c>
      <c r="I32" s="561">
        <v>1</v>
      </c>
      <c r="J32" s="562" t="s">
        <v>1252</v>
      </c>
    </row>
    <row r="33" spans="1:10" x14ac:dyDescent="0.15">
      <c r="A33" s="1092"/>
      <c r="B33" s="559" t="s">
        <v>285</v>
      </c>
      <c r="C33" s="557">
        <v>240</v>
      </c>
      <c r="D33" s="557">
        <v>138</v>
      </c>
      <c r="E33" s="557">
        <v>64</v>
      </c>
      <c r="F33" s="557">
        <v>23</v>
      </c>
      <c r="G33" s="557">
        <v>9</v>
      </c>
      <c r="H33" s="557">
        <v>5</v>
      </c>
      <c r="I33" s="557">
        <v>1</v>
      </c>
      <c r="J33" s="562" t="s">
        <v>1252</v>
      </c>
    </row>
    <row r="34" spans="1:10" x14ac:dyDescent="0.15">
      <c r="A34" s="1092"/>
      <c r="B34" s="559" t="s">
        <v>286</v>
      </c>
      <c r="C34" s="557">
        <v>8</v>
      </c>
      <c r="D34" s="557">
        <v>3</v>
      </c>
      <c r="E34" s="557">
        <v>2</v>
      </c>
      <c r="F34" s="561">
        <v>1</v>
      </c>
      <c r="G34" s="557">
        <v>1</v>
      </c>
      <c r="H34" s="557">
        <v>1</v>
      </c>
      <c r="I34" s="561" t="s">
        <v>1252</v>
      </c>
      <c r="J34" s="562" t="s">
        <v>1254</v>
      </c>
    </row>
    <row r="35" spans="1:10" x14ac:dyDescent="0.15">
      <c r="A35" s="1092"/>
      <c r="B35" s="559"/>
      <c r="C35" s="557"/>
      <c r="D35" s="557"/>
      <c r="E35" s="557"/>
      <c r="F35" s="557"/>
      <c r="G35" s="557"/>
      <c r="H35" s="557"/>
      <c r="I35" s="557"/>
      <c r="J35" s="558"/>
    </row>
    <row r="36" spans="1:10" x14ac:dyDescent="0.15">
      <c r="A36" s="1092"/>
      <c r="B36" s="559" t="s">
        <v>287</v>
      </c>
      <c r="C36" s="557">
        <v>23</v>
      </c>
      <c r="D36" s="557">
        <v>12</v>
      </c>
      <c r="E36" s="557">
        <v>8</v>
      </c>
      <c r="F36" s="561">
        <v>2</v>
      </c>
      <c r="G36" s="561">
        <v>1</v>
      </c>
      <c r="H36" s="561" t="s">
        <v>1252</v>
      </c>
      <c r="I36" s="561" t="s">
        <v>1252</v>
      </c>
      <c r="J36" s="562" t="s">
        <v>1252</v>
      </c>
    </row>
    <row r="37" spans="1:10" x14ac:dyDescent="0.15">
      <c r="A37" s="1094"/>
      <c r="B37" s="578"/>
      <c r="C37" s="579"/>
      <c r="D37" s="579"/>
      <c r="E37" s="579"/>
      <c r="F37" s="579"/>
      <c r="G37" s="579"/>
      <c r="H37" s="579"/>
      <c r="I37" s="579"/>
      <c r="J37" s="580"/>
    </row>
    <row r="38" spans="1:10" x14ac:dyDescent="0.15">
      <c r="A38" s="581"/>
      <c r="B38" s="1095" t="s">
        <v>269</v>
      </c>
      <c r="C38" s="1095" t="s">
        <v>243</v>
      </c>
      <c r="D38" s="582" t="s">
        <v>270</v>
      </c>
      <c r="E38" s="582"/>
      <c r="F38" s="582"/>
      <c r="G38" s="582"/>
      <c r="H38" s="582"/>
      <c r="I38" s="582"/>
      <c r="J38" s="583"/>
    </row>
    <row r="39" spans="1:10" x14ac:dyDescent="0.15">
      <c r="A39" s="577"/>
      <c r="B39" s="1078"/>
      <c r="C39" s="1078"/>
      <c r="D39" s="554" t="s">
        <v>271</v>
      </c>
      <c r="E39" s="554" t="s">
        <v>272</v>
      </c>
      <c r="F39" s="554" t="s">
        <v>273</v>
      </c>
      <c r="G39" s="554" t="s">
        <v>274</v>
      </c>
      <c r="H39" s="554" t="s">
        <v>275</v>
      </c>
      <c r="I39" s="554" t="s">
        <v>276</v>
      </c>
      <c r="J39" s="555" t="s">
        <v>277</v>
      </c>
    </row>
    <row r="40" spans="1:10" x14ac:dyDescent="0.15">
      <c r="A40" s="1091" t="s">
        <v>14</v>
      </c>
      <c r="B40" s="559" t="s">
        <v>278</v>
      </c>
      <c r="C40" s="557"/>
      <c r="D40" s="557"/>
      <c r="E40" s="557"/>
      <c r="F40" s="557"/>
      <c r="G40" s="557"/>
      <c r="H40" s="557"/>
      <c r="I40" s="557"/>
      <c r="J40" s="558"/>
    </row>
    <row r="41" spans="1:10" x14ac:dyDescent="0.15">
      <c r="A41" s="1092"/>
      <c r="B41" s="559" t="s">
        <v>279</v>
      </c>
      <c r="C41" s="557">
        <v>6664</v>
      </c>
      <c r="D41" s="557">
        <v>1119</v>
      </c>
      <c r="E41" s="557">
        <v>2253</v>
      </c>
      <c r="F41" s="557">
        <v>1333</v>
      </c>
      <c r="G41" s="557">
        <v>792</v>
      </c>
      <c r="H41" s="557">
        <v>548</v>
      </c>
      <c r="I41" s="557">
        <v>398</v>
      </c>
      <c r="J41" s="558">
        <v>221</v>
      </c>
    </row>
    <row r="42" spans="1:10" x14ac:dyDescent="0.15">
      <c r="A42" s="1092"/>
      <c r="B42" s="559" t="s">
        <v>256</v>
      </c>
      <c r="C42" s="557">
        <v>19557</v>
      </c>
      <c r="D42" s="557">
        <v>1119</v>
      </c>
      <c r="E42" s="557">
        <v>4506</v>
      </c>
      <c r="F42" s="557">
        <v>3999</v>
      </c>
      <c r="G42" s="557">
        <v>3168</v>
      </c>
      <c r="H42" s="557">
        <v>2740</v>
      </c>
      <c r="I42" s="557">
        <v>2388</v>
      </c>
      <c r="J42" s="558">
        <v>1637</v>
      </c>
    </row>
    <row r="43" spans="1:10" x14ac:dyDescent="0.15">
      <c r="A43" s="1092"/>
      <c r="B43" s="559" t="s">
        <v>280</v>
      </c>
      <c r="C43" s="557">
        <v>9915</v>
      </c>
      <c r="D43" s="557">
        <v>1119</v>
      </c>
      <c r="E43" s="557">
        <v>3539</v>
      </c>
      <c r="F43" s="557">
        <v>2128</v>
      </c>
      <c r="G43" s="557">
        <v>1242</v>
      </c>
      <c r="H43" s="557">
        <v>823</v>
      </c>
      <c r="I43" s="557">
        <v>656</v>
      </c>
      <c r="J43" s="558">
        <v>408</v>
      </c>
    </row>
    <row r="44" spans="1:10" x14ac:dyDescent="0.15">
      <c r="A44" s="1092"/>
      <c r="B44" s="559"/>
      <c r="C44" s="557"/>
      <c r="D44" s="557"/>
      <c r="E44" s="557"/>
      <c r="F44" s="557"/>
      <c r="G44" s="557"/>
      <c r="H44" s="557"/>
      <c r="I44" s="557"/>
      <c r="J44" s="558"/>
    </row>
    <row r="45" spans="1:10" x14ac:dyDescent="0.15">
      <c r="A45" s="1092"/>
      <c r="B45" s="559" t="s">
        <v>281</v>
      </c>
      <c r="C45" s="557"/>
      <c r="D45" s="557"/>
      <c r="E45" s="557"/>
      <c r="F45" s="557"/>
      <c r="G45" s="557"/>
      <c r="H45" s="557"/>
      <c r="I45" s="557"/>
      <c r="J45" s="558"/>
    </row>
    <row r="46" spans="1:10" x14ac:dyDescent="0.15">
      <c r="A46" s="1092"/>
      <c r="B46" s="559" t="s">
        <v>282</v>
      </c>
      <c r="C46" s="557">
        <v>6654</v>
      </c>
      <c r="D46" s="557">
        <v>1114</v>
      </c>
      <c r="E46" s="557">
        <v>2251</v>
      </c>
      <c r="F46" s="557">
        <v>1331</v>
      </c>
      <c r="G46" s="557">
        <v>791</v>
      </c>
      <c r="H46" s="557">
        <v>548</v>
      </c>
      <c r="I46" s="557">
        <v>398</v>
      </c>
      <c r="J46" s="558">
        <v>221</v>
      </c>
    </row>
    <row r="47" spans="1:10" x14ac:dyDescent="0.15">
      <c r="A47" s="1092"/>
      <c r="B47" s="559"/>
      <c r="C47" s="557"/>
      <c r="D47" s="557"/>
      <c r="E47" s="557"/>
      <c r="F47" s="557"/>
      <c r="G47" s="557"/>
      <c r="H47" s="557"/>
      <c r="I47" s="557"/>
      <c r="J47" s="558"/>
    </row>
    <row r="48" spans="1:10" x14ac:dyDescent="0.15">
      <c r="A48" s="1092"/>
      <c r="B48" s="559" t="s">
        <v>283</v>
      </c>
      <c r="C48" s="557">
        <v>6637</v>
      </c>
      <c r="D48" s="557">
        <v>1106</v>
      </c>
      <c r="E48" s="557">
        <v>2246</v>
      </c>
      <c r="F48" s="557">
        <v>1330</v>
      </c>
      <c r="G48" s="557">
        <v>790</v>
      </c>
      <c r="H48" s="557">
        <v>546</v>
      </c>
      <c r="I48" s="557">
        <v>398</v>
      </c>
      <c r="J48" s="558">
        <v>221</v>
      </c>
    </row>
    <row r="49" spans="1:10" x14ac:dyDescent="0.15">
      <c r="A49" s="1092"/>
      <c r="B49" s="559" t="s">
        <v>284</v>
      </c>
      <c r="C49" s="557">
        <v>6127</v>
      </c>
      <c r="D49" s="557">
        <v>844</v>
      </c>
      <c r="E49" s="557">
        <v>2078</v>
      </c>
      <c r="F49" s="557">
        <v>1274</v>
      </c>
      <c r="G49" s="561">
        <v>773</v>
      </c>
      <c r="H49" s="557">
        <v>541</v>
      </c>
      <c r="I49" s="557">
        <v>398</v>
      </c>
      <c r="J49" s="558">
        <v>219</v>
      </c>
    </row>
    <row r="50" spans="1:10" x14ac:dyDescent="0.15">
      <c r="A50" s="1092"/>
      <c r="B50" s="559" t="s">
        <v>1253</v>
      </c>
      <c r="C50" s="557">
        <v>222</v>
      </c>
      <c r="D50" s="557">
        <v>121</v>
      </c>
      <c r="E50" s="557">
        <v>70</v>
      </c>
      <c r="F50" s="557">
        <v>26</v>
      </c>
      <c r="G50" s="561">
        <v>3</v>
      </c>
      <c r="H50" s="557">
        <v>2</v>
      </c>
      <c r="I50" s="561" t="s">
        <v>1254</v>
      </c>
      <c r="J50" s="562" t="s">
        <v>1252</v>
      </c>
    </row>
    <row r="51" spans="1:10" x14ac:dyDescent="0.15">
      <c r="A51" s="1092"/>
      <c r="B51" s="559" t="s">
        <v>285</v>
      </c>
      <c r="C51" s="557">
        <v>270</v>
      </c>
      <c r="D51" s="557">
        <v>139</v>
      </c>
      <c r="E51" s="557">
        <v>86</v>
      </c>
      <c r="F51" s="557">
        <v>29</v>
      </c>
      <c r="G51" s="557">
        <v>12</v>
      </c>
      <c r="H51" s="557">
        <v>3</v>
      </c>
      <c r="I51" s="561" t="s">
        <v>1254</v>
      </c>
      <c r="J51" s="562">
        <v>1</v>
      </c>
    </row>
    <row r="52" spans="1:10" x14ac:dyDescent="0.15">
      <c r="A52" s="1092"/>
      <c r="B52" s="559" t="s">
        <v>286</v>
      </c>
      <c r="C52" s="557">
        <v>18</v>
      </c>
      <c r="D52" s="557">
        <v>2</v>
      </c>
      <c r="E52" s="557">
        <v>12</v>
      </c>
      <c r="F52" s="557">
        <v>1</v>
      </c>
      <c r="G52" s="557">
        <v>2</v>
      </c>
      <c r="H52" s="561" t="s">
        <v>1254</v>
      </c>
      <c r="I52" s="561" t="s">
        <v>1252</v>
      </c>
      <c r="J52" s="562">
        <v>1</v>
      </c>
    </row>
    <row r="53" spans="1:10" x14ac:dyDescent="0.15">
      <c r="A53" s="1092"/>
      <c r="B53" s="559"/>
      <c r="C53" s="557"/>
      <c r="D53" s="557"/>
      <c r="E53" s="557"/>
      <c r="F53" s="557"/>
      <c r="G53" s="557"/>
      <c r="H53" s="557"/>
      <c r="I53" s="557"/>
      <c r="J53" s="558"/>
    </row>
    <row r="54" spans="1:10" x14ac:dyDescent="0.15">
      <c r="A54" s="1092"/>
      <c r="B54" s="559" t="s">
        <v>287</v>
      </c>
      <c r="C54" s="557">
        <v>17</v>
      </c>
      <c r="D54" s="557">
        <v>8</v>
      </c>
      <c r="E54" s="557">
        <v>5</v>
      </c>
      <c r="F54" s="561">
        <v>1</v>
      </c>
      <c r="G54" s="561">
        <v>1</v>
      </c>
      <c r="H54" s="561">
        <v>2</v>
      </c>
      <c r="I54" s="561" t="s">
        <v>1252</v>
      </c>
      <c r="J54" s="562" t="s">
        <v>1252</v>
      </c>
    </row>
    <row r="55" spans="1:10" ht="14.25" thickBot="1" x14ac:dyDescent="0.2">
      <c r="A55" s="1093"/>
      <c r="B55" s="563"/>
      <c r="C55" s="574"/>
      <c r="D55" s="574"/>
      <c r="E55" s="574"/>
      <c r="F55" s="574"/>
      <c r="G55" s="574"/>
      <c r="H55" s="574"/>
      <c r="I55" s="574"/>
      <c r="J55" s="575"/>
    </row>
    <row r="56" spans="1:10" x14ac:dyDescent="0.15">
      <c r="A56" s="584"/>
      <c r="B56" s="570"/>
      <c r="C56" s="556"/>
      <c r="D56" s="556"/>
      <c r="E56" s="556"/>
      <c r="F56" s="556"/>
      <c r="G56" s="556"/>
      <c r="H56" s="556"/>
      <c r="I56" s="556"/>
      <c r="J56" s="556"/>
    </row>
  </sheetData>
  <mergeCells count="9">
    <mergeCell ref="A40:A55"/>
    <mergeCell ref="B2:B3"/>
    <mergeCell ref="A4:A19"/>
    <mergeCell ref="B20:B21"/>
    <mergeCell ref="C38:C39"/>
    <mergeCell ref="C2:C3"/>
    <mergeCell ref="C20:C21"/>
    <mergeCell ref="A22:A37"/>
    <mergeCell ref="B38:B39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&amp;C44</oddFooter>
    <firstFooter>&amp;C44</first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J37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4.375" style="203" customWidth="1"/>
    <col min="2" max="2" width="25.375" style="203" customWidth="1"/>
    <col min="3" max="3" width="8.125" style="203" customWidth="1"/>
    <col min="4" max="10" width="7.625" style="203" customWidth="1"/>
  </cols>
  <sheetData>
    <row r="1" spans="1:10" ht="14.25" thickBot="1" x14ac:dyDescent="0.2">
      <c r="J1" s="565" t="s">
        <v>1251</v>
      </c>
    </row>
    <row r="2" spans="1:10" x14ac:dyDescent="0.15">
      <c r="A2" s="576"/>
      <c r="B2" s="1077" t="s">
        <v>269</v>
      </c>
      <c r="C2" s="1077" t="s">
        <v>243</v>
      </c>
      <c r="D2" s="552" t="s">
        <v>270</v>
      </c>
      <c r="E2" s="552"/>
      <c r="F2" s="552"/>
      <c r="G2" s="552"/>
      <c r="H2" s="552"/>
      <c r="I2" s="552"/>
      <c r="J2" s="553"/>
    </row>
    <row r="3" spans="1:10" x14ac:dyDescent="0.15">
      <c r="A3" s="577"/>
      <c r="B3" s="1078"/>
      <c r="C3" s="1078"/>
      <c r="D3" s="554" t="s">
        <v>271</v>
      </c>
      <c r="E3" s="554" t="s">
        <v>272</v>
      </c>
      <c r="F3" s="554" t="s">
        <v>273</v>
      </c>
      <c r="G3" s="554" t="s">
        <v>274</v>
      </c>
      <c r="H3" s="554" t="s">
        <v>275</v>
      </c>
      <c r="I3" s="554" t="s">
        <v>276</v>
      </c>
      <c r="J3" s="555" t="s">
        <v>277</v>
      </c>
    </row>
    <row r="4" spans="1:10" x14ac:dyDescent="0.15">
      <c r="A4" s="1091" t="s">
        <v>15</v>
      </c>
      <c r="B4" s="559" t="s">
        <v>278</v>
      </c>
      <c r="C4" s="557"/>
      <c r="D4" s="557"/>
      <c r="E4" s="557"/>
      <c r="F4" s="557"/>
      <c r="G4" s="557"/>
      <c r="H4" s="557"/>
      <c r="I4" s="557"/>
      <c r="J4" s="558"/>
    </row>
    <row r="5" spans="1:10" x14ac:dyDescent="0.15">
      <c r="A5" s="1092"/>
      <c r="B5" s="559" t="s">
        <v>279</v>
      </c>
      <c r="C5" s="557">
        <v>5469</v>
      </c>
      <c r="D5" s="557">
        <v>1061</v>
      </c>
      <c r="E5" s="557">
        <v>1953</v>
      </c>
      <c r="F5" s="557">
        <v>862</v>
      </c>
      <c r="G5" s="557">
        <v>617</v>
      </c>
      <c r="H5" s="557">
        <v>388</v>
      </c>
      <c r="I5" s="557">
        <v>315</v>
      </c>
      <c r="J5" s="558">
        <v>273</v>
      </c>
    </row>
    <row r="6" spans="1:10" x14ac:dyDescent="0.15">
      <c r="A6" s="1092"/>
      <c r="B6" s="559" t="s">
        <v>256</v>
      </c>
      <c r="C6" s="557">
        <v>15920</v>
      </c>
      <c r="D6" s="557">
        <v>1061</v>
      </c>
      <c r="E6" s="557">
        <v>3906</v>
      </c>
      <c r="F6" s="557">
        <v>2586</v>
      </c>
      <c r="G6" s="557">
        <v>2468</v>
      </c>
      <c r="H6" s="557">
        <v>1940</v>
      </c>
      <c r="I6" s="557">
        <v>1890</v>
      </c>
      <c r="J6" s="558">
        <v>2069</v>
      </c>
    </row>
    <row r="7" spans="1:10" x14ac:dyDescent="0.15">
      <c r="A7" s="1092"/>
      <c r="B7" s="559" t="s">
        <v>280</v>
      </c>
      <c r="C7" s="557">
        <v>8144</v>
      </c>
      <c r="D7" s="557">
        <v>1061</v>
      </c>
      <c r="E7" s="557">
        <v>3135</v>
      </c>
      <c r="F7" s="557">
        <v>1368</v>
      </c>
      <c r="G7" s="557">
        <v>972</v>
      </c>
      <c r="H7" s="557">
        <v>599</v>
      </c>
      <c r="I7" s="557">
        <v>513</v>
      </c>
      <c r="J7" s="558">
        <v>496</v>
      </c>
    </row>
    <row r="8" spans="1:10" x14ac:dyDescent="0.15">
      <c r="A8" s="1092"/>
      <c r="B8" s="559"/>
      <c r="C8" s="557"/>
      <c r="D8" s="557"/>
      <c r="E8" s="557"/>
      <c r="F8" s="557"/>
      <c r="G8" s="557"/>
      <c r="H8" s="557"/>
      <c r="I8" s="557"/>
      <c r="J8" s="558"/>
    </row>
    <row r="9" spans="1:10" x14ac:dyDescent="0.15">
      <c r="A9" s="1092"/>
      <c r="B9" s="559" t="s">
        <v>281</v>
      </c>
      <c r="C9" s="557"/>
      <c r="D9" s="557"/>
      <c r="E9" s="557"/>
      <c r="F9" s="557"/>
      <c r="G9" s="557"/>
      <c r="H9" s="557"/>
      <c r="I9" s="557"/>
      <c r="J9" s="558"/>
    </row>
    <row r="10" spans="1:10" x14ac:dyDescent="0.15">
      <c r="A10" s="1092"/>
      <c r="B10" s="559" t="s">
        <v>282</v>
      </c>
      <c r="C10" s="557">
        <v>5441</v>
      </c>
      <c r="D10" s="557">
        <v>1042</v>
      </c>
      <c r="E10" s="557">
        <v>1946</v>
      </c>
      <c r="F10" s="557">
        <v>861</v>
      </c>
      <c r="G10" s="557">
        <v>617</v>
      </c>
      <c r="H10" s="557">
        <v>387</v>
      </c>
      <c r="I10" s="557">
        <v>315</v>
      </c>
      <c r="J10" s="558">
        <v>273</v>
      </c>
    </row>
    <row r="11" spans="1:10" x14ac:dyDescent="0.15">
      <c r="A11" s="1092"/>
      <c r="B11" s="559"/>
      <c r="C11" s="557"/>
      <c r="D11" s="557"/>
      <c r="E11" s="557"/>
      <c r="F11" s="557"/>
      <c r="G11" s="557"/>
      <c r="H11" s="557"/>
      <c r="I11" s="557"/>
      <c r="J11" s="558"/>
    </row>
    <row r="12" spans="1:10" x14ac:dyDescent="0.15">
      <c r="A12" s="1092"/>
      <c r="B12" s="559" t="s">
        <v>283</v>
      </c>
      <c r="C12" s="557">
        <v>5421</v>
      </c>
      <c r="D12" s="557">
        <v>1031</v>
      </c>
      <c r="E12" s="557">
        <v>1941</v>
      </c>
      <c r="F12" s="557">
        <v>859</v>
      </c>
      <c r="G12" s="557">
        <v>617</v>
      </c>
      <c r="H12" s="557">
        <v>385</v>
      </c>
      <c r="I12" s="557">
        <v>315</v>
      </c>
      <c r="J12" s="558">
        <v>273</v>
      </c>
    </row>
    <row r="13" spans="1:10" x14ac:dyDescent="0.15">
      <c r="A13" s="1092"/>
      <c r="B13" s="559" t="s">
        <v>284</v>
      </c>
      <c r="C13" s="557">
        <v>5236</v>
      </c>
      <c r="D13" s="557">
        <v>931</v>
      </c>
      <c r="E13" s="557">
        <v>1876</v>
      </c>
      <c r="F13" s="557">
        <v>845</v>
      </c>
      <c r="G13" s="561">
        <v>613</v>
      </c>
      <c r="H13" s="557">
        <v>383</v>
      </c>
      <c r="I13" s="557">
        <v>315</v>
      </c>
      <c r="J13" s="558">
        <v>273</v>
      </c>
    </row>
    <row r="14" spans="1:10" x14ac:dyDescent="0.15">
      <c r="A14" s="1092"/>
      <c r="B14" s="559" t="s">
        <v>1253</v>
      </c>
      <c r="C14" s="557">
        <v>87</v>
      </c>
      <c r="D14" s="557">
        <v>53</v>
      </c>
      <c r="E14" s="557">
        <v>28</v>
      </c>
      <c r="F14" s="557">
        <v>4</v>
      </c>
      <c r="G14" s="561">
        <v>1</v>
      </c>
      <c r="H14" s="557">
        <v>1</v>
      </c>
      <c r="I14" s="561" t="s">
        <v>1254</v>
      </c>
      <c r="J14" s="562" t="s">
        <v>1252</v>
      </c>
    </row>
    <row r="15" spans="1:10" x14ac:dyDescent="0.15">
      <c r="A15" s="1092"/>
      <c r="B15" s="559" t="s">
        <v>285</v>
      </c>
      <c r="C15" s="557">
        <v>86</v>
      </c>
      <c r="D15" s="557">
        <v>47</v>
      </c>
      <c r="E15" s="557">
        <v>28</v>
      </c>
      <c r="F15" s="557">
        <v>8</v>
      </c>
      <c r="G15" s="557">
        <v>2</v>
      </c>
      <c r="H15" s="557">
        <v>1</v>
      </c>
      <c r="I15" s="561" t="s">
        <v>1254</v>
      </c>
      <c r="J15" s="562" t="s">
        <v>1252</v>
      </c>
    </row>
    <row r="16" spans="1:10" x14ac:dyDescent="0.15">
      <c r="A16" s="1092"/>
      <c r="B16" s="559" t="s">
        <v>286</v>
      </c>
      <c r="C16" s="557">
        <v>12</v>
      </c>
      <c r="D16" s="561" t="s">
        <v>1252</v>
      </c>
      <c r="E16" s="557">
        <v>9</v>
      </c>
      <c r="F16" s="557">
        <v>2</v>
      </c>
      <c r="G16" s="557">
        <v>1</v>
      </c>
      <c r="H16" s="561" t="s">
        <v>1254</v>
      </c>
      <c r="I16" s="561" t="s">
        <v>1254</v>
      </c>
      <c r="J16" s="562" t="s">
        <v>1252</v>
      </c>
    </row>
    <row r="17" spans="1:10" x14ac:dyDescent="0.15">
      <c r="A17" s="1092"/>
      <c r="B17" s="559"/>
      <c r="C17" s="557"/>
      <c r="D17" s="557"/>
      <c r="E17" s="557"/>
      <c r="F17" s="557"/>
      <c r="G17" s="557"/>
      <c r="H17" s="557"/>
      <c r="I17" s="557"/>
      <c r="J17" s="558"/>
    </row>
    <row r="18" spans="1:10" x14ac:dyDescent="0.15">
      <c r="A18" s="1092"/>
      <c r="B18" s="559" t="s">
        <v>287</v>
      </c>
      <c r="C18" s="557">
        <v>20</v>
      </c>
      <c r="D18" s="557">
        <v>11</v>
      </c>
      <c r="E18" s="557">
        <v>5</v>
      </c>
      <c r="F18" s="561">
        <v>2</v>
      </c>
      <c r="G18" s="561" t="s">
        <v>1252</v>
      </c>
      <c r="H18" s="561">
        <v>2</v>
      </c>
      <c r="I18" s="561" t="s">
        <v>1252</v>
      </c>
      <c r="J18" s="562" t="s">
        <v>1254</v>
      </c>
    </row>
    <row r="19" spans="1:10" x14ac:dyDescent="0.15">
      <c r="A19" s="1094"/>
      <c r="B19" s="578"/>
      <c r="C19" s="579"/>
      <c r="D19" s="579"/>
      <c r="E19" s="579"/>
      <c r="F19" s="579"/>
      <c r="G19" s="579"/>
      <c r="H19" s="579"/>
      <c r="I19" s="579"/>
      <c r="J19" s="580"/>
    </row>
    <row r="20" spans="1:10" x14ac:dyDescent="0.15">
      <c r="A20" s="581"/>
      <c r="B20" s="1095" t="s">
        <v>269</v>
      </c>
      <c r="C20" s="1095" t="s">
        <v>243</v>
      </c>
      <c r="D20" s="582" t="s">
        <v>270</v>
      </c>
      <c r="E20" s="582"/>
      <c r="F20" s="582"/>
      <c r="G20" s="582"/>
      <c r="H20" s="582"/>
      <c r="I20" s="582"/>
      <c r="J20" s="583"/>
    </row>
    <row r="21" spans="1:10" x14ac:dyDescent="0.15">
      <c r="A21" s="577"/>
      <c r="B21" s="1078"/>
      <c r="C21" s="1078"/>
      <c r="D21" s="554" t="s">
        <v>271</v>
      </c>
      <c r="E21" s="554" t="s">
        <v>272</v>
      </c>
      <c r="F21" s="554" t="s">
        <v>273</v>
      </c>
      <c r="G21" s="554" t="s">
        <v>274</v>
      </c>
      <c r="H21" s="554" t="s">
        <v>275</v>
      </c>
      <c r="I21" s="554" t="s">
        <v>276</v>
      </c>
      <c r="J21" s="555" t="s">
        <v>277</v>
      </c>
    </row>
    <row r="22" spans="1:10" x14ac:dyDescent="0.15">
      <c r="A22" s="1091" t="s">
        <v>16</v>
      </c>
      <c r="B22" s="559" t="s">
        <v>278</v>
      </c>
      <c r="C22" s="557"/>
      <c r="D22" s="557"/>
      <c r="E22" s="557"/>
      <c r="F22" s="557"/>
      <c r="G22" s="557"/>
      <c r="H22" s="557"/>
      <c r="I22" s="557"/>
      <c r="J22" s="558"/>
    </row>
    <row r="23" spans="1:10" x14ac:dyDescent="0.15">
      <c r="A23" s="1092"/>
      <c r="B23" s="559" t="s">
        <v>279</v>
      </c>
      <c r="C23" s="557">
        <v>3707</v>
      </c>
      <c r="D23" s="557">
        <v>662</v>
      </c>
      <c r="E23" s="557">
        <v>1110</v>
      </c>
      <c r="F23" s="557">
        <v>751</v>
      </c>
      <c r="G23" s="557">
        <v>483</v>
      </c>
      <c r="H23" s="557">
        <v>324</v>
      </c>
      <c r="I23" s="557">
        <v>226</v>
      </c>
      <c r="J23" s="558">
        <v>151</v>
      </c>
    </row>
    <row r="24" spans="1:10" x14ac:dyDescent="0.15">
      <c r="A24" s="1092"/>
      <c r="B24" s="559" t="s">
        <v>256</v>
      </c>
      <c r="C24" s="557">
        <v>11177</v>
      </c>
      <c r="D24" s="557">
        <v>662</v>
      </c>
      <c r="E24" s="557">
        <v>2220</v>
      </c>
      <c r="F24" s="557">
        <v>2253</v>
      </c>
      <c r="G24" s="557">
        <v>1932</v>
      </c>
      <c r="H24" s="557">
        <v>1620</v>
      </c>
      <c r="I24" s="557">
        <v>1356</v>
      </c>
      <c r="J24" s="558">
        <v>1134</v>
      </c>
    </row>
    <row r="25" spans="1:10" x14ac:dyDescent="0.15">
      <c r="A25" s="1092"/>
      <c r="B25" s="559" t="s">
        <v>280</v>
      </c>
      <c r="C25" s="557">
        <v>5570</v>
      </c>
      <c r="D25" s="557">
        <v>662</v>
      </c>
      <c r="E25" s="557">
        <v>1757</v>
      </c>
      <c r="F25" s="557">
        <v>1215</v>
      </c>
      <c r="G25" s="557">
        <v>766</v>
      </c>
      <c r="H25" s="557">
        <v>514</v>
      </c>
      <c r="I25" s="557">
        <v>376</v>
      </c>
      <c r="J25" s="558">
        <v>280</v>
      </c>
    </row>
    <row r="26" spans="1:10" x14ac:dyDescent="0.15">
      <c r="A26" s="1092"/>
      <c r="B26" s="559"/>
      <c r="C26" s="557"/>
      <c r="D26" s="557"/>
      <c r="E26" s="557"/>
      <c r="F26" s="557"/>
      <c r="G26" s="557"/>
      <c r="H26" s="557"/>
      <c r="I26" s="557"/>
      <c r="J26" s="558"/>
    </row>
    <row r="27" spans="1:10" x14ac:dyDescent="0.15">
      <c r="A27" s="1092"/>
      <c r="B27" s="559" t="s">
        <v>281</v>
      </c>
      <c r="C27" s="557"/>
      <c r="D27" s="557"/>
      <c r="E27" s="557"/>
      <c r="F27" s="557"/>
      <c r="G27" s="557"/>
      <c r="H27" s="557"/>
      <c r="I27" s="557"/>
      <c r="J27" s="558"/>
    </row>
    <row r="28" spans="1:10" x14ac:dyDescent="0.15">
      <c r="A28" s="1092"/>
      <c r="B28" s="559" t="s">
        <v>282</v>
      </c>
      <c r="C28" s="557">
        <v>3695</v>
      </c>
      <c r="D28" s="557">
        <v>656</v>
      </c>
      <c r="E28" s="557">
        <v>1108</v>
      </c>
      <c r="F28" s="557">
        <v>749</v>
      </c>
      <c r="G28" s="557">
        <v>483</v>
      </c>
      <c r="H28" s="557">
        <v>323</v>
      </c>
      <c r="I28" s="557">
        <v>225</v>
      </c>
      <c r="J28" s="558">
        <v>151</v>
      </c>
    </row>
    <row r="29" spans="1:10" x14ac:dyDescent="0.15">
      <c r="A29" s="1092"/>
      <c r="B29" s="559"/>
      <c r="C29" s="557"/>
      <c r="D29" s="557"/>
      <c r="E29" s="557"/>
      <c r="F29" s="557"/>
      <c r="G29" s="557"/>
      <c r="H29" s="557"/>
      <c r="I29" s="557"/>
      <c r="J29" s="558"/>
    </row>
    <row r="30" spans="1:10" x14ac:dyDescent="0.15">
      <c r="A30" s="1092"/>
      <c r="B30" s="559" t="s">
        <v>283</v>
      </c>
      <c r="C30" s="557">
        <v>3685</v>
      </c>
      <c r="D30" s="557">
        <v>647</v>
      </c>
      <c r="E30" s="557">
        <v>1107</v>
      </c>
      <c r="F30" s="557">
        <v>749</v>
      </c>
      <c r="G30" s="557">
        <v>483</v>
      </c>
      <c r="H30" s="557">
        <v>323</v>
      </c>
      <c r="I30" s="557">
        <v>225</v>
      </c>
      <c r="J30" s="558">
        <v>151</v>
      </c>
    </row>
    <row r="31" spans="1:10" x14ac:dyDescent="0.15">
      <c r="A31" s="1092"/>
      <c r="B31" s="559" t="s">
        <v>284</v>
      </c>
      <c r="C31" s="557">
        <v>3546</v>
      </c>
      <c r="D31" s="557">
        <v>572</v>
      </c>
      <c r="E31" s="557">
        <v>1065</v>
      </c>
      <c r="F31" s="557">
        <v>734</v>
      </c>
      <c r="G31" s="561">
        <v>480</v>
      </c>
      <c r="H31" s="557">
        <v>321</v>
      </c>
      <c r="I31" s="557">
        <v>223</v>
      </c>
      <c r="J31" s="558">
        <v>151</v>
      </c>
    </row>
    <row r="32" spans="1:10" x14ac:dyDescent="0.15">
      <c r="A32" s="1092"/>
      <c r="B32" s="559" t="s">
        <v>1253</v>
      </c>
      <c r="C32" s="557">
        <v>57</v>
      </c>
      <c r="D32" s="557">
        <v>32</v>
      </c>
      <c r="E32" s="557">
        <v>17</v>
      </c>
      <c r="F32" s="557">
        <v>5</v>
      </c>
      <c r="G32" s="561">
        <v>1</v>
      </c>
      <c r="H32" s="557">
        <v>1</v>
      </c>
      <c r="I32" s="561">
        <v>1</v>
      </c>
      <c r="J32" s="562" t="s">
        <v>1252</v>
      </c>
    </row>
    <row r="33" spans="1:10" x14ac:dyDescent="0.15">
      <c r="A33" s="1092"/>
      <c r="B33" s="559" t="s">
        <v>285</v>
      </c>
      <c r="C33" s="557">
        <v>76</v>
      </c>
      <c r="D33" s="557">
        <v>38</v>
      </c>
      <c r="E33" s="557">
        <v>25</v>
      </c>
      <c r="F33" s="557">
        <v>9</v>
      </c>
      <c r="G33" s="557">
        <v>2</v>
      </c>
      <c r="H33" s="557">
        <v>1</v>
      </c>
      <c r="I33" s="561">
        <v>1</v>
      </c>
      <c r="J33" s="562" t="s">
        <v>1252</v>
      </c>
    </row>
    <row r="34" spans="1:10" x14ac:dyDescent="0.15">
      <c r="A34" s="1092"/>
      <c r="B34" s="559" t="s">
        <v>286</v>
      </c>
      <c r="C34" s="557">
        <v>6</v>
      </c>
      <c r="D34" s="557">
        <v>5</v>
      </c>
      <c r="E34" s="561" t="s">
        <v>1254</v>
      </c>
      <c r="F34" s="557">
        <v>1</v>
      </c>
      <c r="G34" s="561" t="s">
        <v>1254</v>
      </c>
      <c r="H34" s="561" t="s">
        <v>1252</v>
      </c>
      <c r="I34" s="561" t="s">
        <v>1252</v>
      </c>
      <c r="J34" s="562" t="s">
        <v>1252</v>
      </c>
    </row>
    <row r="35" spans="1:10" x14ac:dyDescent="0.15">
      <c r="A35" s="1092"/>
      <c r="B35" s="559"/>
      <c r="C35" s="557"/>
      <c r="D35" s="557"/>
      <c r="E35" s="557"/>
      <c r="F35" s="557"/>
      <c r="G35" s="557"/>
      <c r="H35" s="557"/>
      <c r="I35" s="557"/>
      <c r="J35" s="558"/>
    </row>
    <row r="36" spans="1:10" x14ac:dyDescent="0.15">
      <c r="A36" s="1092"/>
      <c r="B36" s="559" t="s">
        <v>287</v>
      </c>
      <c r="C36" s="557">
        <v>10</v>
      </c>
      <c r="D36" s="557">
        <v>9</v>
      </c>
      <c r="E36" s="557">
        <v>1</v>
      </c>
      <c r="F36" s="561" t="s">
        <v>1252</v>
      </c>
      <c r="G36" s="561" t="s">
        <v>1254</v>
      </c>
      <c r="H36" s="561" t="s">
        <v>1254</v>
      </c>
      <c r="I36" s="561" t="s">
        <v>1254</v>
      </c>
      <c r="J36" s="562" t="s">
        <v>1252</v>
      </c>
    </row>
    <row r="37" spans="1:10" ht="14.25" thickBot="1" x14ac:dyDescent="0.2">
      <c r="A37" s="1093"/>
      <c r="B37" s="563"/>
      <c r="C37" s="574"/>
      <c r="D37" s="574"/>
      <c r="E37" s="574"/>
      <c r="F37" s="574"/>
      <c r="G37" s="574"/>
      <c r="H37" s="574"/>
      <c r="I37" s="574"/>
      <c r="J37" s="575"/>
    </row>
  </sheetData>
  <mergeCells count="6">
    <mergeCell ref="A4:A19"/>
    <mergeCell ref="B20:B21"/>
    <mergeCell ref="A22:A37"/>
    <mergeCell ref="B2:B3"/>
    <mergeCell ref="C2:C3"/>
    <mergeCell ref="C20:C21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&amp;C45</oddFooter>
    <firstFooter>&amp;C45</first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U71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3.625" style="203" customWidth="1"/>
    <col min="2" max="2" width="12.5" style="203" customWidth="1"/>
    <col min="3" max="11" width="8.625" style="203" customWidth="1"/>
    <col min="12" max="13" width="8.625" style="90" customWidth="1"/>
    <col min="14" max="14" width="10.125" style="90" customWidth="1"/>
    <col min="15" max="15" width="8.625" style="90" customWidth="1"/>
    <col min="16" max="17" width="10.625" style="90" customWidth="1"/>
    <col min="18" max="18" width="12.875" style="90" customWidth="1"/>
    <col min="19" max="19" width="4" style="90" customWidth="1"/>
    <col min="20" max="20" width="4.625" style="90" customWidth="1"/>
    <col min="21" max="16384" width="9" style="90"/>
  </cols>
  <sheetData>
    <row r="1" spans="1:11" ht="17.25" x14ac:dyDescent="0.2">
      <c r="A1" s="435" t="s">
        <v>1027</v>
      </c>
      <c r="B1" s="585"/>
      <c r="C1" s="550"/>
      <c r="D1" s="550"/>
      <c r="E1" s="550"/>
      <c r="F1" s="551"/>
      <c r="G1" s="551"/>
      <c r="H1" s="551"/>
      <c r="I1" s="551"/>
      <c r="J1" s="551"/>
      <c r="K1" s="551"/>
    </row>
    <row r="2" spans="1:11" ht="15" thickBot="1" x14ac:dyDescent="0.2">
      <c r="A2" s="586" t="s">
        <v>11</v>
      </c>
      <c r="B2" s="586"/>
      <c r="C2" s="587"/>
      <c r="D2" s="587"/>
      <c r="E2" s="587"/>
      <c r="F2" s="587"/>
      <c r="G2" s="587"/>
      <c r="H2" s="587"/>
      <c r="I2" s="587"/>
      <c r="J2" s="587"/>
      <c r="K2" s="874" t="s">
        <v>1272</v>
      </c>
    </row>
    <row r="3" spans="1:11" x14ac:dyDescent="0.15">
      <c r="A3" s="1098" t="s">
        <v>288</v>
      </c>
      <c r="B3" s="1099"/>
      <c r="C3" s="1104" t="s">
        <v>926</v>
      </c>
      <c r="D3" s="1105"/>
      <c r="E3" s="1105"/>
      <c r="F3" s="1105"/>
      <c r="G3" s="1105"/>
      <c r="H3" s="1105"/>
      <c r="I3" s="1105"/>
      <c r="J3" s="1105"/>
      <c r="K3" s="1105"/>
    </row>
    <row r="4" spans="1:11" x14ac:dyDescent="0.15">
      <c r="A4" s="1100"/>
      <c r="B4" s="1101"/>
      <c r="C4" s="1095" t="s">
        <v>243</v>
      </c>
      <c r="D4" s="582" t="s">
        <v>270</v>
      </c>
      <c r="E4" s="588"/>
      <c r="F4" s="588"/>
      <c r="G4" s="588"/>
      <c r="H4" s="588"/>
      <c r="I4" s="588"/>
      <c r="J4" s="582"/>
      <c r="K4" s="582"/>
    </row>
    <row r="5" spans="1:11" x14ac:dyDescent="0.15">
      <c r="A5" s="1102"/>
      <c r="B5" s="1103"/>
      <c r="C5" s="1078"/>
      <c r="D5" s="554" t="s">
        <v>271</v>
      </c>
      <c r="E5" s="554" t="s">
        <v>272</v>
      </c>
      <c r="F5" s="554" t="s">
        <v>273</v>
      </c>
      <c r="G5" s="554" t="s">
        <v>274</v>
      </c>
      <c r="H5" s="554" t="s">
        <v>275</v>
      </c>
      <c r="I5" s="554" t="s">
        <v>276</v>
      </c>
      <c r="J5" s="554" t="s">
        <v>294</v>
      </c>
      <c r="K5" s="554" t="s">
        <v>295</v>
      </c>
    </row>
    <row r="6" spans="1:11" ht="4.5" customHeight="1" x14ac:dyDescent="0.15">
      <c r="A6" s="589"/>
      <c r="B6" s="590"/>
      <c r="C6" s="591"/>
      <c r="D6" s="592"/>
      <c r="E6" s="592"/>
      <c r="F6" s="592"/>
      <c r="G6" s="592"/>
      <c r="H6" s="592"/>
      <c r="I6" s="592"/>
      <c r="J6" s="592"/>
      <c r="K6" s="592"/>
    </row>
    <row r="7" spans="1:11" x14ac:dyDescent="0.15">
      <c r="A7" s="1096" t="s">
        <v>301</v>
      </c>
      <c r="B7" s="1097"/>
      <c r="C7" s="557">
        <v>21346</v>
      </c>
      <c r="D7" s="557">
        <v>3820</v>
      </c>
      <c r="E7" s="557">
        <v>3688</v>
      </c>
      <c r="F7" s="557">
        <v>3586</v>
      </c>
      <c r="G7" s="557">
        <v>4072</v>
      </c>
      <c r="H7" s="557">
        <v>2539</v>
      </c>
      <c r="I7" s="557">
        <v>2050</v>
      </c>
      <c r="J7" s="557">
        <v>1131</v>
      </c>
      <c r="K7" s="557">
        <v>354</v>
      </c>
    </row>
    <row r="8" spans="1:11" x14ac:dyDescent="0.15">
      <c r="A8" s="1096" t="s">
        <v>228</v>
      </c>
      <c r="B8" s="1097"/>
      <c r="C8" s="557">
        <v>24954</v>
      </c>
      <c r="D8" s="557">
        <v>6640</v>
      </c>
      <c r="E8" s="557">
        <v>4515</v>
      </c>
      <c r="F8" s="557">
        <v>4221</v>
      </c>
      <c r="G8" s="557">
        <v>4247</v>
      </c>
      <c r="H8" s="557">
        <v>2384</v>
      </c>
      <c r="I8" s="557">
        <v>1743</v>
      </c>
      <c r="J8" s="557">
        <v>842</v>
      </c>
      <c r="K8" s="557">
        <v>280</v>
      </c>
    </row>
    <row r="9" spans="1:11" x14ac:dyDescent="0.15">
      <c r="A9" s="1096" t="s">
        <v>229</v>
      </c>
      <c r="B9" s="1097"/>
      <c r="C9" s="557">
        <v>26438</v>
      </c>
      <c r="D9" s="557">
        <v>7643</v>
      </c>
      <c r="E9" s="557">
        <v>5299</v>
      </c>
      <c r="F9" s="557">
        <v>4662</v>
      </c>
      <c r="G9" s="557">
        <v>4285</v>
      </c>
      <c r="H9" s="557">
        <v>2159</v>
      </c>
      <c r="I9" s="557">
        <v>1459</v>
      </c>
      <c r="J9" s="557">
        <v>654</v>
      </c>
      <c r="K9" s="557">
        <v>201</v>
      </c>
    </row>
    <row r="10" spans="1:11" x14ac:dyDescent="0.15">
      <c r="A10" s="1096" t="s">
        <v>230</v>
      </c>
      <c r="B10" s="1097"/>
      <c r="C10" s="557">
        <v>28010</v>
      </c>
      <c r="D10" s="557">
        <v>8769</v>
      </c>
      <c r="E10" s="557">
        <v>6233</v>
      </c>
      <c r="F10" s="557">
        <v>4899</v>
      </c>
      <c r="G10" s="557">
        <v>4285</v>
      </c>
      <c r="H10" s="557">
        <v>1917</v>
      </c>
      <c r="I10" s="557">
        <v>1165</v>
      </c>
      <c r="J10" s="557">
        <v>508</v>
      </c>
      <c r="K10" s="557">
        <v>169</v>
      </c>
    </row>
    <row r="11" spans="1:11" x14ac:dyDescent="0.15">
      <c r="A11" s="1096" t="s">
        <v>1090</v>
      </c>
      <c r="B11" s="1097"/>
      <c r="C11" s="557">
        <v>28685</v>
      </c>
      <c r="D11" s="557">
        <v>9616</v>
      </c>
      <c r="E11" s="557">
        <v>6811</v>
      </c>
      <c r="F11" s="557">
        <v>5012</v>
      </c>
      <c r="G11" s="557">
        <v>4054</v>
      </c>
      <c r="H11" s="557">
        <v>1693</v>
      </c>
      <c r="I11" s="557">
        <v>882</v>
      </c>
      <c r="J11" s="557">
        <v>436</v>
      </c>
      <c r="K11" s="557">
        <v>132</v>
      </c>
    </row>
    <row r="12" spans="1:11" ht="5.25" customHeight="1" thickBot="1" x14ac:dyDescent="0.2">
      <c r="A12" s="1085"/>
      <c r="B12" s="1086"/>
      <c r="C12" s="574"/>
      <c r="D12" s="574"/>
      <c r="E12" s="574"/>
      <c r="F12" s="574"/>
      <c r="G12" s="574"/>
      <c r="H12" s="574"/>
      <c r="I12" s="574"/>
      <c r="J12" s="574"/>
      <c r="K12" s="574"/>
    </row>
    <row r="13" spans="1:11" x14ac:dyDescent="0.15">
      <c r="A13" s="551"/>
      <c r="B13" s="551"/>
      <c r="C13" s="551"/>
      <c r="D13" s="551"/>
      <c r="E13" s="551"/>
      <c r="F13" s="551"/>
      <c r="G13" s="551"/>
      <c r="H13" s="551"/>
      <c r="I13" s="551"/>
      <c r="J13" s="551"/>
      <c r="K13" s="551"/>
    </row>
    <row r="14" spans="1:11" x14ac:dyDescent="0.15">
      <c r="A14" s="551"/>
      <c r="B14" s="551"/>
      <c r="C14" s="551"/>
      <c r="D14" s="551"/>
      <c r="E14" s="551"/>
      <c r="F14" s="551"/>
      <c r="G14" s="551"/>
      <c r="H14" s="551"/>
      <c r="I14" s="551"/>
      <c r="J14" s="551"/>
      <c r="K14" s="551"/>
    </row>
    <row r="15" spans="1:11" x14ac:dyDescent="0.15">
      <c r="A15" s="551"/>
      <c r="B15" s="551"/>
      <c r="C15" s="551"/>
      <c r="D15" s="551"/>
      <c r="E15" s="551"/>
      <c r="F15" s="551"/>
      <c r="G15" s="551"/>
      <c r="H15" s="551"/>
      <c r="I15" s="551"/>
      <c r="J15" s="551"/>
      <c r="K15" s="551"/>
    </row>
    <row r="16" spans="1:11" ht="15" customHeight="1" thickBot="1" x14ac:dyDescent="0.2">
      <c r="A16" s="586" t="s">
        <v>17</v>
      </c>
      <c r="B16" s="586"/>
      <c r="C16" s="587"/>
      <c r="D16" s="587"/>
      <c r="E16" s="587"/>
      <c r="F16" s="587"/>
      <c r="G16" s="587"/>
      <c r="H16" s="587"/>
      <c r="I16" s="587"/>
      <c r="J16" s="587"/>
      <c r="K16" s="874" t="s">
        <v>1272</v>
      </c>
    </row>
    <row r="17" spans="1:11" x14ac:dyDescent="0.15">
      <c r="A17" s="1100" t="s">
        <v>288</v>
      </c>
      <c r="B17" s="1101"/>
      <c r="C17" s="1104" t="s">
        <v>926</v>
      </c>
      <c r="D17" s="1105"/>
      <c r="E17" s="1105"/>
      <c r="F17" s="1105"/>
      <c r="G17" s="1105"/>
      <c r="H17" s="1105"/>
      <c r="I17" s="1105"/>
      <c r="J17" s="1105"/>
      <c r="K17" s="1105"/>
    </row>
    <row r="18" spans="1:11" x14ac:dyDescent="0.15">
      <c r="A18" s="1100"/>
      <c r="B18" s="1101"/>
      <c r="C18" s="1095" t="s">
        <v>243</v>
      </c>
      <c r="D18" s="582" t="s">
        <v>270</v>
      </c>
      <c r="E18" s="588"/>
      <c r="F18" s="588"/>
      <c r="G18" s="588"/>
      <c r="H18" s="588"/>
      <c r="I18" s="588"/>
      <c r="J18" s="588"/>
      <c r="K18" s="588"/>
    </row>
    <row r="19" spans="1:11" x14ac:dyDescent="0.15">
      <c r="A19" s="1102"/>
      <c r="B19" s="1103"/>
      <c r="C19" s="1078"/>
      <c r="D19" s="554" t="s">
        <v>271</v>
      </c>
      <c r="E19" s="554" t="s">
        <v>272</v>
      </c>
      <c r="F19" s="554" t="s">
        <v>273</v>
      </c>
      <c r="G19" s="554" t="s">
        <v>274</v>
      </c>
      <c r="H19" s="554" t="s">
        <v>275</v>
      </c>
      <c r="I19" s="554" t="s">
        <v>276</v>
      </c>
      <c r="J19" s="554" t="s">
        <v>302</v>
      </c>
      <c r="K19" s="554" t="s">
        <v>303</v>
      </c>
    </row>
    <row r="20" spans="1:11" ht="4.5" customHeight="1" x14ac:dyDescent="0.15">
      <c r="A20" s="593"/>
      <c r="B20" s="594"/>
      <c r="C20" s="591"/>
      <c r="D20" s="592"/>
      <c r="E20" s="592"/>
      <c r="F20" s="592"/>
      <c r="G20" s="592"/>
      <c r="H20" s="592"/>
      <c r="I20" s="592"/>
      <c r="J20" s="592"/>
      <c r="K20" s="592"/>
    </row>
    <row r="21" spans="1:11" x14ac:dyDescent="0.15">
      <c r="A21" s="1096" t="s">
        <v>301</v>
      </c>
      <c r="B21" s="1097"/>
      <c r="C21" s="557">
        <v>623194</v>
      </c>
      <c r="D21" s="557">
        <v>129083</v>
      </c>
      <c r="E21" s="557">
        <v>125728</v>
      </c>
      <c r="F21" s="557">
        <v>118008</v>
      </c>
      <c r="G21" s="557">
        <v>124007</v>
      </c>
      <c r="H21" s="557">
        <v>61392</v>
      </c>
      <c r="I21" s="557">
        <v>40364</v>
      </c>
      <c r="J21" s="557">
        <v>18717</v>
      </c>
      <c r="K21" s="557">
        <v>4643</v>
      </c>
    </row>
    <row r="22" spans="1:11" x14ac:dyDescent="0.15">
      <c r="A22" s="1096" t="s">
        <v>228</v>
      </c>
      <c r="B22" s="1097"/>
      <c r="C22" s="557">
        <v>665934</v>
      </c>
      <c r="D22" s="557">
        <v>149311</v>
      </c>
      <c r="E22" s="557">
        <v>150496</v>
      </c>
      <c r="F22" s="557">
        <v>131473</v>
      </c>
      <c r="G22" s="557">
        <v>122328</v>
      </c>
      <c r="H22" s="557">
        <v>57306</v>
      </c>
      <c r="I22" s="557">
        <v>35196</v>
      </c>
      <c r="J22" s="557">
        <v>15093</v>
      </c>
      <c r="K22" s="557">
        <v>3692</v>
      </c>
    </row>
    <row r="23" spans="1:11" x14ac:dyDescent="0.15">
      <c r="A23" s="1096" t="s">
        <v>229</v>
      </c>
      <c r="B23" s="1097"/>
      <c r="C23" s="557">
        <v>705206</v>
      </c>
      <c r="D23" s="557">
        <v>172082</v>
      </c>
      <c r="E23" s="557">
        <v>172908</v>
      </c>
      <c r="F23" s="557">
        <v>141072</v>
      </c>
      <c r="G23" s="557">
        <v>121931</v>
      </c>
      <c r="H23" s="557">
        <v>52446</v>
      </c>
      <c r="I23" s="557">
        <v>29086</v>
      </c>
      <c r="J23" s="557">
        <v>11625</v>
      </c>
      <c r="K23" s="557">
        <v>3120</v>
      </c>
    </row>
    <row r="24" spans="1:11" x14ac:dyDescent="0.15">
      <c r="A24" s="1096" t="s">
        <v>230</v>
      </c>
      <c r="B24" s="1097"/>
      <c r="C24" s="557">
        <v>744193</v>
      </c>
      <c r="D24" s="557">
        <v>203393</v>
      </c>
      <c r="E24" s="557">
        <v>192962</v>
      </c>
      <c r="F24" s="557">
        <v>145722</v>
      </c>
      <c r="G24" s="557">
        <v>118608</v>
      </c>
      <c r="H24" s="557">
        <v>47387</v>
      </c>
      <c r="I24" s="557">
        <v>23517</v>
      </c>
      <c r="J24" s="557">
        <v>9026</v>
      </c>
      <c r="K24" s="557">
        <v>2672</v>
      </c>
    </row>
    <row r="25" spans="1:11" x14ac:dyDescent="0.15">
      <c r="A25" s="1096" t="s">
        <v>1090</v>
      </c>
      <c r="B25" s="1097"/>
      <c r="C25" s="557">
        <v>761863</v>
      </c>
      <c r="D25" s="557">
        <v>219720</v>
      </c>
      <c r="E25" s="557">
        <v>210249</v>
      </c>
      <c r="F25" s="557">
        <v>146739</v>
      </c>
      <c r="G25" s="557">
        <v>112949</v>
      </c>
      <c r="H25" s="557">
        <v>43660</v>
      </c>
      <c r="I25" s="557">
        <v>18921</v>
      </c>
      <c r="J25" s="557">
        <v>6909</v>
      </c>
      <c r="K25" s="557">
        <v>2006</v>
      </c>
    </row>
    <row r="26" spans="1:11" ht="4.5" customHeight="1" thickBot="1" x14ac:dyDescent="0.2">
      <c r="A26" s="1085"/>
      <c r="B26" s="1086"/>
      <c r="C26" s="574"/>
      <c r="D26" s="574"/>
      <c r="E26" s="574"/>
      <c r="F26" s="574"/>
      <c r="G26" s="574"/>
      <c r="H26" s="574"/>
      <c r="I26" s="574"/>
      <c r="J26" s="574"/>
      <c r="K26" s="574"/>
    </row>
    <row r="27" spans="1:11" x14ac:dyDescent="0.15">
      <c r="A27" s="595"/>
      <c r="B27" s="570"/>
      <c r="C27" s="556"/>
      <c r="D27" s="556"/>
      <c r="E27" s="556"/>
      <c r="F27" s="556"/>
      <c r="G27" s="556"/>
      <c r="H27" s="556"/>
      <c r="I27" s="556"/>
      <c r="J27" s="556"/>
      <c r="K27" s="556"/>
    </row>
    <row r="28" spans="1:11" x14ac:dyDescent="0.15">
      <c r="A28" s="570"/>
      <c r="B28" s="570"/>
      <c r="C28" s="556"/>
      <c r="D28" s="556"/>
      <c r="E28" s="556"/>
      <c r="F28" s="556"/>
      <c r="G28" s="556"/>
      <c r="H28" s="556"/>
      <c r="I28" s="556"/>
      <c r="J28" s="556"/>
      <c r="K28" s="556"/>
    </row>
    <row r="29" spans="1:11" x14ac:dyDescent="0.15">
      <c r="A29" s="219"/>
      <c r="B29" s="219"/>
      <c r="C29" s="219"/>
      <c r="D29" s="219"/>
      <c r="E29" s="219"/>
      <c r="F29" s="219"/>
      <c r="G29" s="219"/>
      <c r="H29" s="219"/>
      <c r="I29" s="219"/>
      <c r="J29" s="219"/>
      <c r="K29" s="219"/>
    </row>
    <row r="30" spans="1:11" ht="15" thickBot="1" x14ac:dyDescent="0.2">
      <c r="A30" s="586" t="s">
        <v>20</v>
      </c>
      <c r="B30" s="586"/>
      <c r="C30" s="587"/>
      <c r="D30" s="587"/>
      <c r="E30" s="587"/>
      <c r="F30" s="587"/>
      <c r="G30" s="587"/>
      <c r="H30" s="587"/>
      <c r="I30" s="587"/>
      <c r="J30" s="587"/>
      <c r="K30" s="874" t="s">
        <v>1272</v>
      </c>
    </row>
    <row r="31" spans="1:11" x14ac:dyDescent="0.15">
      <c r="A31" s="1098" t="s">
        <v>288</v>
      </c>
      <c r="B31" s="1099"/>
      <c r="C31" s="1104" t="s">
        <v>926</v>
      </c>
      <c r="D31" s="1105"/>
      <c r="E31" s="1105"/>
      <c r="F31" s="1105"/>
      <c r="G31" s="1105"/>
      <c r="H31" s="1105"/>
      <c r="I31" s="1105"/>
      <c r="J31" s="1105"/>
      <c r="K31" s="1105"/>
    </row>
    <row r="32" spans="1:11" x14ac:dyDescent="0.15">
      <c r="A32" s="1100"/>
      <c r="B32" s="1101"/>
      <c r="C32" s="1095" t="s">
        <v>243</v>
      </c>
      <c r="D32" s="582" t="s">
        <v>270</v>
      </c>
      <c r="E32" s="588"/>
      <c r="F32" s="588"/>
      <c r="G32" s="588"/>
      <c r="H32" s="588"/>
      <c r="I32" s="588"/>
      <c r="J32" s="588"/>
      <c r="K32" s="588"/>
    </row>
    <row r="33" spans="1:21" x14ac:dyDescent="0.15">
      <c r="A33" s="1102"/>
      <c r="B33" s="1103"/>
      <c r="C33" s="1078"/>
      <c r="D33" s="554" t="s">
        <v>271</v>
      </c>
      <c r="E33" s="554" t="s">
        <v>272</v>
      </c>
      <c r="F33" s="554" t="s">
        <v>273</v>
      </c>
      <c r="G33" s="554" t="s">
        <v>274</v>
      </c>
      <c r="H33" s="554" t="s">
        <v>275</v>
      </c>
      <c r="I33" s="554" t="s">
        <v>276</v>
      </c>
      <c r="J33" s="554" t="s">
        <v>302</v>
      </c>
      <c r="K33" s="554" t="s">
        <v>303</v>
      </c>
    </row>
    <row r="34" spans="1:21" ht="4.5" customHeight="1" x14ac:dyDescent="0.15">
      <c r="A34" s="593"/>
      <c r="B34" s="594"/>
      <c r="C34" s="591"/>
      <c r="D34" s="592"/>
      <c r="E34" s="592"/>
      <c r="F34" s="592"/>
      <c r="G34" s="592"/>
      <c r="H34" s="592"/>
      <c r="I34" s="592"/>
      <c r="J34" s="592"/>
      <c r="K34" s="592"/>
    </row>
    <row r="35" spans="1:21" x14ac:dyDescent="0.15">
      <c r="A35" s="1096" t="s">
        <v>301</v>
      </c>
      <c r="B35" s="1097"/>
      <c r="C35" s="557">
        <v>43899923</v>
      </c>
      <c r="D35" s="557">
        <v>11239389</v>
      </c>
      <c r="E35" s="557">
        <v>10079958</v>
      </c>
      <c r="F35" s="557">
        <v>8131151</v>
      </c>
      <c r="G35" s="557">
        <v>8277047</v>
      </c>
      <c r="H35" s="557">
        <v>3511770</v>
      </c>
      <c r="I35" s="557">
        <v>1712927</v>
      </c>
      <c r="J35" s="557">
        <v>730919</v>
      </c>
      <c r="K35" s="557">
        <v>174163</v>
      </c>
    </row>
    <row r="36" spans="1:21" x14ac:dyDescent="0.15">
      <c r="A36" s="1096" t="s">
        <v>228</v>
      </c>
      <c r="B36" s="1097"/>
      <c r="C36" s="557">
        <v>46782383</v>
      </c>
      <c r="D36" s="557">
        <v>12911318</v>
      </c>
      <c r="E36" s="557">
        <v>11743432</v>
      </c>
      <c r="F36" s="557">
        <v>8810437</v>
      </c>
      <c r="G36" s="557">
        <v>7924827</v>
      </c>
      <c r="H36" s="557">
        <v>3167227</v>
      </c>
      <c r="I36" s="557">
        <v>1448960</v>
      </c>
      <c r="J36" s="557">
        <v>594352</v>
      </c>
      <c r="K36" s="557">
        <v>144907</v>
      </c>
    </row>
    <row r="37" spans="1:21" x14ac:dyDescent="0.15">
      <c r="A37" s="1096" t="s">
        <v>229</v>
      </c>
      <c r="B37" s="1097"/>
      <c r="C37" s="557">
        <v>49062530</v>
      </c>
      <c r="D37" s="557">
        <v>14457083</v>
      </c>
      <c r="E37" s="557">
        <v>13023662</v>
      </c>
      <c r="F37" s="557">
        <v>9196084</v>
      </c>
      <c r="G37" s="557">
        <v>7707216</v>
      </c>
      <c r="H37" s="557">
        <v>2847699</v>
      </c>
      <c r="I37" s="557">
        <v>1207777</v>
      </c>
      <c r="J37" s="557">
        <v>467147</v>
      </c>
      <c r="K37" s="557">
        <v>120705</v>
      </c>
    </row>
    <row r="38" spans="1:21" x14ac:dyDescent="0.15">
      <c r="A38" s="1096" t="s">
        <v>230</v>
      </c>
      <c r="B38" s="1097"/>
      <c r="C38" s="557">
        <v>51842307</v>
      </c>
      <c r="D38" s="557">
        <v>16784507</v>
      </c>
      <c r="E38" s="557">
        <v>14125840</v>
      </c>
      <c r="F38" s="557">
        <v>9421831</v>
      </c>
      <c r="G38" s="557">
        <v>7460339</v>
      </c>
      <c r="H38" s="557">
        <v>2571743</v>
      </c>
      <c r="I38" s="557">
        <v>984751</v>
      </c>
      <c r="J38" s="557">
        <v>359325</v>
      </c>
      <c r="K38" s="557">
        <v>100655</v>
      </c>
    </row>
    <row r="39" spans="1:21" x14ac:dyDescent="0.15">
      <c r="A39" s="1096" t="s">
        <v>1090</v>
      </c>
      <c r="B39" s="1097"/>
      <c r="C39" s="557">
        <v>53331797</v>
      </c>
      <c r="D39" s="557">
        <v>18417922</v>
      </c>
      <c r="E39" s="557">
        <v>14876547</v>
      </c>
      <c r="F39" s="557">
        <v>9364781</v>
      </c>
      <c r="G39" s="557">
        <v>7069141</v>
      </c>
      <c r="H39" s="557">
        <v>2403060</v>
      </c>
      <c r="I39" s="557">
        <v>811735</v>
      </c>
      <c r="J39" s="557">
        <v>280442</v>
      </c>
      <c r="K39" s="557">
        <v>79779</v>
      </c>
    </row>
    <row r="40" spans="1:21" ht="4.5" customHeight="1" thickBot="1" x14ac:dyDescent="0.2">
      <c r="A40" s="1085"/>
      <c r="B40" s="1086"/>
      <c r="C40" s="574"/>
      <c r="D40" s="574"/>
      <c r="E40" s="574"/>
      <c r="F40" s="574"/>
      <c r="G40" s="574"/>
      <c r="H40" s="574"/>
      <c r="I40" s="574"/>
      <c r="J40" s="574"/>
      <c r="K40" s="574"/>
    </row>
    <row r="41" spans="1:21" x14ac:dyDescent="0.15">
      <c r="A41" s="219"/>
      <c r="B41" s="219"/>
      <c r="C41" s="219"/>
      <c r="D41" s="219"/>
      <c r="E41" s="219"/>
      <c r="F41" s="219"/>
      <c r="G41" s="219"/>
      <c r="H41" s="219"/>
      <c r="I41" s="219"/>
      <c r="J41" s="219"/>
      <c r="K41" s="219"/>
      <c r="L41" s="91"/>
      <c r="M41" s="91"/>
      <c r="N41" s="91"/>
      <c r="O41" s="91"/>
      <c r="P41" s="91"/>
      <c r="Q41" s="91"/>
      <c r="R41" s="91"/>
    </row>
    <row r="42" spans="1:21" x14ac:dyDescent="0.15">
      <c r="T42" s="26"/>
      <c r="U42" s="26"/>
    </row>
    <row r="46" spans="1:21" ht="13.5" customHeight="1" x14ac:dyDescent="0.15"/>
    <row r="51" ht="13.5" customHeight="1" x14ac:dyDescent="0.15"/>
    <row r="56" ht="13.5" customHeight="1" x14ac:dyDescent="0.15"/>
    <row r="61" ht="13.5" customHeight="1" x14ac:dyDescent="0.15"/>
    <row r="66" spans="20:20" ht="13.5" customHeight="1" x14ac:dyDescent="0.15"/>
    <row r="71" spans="20:20" x14ac:dyDescent="0.15">
      <c r="T71" s="91"/>
    </row>
  </sheetData>
  <mergeCells count="27">
    <mergeCell ref="C3:K3"/>
    <mergeCell ref="C17:K17"/>
    <mergeCell ref="A12:B12"/>
    <mergeCell ref="A17:B19"/>
    <mergeCell ref="A3:B5"/>
    <mergeCell ref="A7:B7"/>
    <mergeCell ref="A8:B8"/>
    <mergeCell ref="A9:B9"/>
    <mergeCell ref="A10:B10"/>
    <mergeCell ref="C32:C33"/>
    <mergeCell ref="A31:B33"/>
    <mergeCell ref="A35:B35"/>
    <mergeCell ref="C31:K31"/>
    <mergeCell ref="C4:C5"/>
    <mergeCell ref="C18:C19"/>
    <mergeCell ref="A11:B11"/>
    <mergeCell ref="A40:B40"/>
    <mergeCell ref="A21:B21"/>
    <mergeCell ref="A22:B22"/>
    <mergeCell ref="A23:B23"/>
    <mergeCell ref="A24:B24"/>
    <mergeCell ref="A26:B26"/>
    <mergeCell ref="A36:B36"/>
    <mergeCell ref="A37:B37"/>
    <mergeCell ref="A38:B38"/>
    <mergeCell ref="A25:B25"/>
    <mergeCell ref="A39:B39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&amp;C46</oddFooter>
  </headerFooter>
  <rowBreaks count="1" manualBreakCount="1">
    <brk id="41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2" width="8.625" style="619" customWidth="1"/>
    <col min="3" max="3" width="10.375" style="619" bestFit="1" customWidth="1"/>
    <col min="4" max="6" width="9.125" style="619" bestFit="1" customWidth="1"/>
    <col min="7" max="7" width="12.875" style="619" customWidth="1"/>
    <col min="8" max="16384" width="9" style="94"/>
  </cols>
  <sheetData>
    <row r="1" spans="1:8" ht="17.25" customHeight="1" x14ac:dyDescent="0.15">
      <c r="A1" s="551"/>
      <c r="B1" s="551"/>
      <c r="C1" s="551"/>
      <c r="D1" s="551"/>
      <c r="E1" s="551"/>
      <c r="F1" s="551"/>
      <c r="G1" s="551"/>
    </row>
    <row r="2" spans="1:8" ht="15" customHeight="1" thickBot="1" x14ac:dyDescent="0.2">
      <c r="A2" s="587"/>
      <c r="B2" s="587"/>
      <c r="C2" s="587"/>
      <c r="D2" s="587"/>
      <c r="E2" s="587"/>
      <c r="F2" s="587"/>
      <c r="G2" s="565" t="s">
        <v>1251</v>
      </c>
    </row>
    <row r="3" spans="1:8" x14ac:dyDescent="0.15">
      <c r="A3" s="596"/>
      <c r="B3" s="597"/>
      <c r="C3" s="592" t="s">
        <v>289</v>
      </c>
      <c r="D3" s="592" t="s">
        <v>290</v>
      </c>
      <c r="E3" s="592" t="s">
        <v>242</v>
      </c>
      <c r="F3" s="592" t="s">
        <v>242</v>
      </c>
      <c r="G3" s="1106" t="s">
        <v>288</v>
      </c>
    </row>
    <row r="4" spans="1:8" x14ac:dyDescent="0.15">
      <c r="A4" s="582"/>
      <c r="B4" s="582"/>
      <c r="C4" s="592"/>
      <c r="D4" s="592" t="s">
        <v>291</v>
      </c>
      <c r="E4" s="598" t="s">
        <v>292</v>
      </c>
      <c r="F4" s="598" t="s">
        <v>293</v>
      </c>
      <c r="G4" s="1107"/>
      <c r="H4" s="108"/>
    </row>
    <row r="5" spans="1:8" x14ac:dyDescent="0.15">
      <c r="A5" s="554" t="s">
        <v>296</v>
      </c>
      <c r="B5" s="554" t="s">
        <v>297</v>
      </c>
      <c r="C5" s="554" t="s">
        <v>1028</v>
      </c>
      <c r="D5" s="554" t="s">
        <v>298</v>
      </c>
      <c r="E5" s="599" t="s">
        <v>299</v>
      </c>
      <c r="F5" s="600" t="s">
        <v>300</v>
      </c>
      <c r="G5" s="1108"/>
      <c r="H5" s="108"/>
    </row>
    <row r="6" spans="1:8" ht="4.5" customHeight="1" x14ac:dyDescent="0.15">
      <c r="A6" s="588"/>
      <c r="B6" s="559"/>
      <c r="C6" s="559"/>
      <c r="D6" s="559"/>
      <c r="E6" s="559"/>
      <c r="F6" s="601"/>
      <c r="G6" s="560"/>
      <c r="H6" s="108"/>
    </row>
    <row r="7" spans="1:8" x14ac:dyDescent="0.15">
      <c r="A7" s="557">
        <v>88</v>
      </c>
      <c r="B7" s="557">
        <v>18</v>
      </c>
      <c r="C7" s="557">
        <v>74961</v>
      </c>
      <c r="D7" s="602">
        <v>3.51</v>
      </c>
      <c r="E7" s="557">
        <v>83</v>
      </c>
      <c r="F7" s="603">
        <v>586</v>
      </c>
      <c r="G7" s="560" t="s">
        <v>301</v>
      </c>
      <c r="H7" s="108"/>
    </row>
    <row r="8" spans="1:8" x14ac:dyDescent="0.15">
      <c r="A8" s="557">
        <v>63</v>
      </c>
      <c r="B8" s="557">
        <v>19</v>
      </c>
      <c r="C8" s="603">
        <v>76592</v>
      </c>
      <c r="D8" s="602">
        <v>3.07</v>
      </c>
      <c r="E8" s="557">
        <v>82</v>
      </c>
      <c r="F8" s="557">
        <v>478</v>
      </c>
      <c r="G8" s="560" t="s">
        <v>228</v>
      </c>
      <c r="H8" s="108"/>
    </row>
    <row r="9" spans="1:8" x14ac:dyDescent="0.15">
      <c r="A9" s="557">
        <v>58</v>
      </c>
      <c r="B9" s="557">
        <v>18</v>
      </c>
      <c r="C9" s="603">
        <v>75810</v>
      </c>
      <c r="D9" s="602">
        <v>2.87</v>
      </c>
      <c r="E9" s="557">
        <v>95</v>
      </c>
      <c r="F9" s="557">
        <v>371</v>
      </c>
      <c r="G9" s="560" t="s">
        <v>229</v>
      </c>
    </row>
    <row r="10" spans="1:8" x14ac:dyDescent="0.15">
      <c r="A10" s="557">
        <v>51</v>
      </c>
      <c r="B10" s="557">
        <v>14</v>
      </c>
      <c r="C10" s="603">
        <v>75158</v>
      </c>
      <c r="D10" s="602">
        <f>C10/'46'!C10</f>
        <v>2.6832559800071403</v>
      </c>
      <c r="E10" s="557">
        <v>104</v>
      </c>
      <c r="F10" s="557">
        <v>320</v>
      </c>
      <c r="G10" s="560" t="s">
        <v>230</v>
      </c>
    </row>
    <row r="11" spans="1:8" x14ac:dyDescent="0.15">
      <c r="A11" s="557">
        <v>37</v>
      </c>
      <c r="B11" s="557">
        <v>12</v>
      </c>
      <c r="C11" s="557">
        <v>72812</v>
      </c>
      <c r="D11" s="604">
        <v>2.5383301</v>
      </c>
      <c r="E11" s="557">
        <v>122</v>
      </c>
      <c r="F11" s="603">
        <v>157</v>
      </c>
      <c r="G11" s="560" t="s">
        <v>1112</v>
      </c>
    </row>
    <row r="12" spans="1:8" ht="4.5" customHeight="1" thickBot="1" x14ac:dyDescent="0.2">
      <c r="A12" s="563"/>
      <c r="B12" s="563"/>
      <c r="C12" s="563"/>
      <c r="D12" s="605"/>
      <c r="E12" s="563"/>
      <c r="F12" s="606"/>
      <c r="G12" s="564"/>
      <c r="H12" s="108"/>
    </row>
    <row r="13" spans="1:8" x14ac:dyDescent="0.15">
      <c r="A13" s="551"/>
      <c r="B13" s="551"/>
      <c r="C13" s="551"/>
      <c r="D13" s="551"/>
      <c r="E13" s="551"/>
      <c r="F13" s="607"/>
      <c r="G13" s="551"/>
      <c r="H13" s="109"/>
    </row>
    <row r="14" spans="1:8" x14ac:dyDescent="0.15">
      <c r="A14" s="551"/>
      <c r="B14" s="551"/>
      <c r="C14" s="551"/>
      <c r="D14" s="551"/>
      <c r="E14" s="551"/>
      <c r="F14" s="607"/>
      <c r="G14" s="570"/>
      <c r="H14" s="109"/>
    </row>
    <row r="15" spans="1:8" x14ac:dyDescent="0.15">
      <c r="A15" s="551"/>
      <c r="B15" s="551"/>
      <c r="C15" s="551"/>
      <c r="D15" s="551"/>
      <c r="E15" s="551"/>
      <c r="F15" s="607"/>
      <c r="G15" s="551"/>
    </row>
    <row r="16" spans="1:8" x14ac:dyDescent="0.15">
      <c r="A16" s="551"/>
      <c r="B16" s="551"/>
      <c r="C16" s="551"/>
      <c r="D16" s="551"/>
      <c r="E16" s="551"/>
      <c r="F16" s="607"/>
      <c r="G16" s="551"/>
    </row>
    <row r="17" spans="1:8" ht="15" customHeight="1" thickBot="1" x14ac:dyDescent="0.2">
      <c r="A17" s="587"/>
      <c r="B17" s="587"/>
      <c r="C17" s="587"/>
      <c r="D17" s="587"/>
      <c r="E17" s="587"/>
      <c r="F17" s="587"/>
      <c r="G17" s="565" t="s">
        <v>1251</v>
      </c>
    </row>
    <row r="18" spans="1:8" x14ac:dyDescent="0.15">
      <c r="A18" s="596"/>
      <c r="B18" s="597"/>
      <c r="C18" s="592" t="s">
        <v>289</v>
      </c>
      <c r="D18" s="592" t="s">
        <v>290</v>
      </c>
      <c r="E18" s="592" t="s">
        <v>242</v>
      </c>
      <c r="F18" s="592" t="s">
        <v>242</v>
      </c>
      <c r="G18" s="1106" t="s">
        <v>288</v>
      </c>
    </row>
    <row r="19" spans="1:8" x14ac:dyDescent="0.15">
      <c r="A19" s="588"/>
      <c r="B19" s="588"/>
      <c r="C19" s="592"/>
      <c r="D19" s="592" t="s">
        <v>291</v>
      </c>
      <c r="E19" s="598" t="s">
        <v>292</v>
      </c>
      <c r="F19" s="598" t="s">
        <v>293</v>
      </c>
      <c r="G19" s="1107"/>
    </row>
    <row r="20" spans="1:8" x14ac:dyDescent="0.15">
      <c r="A20" s="554" t="s">
        <v>304</v>
      </c>
      <c r="B20" s="554" t="s">
        <v>297</v>
      </c>
      <c r="C20" s="554" t="s">
        <v>270</v>
      </c>
      <c r="D20" s="554" t="s">
        <v>298</v>
      </c>
      <c r="E20" s="599" t="s">
        <v>299</v>
      </c>
      <c r="F20" s="599" t="s">
        <v>300</v>
      </c>
      <c r="G20" s="1108"/>
    </row>
    <row r="21" spans="1:8" ht="4.5" customHeight="1" x14ac:dyDescent="0.15">
      <c r="A21" s="592"/>
      <c r="B21" s="592"/>
      <c r="C21" s="592"/>
      <c r="D21" s="592"/>
      <c r="E21" s="598"/>
      <c r="F21" s="598"/>
      <c r="G21" s="608"/>
    </row>
    <row r="22" spans="1:8" ht="13.5" customHeight="1" x14ac:dyDescent="0.15">
      <c r="A22" s="557">
        <v>985</v>
      </c>
      <c r="B22" s="557">
        <v>267</v>
      </c>
      <c r="C22" s="557">
        <v>1959527</v>
      </c>
      <c r="D22" s="602">
        <v>3.14</v>
      </c>
      <c r="E22" s="557">
        <v>2738</v>
      </c>
      <c r="F22" s="557">
        <v>16660</v>
      </c>
      <c r="G22" s="560" t="s">
        <v>301</v>
      </c>
      <c r="H22" s="109"/>
    </row>
    <row r="23" spans="1:8" x14ac:dyDescent="0.15">
      <c r="A23" s="557">
        <v>757</v>
      </c>
      <c r="B23" s="557">
        <v>282</v>
      </c>
      <c r="C23" s="557">
        <v>1976646</v>
      </c>
      <c r="D23" s="602">
        <v>2.97</v>
      </c>
      <c r="E23" s="557">
        <v>3065</v>
      </c>
      <c r="F23" s="557">
        <v>13846</v>
      </c>
      <c r="G23" s="560" t="s">
        <v>228</v>
      </c>
      <c r="H23" s="109"/>
    </row>
    <row r="24" spans="1:8" x14ac:dyDescent="0.15">
      <c r="A24" s="557">
        <v>678</v>
      </c>
      <c r="B24" s="557">
        <v>258</v>
      </c>
      <c r="C24" s="557">
        <v>1980696</v>
      </c>
      <c r="D24" s="602">
        <v>2.81</v>
      </c>
      <c r="E24" s="557">
        <v>3454</v>
      </c>
      <c r="F24" s="557">
        <v>11688</v>
      </c>
      <c r="G24" s="560" t="s">
        <v>229</v>
      </c>
    </row>
    <row r="25" spans="1:8" x14ac:dyDescent="0.15">
      <c r="A25" s="557">
        <v>662</v>
      </c>
      <c r="B25" s="557">
        <v>244</v>
      </c>
      <c r="C25" s="557">
        <v>1972013</v>
      </c>
      <c r="D25" s="602">
        <f>C25/'46'!C24</f>
        <v>2.6498677090485936</v>
      </c>
      <c r="E25" s="557">
        <v>3609</v>
      </c>
      <c r="F25" s="557">
        <v>10235</v>
      </c>
      <c r="G25" s="560" t="s">
        <v>230</v>
      </c>
    </row>
    <row r="26" spans="1:8" x14ac:dyDescent="0.15">
      <c r="A26" s="557">
        <v>535</v>
      </c>
      <c r="B26" s="557">
        <v>175</v>
      </c>
      <c r="C26" s="557">
        <v>1935113</v>
      </c>
      <c r="D26" s="610">
        <v>2.5399750000000001</v>
      </c>
      <c r="E26" s="556">
        <v>3566</v>
      </c>
      <c r="F26" s="557">
        <v>8636</v>
      </c>
      <c r="G26" s="560" t="s">
        <v>1112</v>
      </c>
      <c r="H26" s="109"/>
    </row>
    <row r="27" spans="1:8" ht="4.5" customHeight="1" thickBot="1" x14ac:dyDescent="0.2">
      <c r="A27" s="574"/>
      <c r="B27" s="574"/>
      <c r="C27" s="574"/>
      <c r="D27" s="611"/>
      <c r="E27" s="612"/>
      <c r="F27" s="613"/>
      <c r="G27" s="564"/>
    </row>
    <row r="28" spans="1:8" x14ac:dyDescent="0.15">
      <c r="A28" s="556"/>
      <c r="B28" s="556"/>
      <c r="C28" s="556"/>
      <c r="D28" s="556"/>
      <c r="E28" s="556"/>
      <c r="F28" s="556"/>
      <c r="G28" s="570"/>
    </row>
    <row r="29" spans="1:8" x14ac:dyDescent="0.15">
      <c r="A29" s="556"/>
      <c r="B29" s="556"/>
      <c r="C29" s="556"/>
      <c r="D29" s="556"/>
      <c r="E29" s="556"/>
      <c r="F29" s="556"/>
      <c r="G29" s="570"/>
    </row>
    <row r="30" spans="1:8" x14ac:dyDescent="0.15">
      <c r="A30" s="615"/>
      <c r="B30" s="615"/>
      <c r="C30" s="615"/>
      <c r="D30" s="615"/>
      <c r="E30" s="615"/>
      <c r="F30" s="615"/>
      <c r="G30" s="615"/>
    </row>
    <row r="31" spans="1:8" ht="15" customHeight="1" thickBot="1" x14ac:dyDescent="0.2">
      <c r="A31" s="587"/>
      <c r="B31" s="587"/>
      <c r="C31" s="587"/>
      <c r="D31" s="587"/>
      <c r="E31" s="587"/>
      <c r="F31" s="587"/>
      <c r="G31" s="565" t="s">
        <v>1251</v>
      </c>
    </row>
    <row r="32" spans="1:8" x14ac:dyDescent="0.15">
      <c r="A32" s="596"/>
      <c r="B32" s="597"/>
      <c r="C32" s="592" t="s">
        <v>289</v>
      </c>
      <c r="D32" s="592" t="s">
        <v>290</v>
      </c>
      <c r="E32" s="592" t="s">
        <v>242</v>
      </c>
      <c r="F32" s="592" t="s">
        <v>242</v>
      </c>
      <c r="G32" s="1106" t="s">
        <v>288</v>
      </c>
    </row>
    <row r="33" spans="1:7" x14ac:dyDescent="0.15">
      <c r="A33" s="588"/>
      <c r="B33" s="588"/>
      <c r="C33" s="592"/>
      <c r="D33" s="592" t="s">
        <v>291</v>
      </c>
      <c r="E33" s="598" t="s">
        <v>292</v>
      </c>
      <c r="F33" s="598" t="s">
        <v>293</v>
      </c>
      <c r="G33" s="1107"/>
    </row>
    <row r="34" spans="1:7" x14ac:dyDescent="0.15">
      <c r="A34" s="554" t="s">
        <v>304</v>
      </c>
      <c r="B34" s="554" t="s">
        <v>297</v>
      </c>
      <c r="C34" s="554" t="s">
        <v>270</v>
      </c>
      <c r="D34" s="554" t="s">
        <v>298</v>
      </c>
      <c r="E34" s="599" t="s">
        <v>299</v>
      </c>
      <c r="F34" s="599" t="s">
        <v>300</v>
      </c>
      <c r="G34" s="1108"/>
    </row>
    <row r="35" spans="1:7" ht="4.5" customHeight="1" x14ac:dyDescent="0.15">
      <c r="A35" s="592"/>
      <c r="B35" s="592"/>
      <c r="C35" s="592"/>
      <c r="D35" s="592"/>
      <c r="E35" s="598"/>
      <c r="F35" s="598"/>
      <c r="G35" s="616"/>
    </row>
    <row r="36" spans="1:7" x14ac:dyDescent="0.15">
      <c r="A36" s="557">
        <v>32743</v>
      </c>
      <c r="B36" s="557">
        <v>9856</v>
      </c>
      <c r="C36" s="557">
        <v>123646108</v>
      </c>
      <c r="D36" s="602">
        <v>2.82</v>
      </c>
      <c r="E36" s="557">
        <v>253713</v>
      </c>
      <c r="F36" s="557">
        <v>1167842</v>
      </c>
      <c r="G36" s="560" t="s">
        <v>301</v>
      </c>
    </row>
    <row r="37" spans="1:7" x14ac:dyDescent="0.15">
      <c r="A37" s="557">
        <v>27856</v>
      </c>
      <c r="B37" s="557">
        <v>9067</v>
      </c>
      <c r="C37" s="557">
        <v>124724660</v>
      </c>
      <c r="D37" s="602">
        <v>2.67</v>
      </c>
      <c r="E37" s="557">
        <v>328970</v>
      </c>
      <c r="F37" s="557">
        <v>941344</v>
      </c>
      <c r="G37" s="560" t="s">
        <v>228</v>
      </c>
    </row>
    <row r="38" spans="1:7" x14ac:dyDescent="0.15">
      <c r="A38" s="557">
        <v>25660</v>
      </c>
      <c r="B38" s="557">
        <v>9497</v>
      </c>
      <c r="C38" s="557">
        <v>124973207</v>
      </c>
      <c r="D38" s="602">
        <v>2.5499999999999998</v>
      </c>
      <c r="E38" s="557">
        <v>330536</v>
      </c>
      <c r="F38" s="557">
        <v>750728</v>
      </c>
      <c r="G38" s="560" t="s">
        <v>229</v>
      </c>
    </row>
    <row r="39" spans="1:7" x14ac:dyDescent="0.15">
      <c r="A39" s="557">
        <v>23721</v>
      </c>
      <c r="B39" s="557">
        <v>9595</v>
      </c>
      <c r="C39" s="557">
        <v>125545603</v>
      </c>
      <c r="D39" s="602">
        <f>C39/'46'!C38</f>
        <v>2.4216824108541313</v>
      </c>
      <c r="E39" s="557">
        <v>353839</v>
      </c>
      <c r="F39" s="617">
        <v>648461</v>
      </c>
      <c r="G39" s="560" t="s">
        <v>230</v>
      </c>
    </row>
    <row r="40" spans="1:7" x14ac:dyDescent="0.15">
      <c r="A40" s="557">
        <v>20845</v>
      </c>
      <c r="B40" s="603">
        <v>7545</v>
      </c>
      <c r="C40" s="557">
        <v>124296331</v>
      </c>
      <c r="D40" s="610">
        <v>2.3306233000000001</v>
      </c>
      <c r="E40" s="603">
        <v>357786</v>
      </c>
      <c r="F40" s="557">
        <v>612106</v>
      </c>
      <c r="G40" s="560" t="s">
        <v>1112</v>
      </c>
    </row>
    <row r="41" spans="1:7" ht="4.5" customHeight="1" thickBot="1" x14ac:dyDescent="0.2">
      <c r="A41" s="574"/>
      <c r="B41" s="574"/>
      <c r="C41" s="574"/>
      <c r="D41" s="611"/>
      <c r="E41" s="612"/>
      <c r="F41" s="613"/>
      <c r="G41" s="564"/>
    </row>
    <row r="42" spans="1:7" x14ac:dyDescent="0.15">
      <c r="A42" s="618"/>
    </row>
  </sheetData>
  <mergeCells count="3">
    <mergeCell ref="G32:G34"/>
    <mergeCell ref="G3:G5"/>
    <mergeCell ref="G18:G20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&amp;C47</oddFooter>
    <firstFooter>&amp;C47</first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J34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4.625" style="619" customWidth="1"/>
    <col min="2" max="2" width="12.625" style="619" customWidth="1"/>
    <col min="3" max="9" width="9" style="619"/>
    <col min="13" max="14" width="7.625" customWidth="1"/>
    <col min="15" max="16" width="9.125" customWidth="1"/>
    <col min="17" max="17" width="12.625" customWidth="1"/>
    <col min="18" max="18" width="4.625" customWidth="1"/>
  </cols>
  <sheetData>
    <row r="1" spans="1:9" ht="15" thickBot="1" x14ac:dyDescent="0.2">
      <c r="A1" s="571" t="s">
        <v>236</v>
      </c>
      <c r="B1" s="571"/>
      <c r="D1" s="551"/>
      <c r="E1" s="551"/>
      <c r="F1" s="551"/>
      <c r="G1" s="551"/>
      <c r="H1" s="551"/>
      <c r="I1" s="633" t="s">
        <v>1272</v>
      </c>
    </row>
    <row r="2" spans="1:9" x14ac:dyDescent="0.15">
      <c r="A2" s="576"/>
      <c r="B2" s="1111" t="s">
        <v>288</v>
      </c>
      <c r="C2" s="1109" t="s">
        <v>927</v>
      </c>
      <c r="D2" s="1110"/>
      <c r="E2" s="1110"/>
      <c r="F2" s="1110"/>
      <c r="G2" s="1110"/>
      <c r="H2" s="1110"/>
      <c r="I2" s="1110"/>
    </row>
    <row r="3" spans="1:9" x14ac:dyDescent="0.15">
      <c r="A3" s="566"/>
      <c r="B3" s="1112"/>
      <c r="C3" s="1095" t="s">
        <v>243</v>
      </c>
      <c r="D3" s="582" t="s">
        <v>270</v>
      </c>
      <c r="E3" s="588"/>
      <c r="F3" s="588"/>
      <c r="G3" s="588"/>
      <c r="H3" s="588"/>
      <c r="I3" s="588"/>
    </row>
    <row r="4" spans="1:9" x14ac:dyDescent="0.15">
      <c r="A4" s="577"/>
      <c r="B4" s="1113"/>
      <c r="C4" s="1078"/>
      <c r="D4" s="554" t="s">
        <v>271</v>
      </c>
      <c r="E4" s="554" t="s">
        <v>272</v>
      </c>
      <c r="F4" s="554" t="s">
        <v>273</v>
      </c>
      <c r="G4" s="554" t="s">
        <v>274</v>
      </c>
      <c r="H4" s="554" t="s">
        <v>275</v>
      </c>
      <c r="I4" s="554" t="s">
        <v>276</v>
      </c>
    </row>
    <row r="5" spans="1:9" ht="15" customHeight="1" x14ac:dyDescent="0.15">
      <c r="A5" s="1091" t="s">
        <v>12</v>
      </c>
      <c r="B5" s="559" t="s">
        <v>306</v>
      </c>
      <c r="C5" s="557">
        <v>33226</v>
      </c>
      <c r="D5" s="557">
        <v>7323</v>
      </c>
      <c r="E5" s="557">
        <v>6472</v>
      </c>
      <c r="F5" s="557">
        <v>6094</v>
      </c>
      <c r="G5" s="557">
        <v>6603</v>
      </c>
      <c r="H5" s="557">
        <v>3225</v>
      </c>
      <c r="I5" s="557">
        <v>2010</v>
      </c>
    </row>
    <row r="6" spans="1:9" ht="15" customHeight="1" x14ac:dyDescent="0.15">
      <c r="A6" s="1039"/>
      <c r="B6" s="559" t="s">
        <v>228</v>
      </c>
      <c r="C6" s="557">
        <v>37093</v>
      </c>
      <c r="D6" s="557">
        <v>8663</v>
      </c>
      <c r="E6" s="557">
        <v>8236</v>
      </c>
      <c r="F6" s="557">
        <v>7165</v>
      </c>
      <c r="G6" s="557">
        <v>6814</v>
      </c>
      <c r="H6" s="557">
        <v>3151</v>
      </c>
      <c r="I6" s="557">
        <v>1805</v>
      </c>
    </row>
    <row r="7" spans="1:9" ht="15" customHeight="1" x14ac:dyDescent="0.15">
      <c r="A7" s="1039"/>
      <c r="B7" s="559" t="s">
        <v>229</v>
      </c>
      <c r="C7" s="557">
        <v>40826</v>
      </c>
      <c r="D7" s="557">
        <v>10460</v>
      </c>
      <c r="E7" s="557">
        <v>10051</v>
      </c>
      <c r="F7" s="557">
        <v>7915</v>
      </c>
      <c r="G7" s="557">
        <v>6853</v>
      </c>
      <c r="H7" s="557">
        <v>2876</v>
      </c>
      <c r="I7" s="557">
        <v>1617</v>
      </c>
    </row>
    <row r="8" spans="1:9" ht="15" customHeight="1" x14ac:dyDescent="0.15">
      <c r="A8" s="1039"/>
      <c r="B8" s="559" t="s">
        <v>230</v>
      </c>
      <c r="C8" s="557">
        <v>44545</v>
      </c>
      <c r="D8" s="557">
        <v>12740</v>
      </c>
      <c r="E8" s="557">
        <v>11559</v>
      </c>
      <c r="F8" s="557">
        <v>8488</v>
      </c>
      <c r="G8" s="557">
        <v>6891</v>
      </c>
      <c r="H8" s="557">
        <v>2714</v>
      </c>
      <c r="I8" s="557">
        <v>1326</v>
      </c>
    </row>
    <row r="9" spans="1:9" s="79" customFormat="1" ht="15" customHeight="1" x14ac:dyDescent="0.15">
      <c r="A9" s="1039"/>
      <c r="B9" s="559" t="s">
        <v>1112</v>
      </c>
      <c r="C9" s="557">
        <v>45540</v>
      </c>
      <c r="D9" s="557">
        <v>13341</v>
      </c>
      <c r="E9" s="557">
        <v>12665</v>
      </c>
      <c r="F9" s="557">
        <v>8467</v>
      </c>
      <c r="G9" s="557">
        <v>6587</v>
      </c>
      <c r="H9" s="557">
        <v>2657</v>
      </c>
      <c r="I9" s="557">
        <v>1157</v>
      </c>
    </row>
    <row r="10" spans="1:9" ht="4.5" customHeight="1" x14ac:dyDescent="0.15">
      <c r="A10" s="1114"/>
      <c r="B10" s="620"/>
      <c r="C10" s="621"/>
      <c r="D10" s="554"/>
      <c r="E10" s="554"/>
      <c r="F10" s="554"/>
      <c r="G10" s="554"/>
      <c r="H10" s="554"/>
      <c r="I10" s="554"/>
    </row>
    <row r="11" spans="1:9" ht="15" customHeight="1" x14ac:dyDescent="0.15">
      <c r="A11" s="1091" t="s">
        <v>13</v>
      </c>
      <c r="B11" s="559" t="s">
        <v>306</v>
      </c>
      <c r="C11" s="557">
        <v>10962</v>
      </c>
      <c r="D11" s="557">
        <v>2077</v>
      </c>
      <c r="E11" s="557">
        <v>2109</v>
      </c>
      <c r="F11" s="557">
        <v>2089</v>
      </c>
      <c r="G11" s="557">
        <v>2079</v>
      </c>
      <c r="H11" s="557">
        <v>1232</v>
      </c>
      <c r="I11" s="557">
        <v>855</v>
      </c>
    </row>
    <row r="12" spans="1:9" ht="15" customHeight="1" x14ac:dyDescent="0.15">
      <c r="A12" s="1039"/>
      <c r="B12" s="559" t="s">
        <v>228</v>
      </c>
      <c r="C12" s="557">
        <v>11604</v>
      </c>
      <c r="D12" s="557">
        <v>2368</v>
      </c>
      <c r="E12" s="557">
        <v>2594</v>
      </c>
      <c r="F12" s="557">
        <v>2273</v>
      </c>
      <c r="G12" s="557">
        <v>2145</v>
      </c>
      <c r="H12" s="557">
        <v>1115</v>
      </c>
      <c r="I12" s="557">
        <v>696</v>
      </c>
    </row>
    <row r="13" spans="1:9" ht="15" customHeight="1" x14ac:dyDescent="0.15">
      <c r="A13" s="1039"/>
      <c r="B13" s="559" t="s">
        <v>229</v>
      </c>
      <c r="C13" s="557">
        <v>11977</v>
      </c>
      <c r="D13" s="557">
        <v>2620</v>
      </c>
      <c r="E13" s="557">
        <v>2944</v>
      </c>
      <c r="F13" s="557">
        <v>2413</v>
      </c>
      <c r="G13" s="557">
        <v>2103</v>
      </c>
      <c r="H13" s="557">
        <v>1001</v>
      </c>
      <c r="I13" s="557">
        <v>579</v>
      </c>
    </row>
    <row r="14" spans="1:9" ht="15" customHeight="1" x14ac:dyDescent="0.15">
      <c r="A14" s="1039"/>
      <c r="B14" s="559" t="s">
        <v>230</v>
      </c>
      <c r="C14" s="557">
        <v>12414</v>
      </c>
      <c r="D14" s="557">
        <v>2996</v>
      </c>
      <c r="E14" s="557">
        <v>3236</v>
      </c>
      <c r="F14" s="557">
        <v>2444</v>
      </c>
      <c r="G14" s="557">
        <v>2059</v>
      </c>
      <c r="H14" s="557">
        <v>943</v>
      </c>
      <c r="I14" s="557">
        <v>476</v>
      </c>
    </row>
    <row r="15" spans="1:9" s="79" customFormat="1" ht="15" customHeight="1" x14ac:dyDescent="0.15">
      <c r="A15" s="1039"/>
      <c r="B15" s="559" t="s">
        <v>1112</v>
      </c>
      <c r="C15" s="557">
        <v>12311</v>
      </c>
      <c r="D15" s="557">
        <v>3171</v>
      </c>
      <c r="E15" s="557">
        <v>3495</v>
      </c>
      <c r="F15" s="557">
        <v>2426</v>
      </c>
      <c r="G15" s="557">
        <v>1836</v>
      </c>
      <c r="H15" s="557">
        <v>808</v>
      </c>
      <c r="I15" s="557">
        <v>394</v>
      </c>
    </row>
    <row r="16" spans="1:9" ht="4.5" customHeight="1" x14ac:dyDescent="0.15">
      <c r="A16" s="1114"/>
      <c r="B16" s="578"/>
      <c r="C16" s="578"/>
      <c r="D16" s="578"/>
      <c r="E16" s="578"/>
      <c r="F16" s="578"/>
      <c r="G16" s="578"/>
      <c r="H16" s="578"/>
      <c r="I16" s="578"/>
    </row>
    <row r="17" spans="1:9" ht="15" customHeight="1" x14ac:dyDescent="0.15">
      <c r="A17" s="1091" t="s">
        <v>14</v>
      </c>
      <c r="B17" s="559" t="s">
        <v>306</v>
      </c>
      <c r="C17" s="557">
        <v>10548</v>
      </c>
      <c r="D17" s="557">
        <v>1676</v>
      </c>
      <c r="E17" s="557">
        <v>1866</v>
      </c>
      <c r="F17" s="557">
        <v>1869</v>
      </c>
      <c r="G17" s="557">
        <v>2119</v>
      </c>
      <c r="H17" s="557">
        <v>1236</v>
      </c>
      <c r="I17" s="557">
        <v>1042</v>
      </c>
    </row>
    <row r="18" spans="1:9" ht="15" customHeight="1" x14ac:dyDescent="0.15">
      <c r="A18" s="1039"/>
      <c r="B18" s="559" t="s">
        <v>228</v>
      </c>
      <c r="C18" s="557">
        <v>11788</v>
      </c>
      <c r="D18" s="557">
        <v>1995</v>
      </c>
      <c r="E18" s="557">
        <v>2465</v>
      </c>
      <c r="F18" s="557">
        <v>2331</v>
      </c>
      <c r="G18" s="557">
        <v>2249</v>
      </c>
      <c r="H18" s="557">
        <v>1278</v>
      </c>
      <c r="I18" s="557">
        <v>916</v>
      </c>
    </row>
    <row r="19" spans="1:9" ht="15" customHeight="1" x14ac:dyDescent="0.15">
      <c r="A19" s="1039"/>
      <c r="B19" s="559" t="s">
        <v>229</v>
      </c>
      <c r="C19" s="557">
        <v>12997</v>
      </c>
      <c r="D19" s="557">
        <v>2432</v>
      </c>
      <c r="E19" s="557">
        <v>2966</v>
      </c>
      <c r="F19" s="557">
        <v>2691</v>
      </c>
      <c r="G19" s="557">
        <v>2543</v>
      </c>
      <c r="H19" s="557">
        <v>1201</v>
      </c>
      <c r="I19" s="557">
        <v>729</v>
      </c>
    </row>
    <row r="20" spans="1:9" ht="15" customHeight="1" x14ac:dyDescent="0.15">
      <c r="A20" s="1039"/>
      <c r="B20" s="559" t="s">
        <v>230</v>
      </c>
      <c r="C20" s="557">
        <v>14865</v>
      </c>
      <c r="D20" s="557">
        <v>3569</v>
      </c>
      <c r="E20" s="557">
        <v>3569</v>
      </c>
      <c r="F20" s="557">
        <v>2964</v>
      </c>
      <c r="G20" s="557">
        <v>2650</v>
      </c>
      <c r="H20" s="557">
        <v>1158</v>
      </c>
      <c r="I20" s="557">
        <v>620</v>
      </c>
    </row>
    <row r="21" spans="1:9" s="79" customFormat="1" ht="15" customHeight="1" x14ac:dyDescent="0.15">
      <c r="A21" s="1039"/>
      <c r="B21" s="559" t="s">
        <v>1112</v>
      </c>
      <c r="C21" s="557">
        <v>15588</v>
      </c>
      <c r="D21" s="557">
        <v>3959</v>
      </c>
      <c r="E21" s="557">
        <v>4039</v>
      </c>
      <c r="F21" s="557">
        <v>3070</v>
      </c>
      <c r="G21" s="557">
        <v>2697</v>
      </c>
      <c r="H21" s="557">
        <v>1074</v>
      </c>
      <c r="I21" s="557">
        <v>490</v>
      </c>
    </row>
    <row r="22" spans="1:9" ht="4.5" customHeight="1" x14ac:dyDescent="0.15">
      <c r="A22" s="1114"/>
      <c r="B22" s="620"/>
      <c r="C22" s="579"/>
      <c r="D22" s="579"/>
      <c r="E22" s="579"/>
      <c r="F22" s="579"/>
      <c r="G22" s="579"/>
      <c r="H22" s="579"/>
      <c r="I22" s="579"/>
    </row>
    <row r="23" spans="1:9" ht="15" customHeight="1" x14ac:dyDescent="0.15">
      <c r="A23" s="1091" t="s">
        <v>15</v>
      </c>
      <c r="B23" s="559" t="s">
        <v>306</v>
      </c>
      <c r="C23" s="557">
        <v>7029</v>
      </c>
      <c r="D23" s="557">
        <v>1131</v>
      </c>
      <c r="E23" s="557">
        <v>1362</v>
      </c>
      <c r="F23" s="557">
        <v>1087</v>
      </c>
      <c r="G23" s="557">
        <v>1079</v>
      </c>
      <c r="H23" s="557">
        <v>780</v>
      </c>
      <c r="I23" s="557">
        <v>773</v>
      </c>
    </row>
    <row r="24" spans="1:9" ht="15" customHeight="1" x14ac:dyDescent="0.15">
      <c r="A24" s="1039"/>
      <c r="B24" s="559" t="s">
        <v>228</v>
      </c>
      <c r="C24" s="557">
        <v>7602</v>
      </c>
      <c r="D24" s="557">
        <v>1412</v>
      </c>
      <c r="E24" s="557">
        <v>1692</v>
      </c>
      <c r="F24" s="557">
        <v>1215</v>
      </c>
      <c r="G24" s="557">
        <v>1139</v>
      </c>
      <c r="H24" s="557">
        <v>780</v>
      </c>
      <c r="I24" s="557">
        <v>677</v>
      </c>
    </row>
    <row r="25" spans="1:9" ht="15" customHeight="1" x14ac:dyDescent="0.15">
      <c r="A25" s="1039"/>
      <c r="B25" s="559" t="s">
        <v>229</v>
      </c>
      <c r="C25" s="557">
        <v>7976</v>
      </c>
      <c r="D25" s="557">
        <v>1533</v>
      </c>
      <c r="E25" s="557">
        <v>2052</v>
      </c>
      <c r="F25" s="557">
        <v>1315</v>
      </c>
      <c r="G25" s="557">
        <v>1143</v>
      </c>
      <c r="H25" s="557">
        <v>740</v>
      </c>
      <c r="I25" s="557">
        <v>638</v>
      </c>
    </row>
    <row r="26" spans="1:9" ht="15" customHeight="1" x14ac:dyDescent="0.15">
      <c r="A26" s="1039"/>
      <c r="B26" s="559" t="s">
        <v>230</v>
      </c>
      <c r="C26" s="557">
        <v>8672</v>
      </c>
      <c r="D26" s="557">
        <v>1889</v>
      </c>
      <c r="E26" s="557">
        <v>2566</v>
      </c>
      <c r="F26" s="557">
        <v>1422</v>
      </c>
      <c r="G26" s="557">
        <v>1186</v>
      </c>
      <c r="H26" s="557">
        <v>700</v>
      </c>
      <c r="I26" s="557">
        <v>484</v>
      </c>
    </row>
    <row r="27" spans="1:9" s="79" customFormat="1" ht="15" customHeight="1" x14ac:dyDescent="0.15">
      <c r="A27" s="1039"/>
      <c r="B27" s="559" t="s">
        <v>1112</v>
      </c>
      <c r="C27" s="557">
        <v>8540</v>
      </c>
      <c r="D27" s="557">
        <v>2007</v>
      </c>
      <c r="E27" s="557">
        <v>2762</v>
      </c>
      <c r="F27" s="557">
        <v>1392</v>
      </c>
      <c r="G27" s="557">
        <v>1081</v>
      </c>
      <c r="H27" s="557">
        <v>593</v>
      </c>
      <c r="I27" s="557">
        <v>393</v>
      </c>
    </row>
    <row r="28" spans="1:9" ht="4.5" customHeight="1" x14ac:dyDescent="0.15">
      <c r="A28" s="1114"/>
      <c r="B28" s="578"/>
      <c r="C28" s="578"/>
      <c r="D28" s="578"/>
      <c r="E28" s="578"/>
      <c r="F28" s="578"/>
      <c r="G28" s="578"/>
      <c r="H28" s="578"/>
      <c r="I28" s="578"/>
    </row>
    <row r="29" spans="1:9" ht="15" customHeight="1" x14ac:dyDescent="0.15">
      <c r="A29" s="1091" t="s">
        <v>307</v>
      </c>
      <c r="B29" s="559" t="s">
        <v>306</v>
      </c>
      <c r="C29" s="557">
        <v>5731</v>
      </c>
      <c r="D29" s="557">
        <v>723</v>
      </c>
      <c r="E29" s="557">
        <v>1052</v>
      </c>
      <c r="F29" s="557">
        <v>1017</v>
      </c>
      <c r="G29" s="557">
        <v>908</v>
      </c>
      <c r="H29" s="557">
        <v>714</v>
      </c>
      <c r="I29" s="557">
        <v>737</v>
      </c>
    </row>
    <row r="30" spans="1:9" ht="15" customHeight="1" x14ac:dyDescent="0.15">
      <c r="A30" s="1039"/>
      <c r="B30" s="559" t="s">
        <v>228</v>
      </c>
      <c r="C30" s="557">
        <v>5805</v>
      </c>
      <c r="D30" s="557">
        <v>796</v>
      </c>
      <c r="E30" s="557">
        <v>1206</v>
      </c>
      <c r="F30" s="557">
        <v>1041</v>
      </c>
      <c r="G30" s="557">
        <v>959</v>
      </c>
      <c r="H30" s="557">
        <v>677</v>
      </c>
      <c r="I30" s="557">
        <v>653</v>
      </c>
    </row>
    <row r="31" spans="1:9" ht="15" customHeight="1" x14ac:dyDescent="0.15">
      <c r="A31" s="1039"/>
      <c r="B31" s="559" t="s">
        <v>229</v>
      </c>
      <c r="C31" s="557">
        <v>5867</v>
      </c>
      <c r="D31" s="557">
        <v>900</v>
      </c>
      <c r="E31" s="557">
        <v>1356</v>
      </c>
      <c r="F31" s="557">
        <v>1080</v>
      </c>
      <c r="G31" s="557">
        <v>1041</v>
      </c>
      <c r="H31" s="557">
        <v>654</v>
      </c>
      <c r="I31" s="557">
        <v>508</v>
      </c>
    </row>
    <row r="32" spans="1:9" ht="15" customHeight="1" x14ac:dyDescent="0.15">
      <c r="A32" s="1039"/>
      <c r="B32" s="559" t="s">
        <v>230</v>
      </c>
      <c r="C32" s="557">
        <v>5873</v>
      </c>
      <c r="D32" s="557">
        <v>1031</v>
      </c>
      <c r="E32" s="557">
        <v>1507</v>
      </c>
      <c r="F32" s="557">
        <v>1205</v>
      </c>
      <c r="G32" s="557">
        <v>949</v>
      </c>
      <c r="H32" s="557">
        <v>588</v>
      </c>
      <c r="I32" s="557">
        <v>353</v>
      </c>
    </row>
    <row r="33" spans="1:10" s="79" customFormat="1" ht="15" customHeight="1" x14ac:dyDescent="0.15">
      <c r="A33" s="1039"/>
      <c r="B33" s="559" t="s">
        <v>1112</v>
      </c>
      <c r="C33" s="557">
        <v>5823</v>
      </c>
      <c r="D33" s="557">
        <v>1255</v>
      </c>
      <c r="E33" s="557">
        <v>1590</v>
      </c>
      <c r="F33" s="557">
        <v>1207</v>
      </c>
      <c r="G33" s="557">
        <v>859</v>
      </c>
      <c r="H33" s="557">
        <v>472</v>
      </c>
      <c r="I33" s="557">
        <v>273</v>
      </c>
      <c r="J33" s="101"/>
    </row>
    <row r="34" spans="1:10" ht="4.5" customHeight="1" thickBot="1" x14ac:dyDescent="0.2">
      <c r="A34" s="1040"/>
      <c r="B34" s="563"/>
      <c r="C34" s="563"/>
      <c r="D34" s="563"/>
      <c r="E34" s="563"/>
      <c r="F34" s="563"/>
      <c r="G34" s="563"/>
      <c r="H34" s="563"/>
      <c r="I34" s="563"/>
    </row>
  </sheetData>
  <mergeCells count="8">
    <mergeCell ref="C3:C4"/>
    <mergeCell ref="C2:I2"/>
    <mergeCell ref="B2:B4"/>
    <mergeCell ref="A29:A34"/>
    <mergeCell ref="A23:A28"/>
    <mergeCell ref="A17:A22"/>
    <mergeCell ref="A11:A16"/>
    <mergeCell ref="A5:A10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&amp;C48</oddFooter>
    <firstFooter>&amp;C48</first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4" width="9" style="203" customWidth="1"/>
    <col min="5" max="8" width="9" style="203"/>
    <col min="9" max="9" width="12.5" style="203" customWidth="1"/>
    <col min="10" max="10" width="4.625" style="203" customWidth="1"/>
  </cols>
  <sheetData>
    <row r="1" spans="1:10" ht="14.25" thickBot="1" x14ac:dyDescent="0.2">
      <c r="A1" s="551"/>
      <c r="B1" s="551"/>
      <c r="C1" s="551"/>
      <c r="D1" s="551"/>
      <c r="E1" s="551"/>
      <c r="F1" s="551"/>
      <c r="G1" s="551"/>
      <c r="H1" s="551"/>
      <c r="I1" s="551"/>
      <c r="J1" s="565" t="s">
        <v>1251</v>
      </c>
    </row>
    <row r="2" spans="1:10" x14ac:dyDescent="0.15">
      <c r="A2" s="622"/>
      <c r="B2" s="622"/>
      <c r="C2" s="622"/>
      <c r="D2" s="623"/>
      <c r="E2" s="552" t="s">
        <v>289</v>
      </c>
      <c r="F2" s="552" t="s">
        <v>290</v>
      </c>
      <c r="G2" s="552" t="s">
        <v>242</v>
      </c>
      <c r="H2" s="552" t="s">
        <v>242</v>
      </c>
      <c r="I2" s="1111" t="s">
        <v>288</v>
      </c>
      <c r="J2" s="624"/>
    </row>
    <row r="3" spans="1:10" x14ac:dyDescent="0.15">
      <c r="A3" s="588"/>
      <c r="B3" s="588"/>
      <c r="C3" s="588"/>
      <c r="D3" s="588"/>
      <c r="E3" s="592"/>
      <c r="F3" s="592" t="s">
        <v>291</v>
      </c>
      <c r="G3" s="598" t="s">
        <v>292</v>
      </c>
      <c r="H3" s="598" t="s">
        <v>293</v>
      </c>
      <c r="I3" s="1047"/>
      <c r="J3" s="560"/>
    </row>
    <row r="4" spans="1:10" x14ac:dyDescent="0.15">
      <c r="A4" s="554" t="s">
        <v>302</v>
      </c>
      <c r="B4" s="554" t="s">
        <v>303</v>
      </c>
      <c r="C4" s="554" t="s">
        <v>304</v>
      </c>
      <c r="D4" s="554" t="s">
        <v>297</v>
      </c>
      <c r="E4" s="554" t="s">
        <v>305</v>
      </c>
      <c r="F4" s="554" t="s">
        <v>298</v>
      </c>
      <c r="G4" s="599" t="s">
        <v>299</v>
      </c>
      <c r="H4" s="599" t="s">
        <v>300</v>
      </c>
      <c r="I4" s="997"/>
      <c r="J4" s="625"/>
    </row>
    <row r="5" spans="1:10" ht="15" customHeight="1" x14ac:dyDescent="0.15">
      <c r="A5" s="557">
        <v>1038</v>
      </c>
      <c r="B5" s="557">
        <v>355</v>
      </c>
      <c r="C5" s="557">
        <v>83</v>
      </c>
      <c r="D5" s="557">
        <v>23</v>
      </c>
      <c r="E5" s="557">
        <v>104248</v>
      </c>
      <c r="F5" s="602">
        <v>3.14</v>
      </c>
      <c r="G5" s="559">
        <v>170</v>
      </c>
      <c r="H5" s="626">
        <v>1096</v>
      </c>
      <c r="I5" s="559" t="s">
        <v>306</v>
      </c>
      <c r="J5" s="1115" t="s">
        <v>12</v>
      </c>
    </row>
    <row r="6" spans="1:10" ht="15" customHeight="1" x14ac:dyDescent="0.15">
      <c r="A6" s="557">
        <v>895</v>
      </c>
      <c r="B6" s="557">
        <v>286</v>
      </c>
      <c r="C6" s="557">
        <v>56</v>
      </c>
      <c r="D6" s="557">
        <v>22</v>
      </c>
      <c r="E6" s="557">
        <v>109760</v>
      </c>
      <c r="F6" s="602">
        <v>2.96</v>
      </c>
      <c r="G6" s="559">
        <v>277</v>
      </c>
      <c r="H6" s="626">
        <v>954</v>
      </c>
      <c r="I6" s="559" t="s">
        <v>228</v>
      </c>
      <c r="J6" s="1115"/>
    </row>
    <row r="7" spans="1:10" ht="15" customHeight="1" x14ac:dyDescent="0.15">
      <c r="A7" s="557">
        <v>752</v>
      </c>
      <c r="B7" s="557">
        <v>211</v>
      </c>
      <c r="C7" s="557">
        <v>66</v>
      </c>
      <c r="D7" s="557">
        <v>25</v>
      </c>
      <c r="E7" s="557">
        <v>113607</v>
      </c>
      <c r="F7" s="602">
        <v>2.78</v>
      </c>
      <c r="G7" s="559">
        <v>334</v>
      </c>
      <c r="H7" s="559">
        <v>593</v>
      </c>
      <c r="I7" s="559" t="s">
        <v>229</v>
      </c>
      <c r="J7" s="1115"/>
    </row>
    <row r="8" spans="1:10" ht="15" customHeight="1" x14ac:dyDescent="0.15">
      <c r="A8" s="557">
        <v>574</v>
      </c>
      <c r="B8" s="557">
        <v>174</v>
      </c>
      <c r="C8" s="557">
        <v>52</v>
      </c>
      <c r="D8" s="557">
        <v>27</v>
      </c>
      <c r="E8" s="557">
        <v>116569</v>
      </c>
      <c r="F8" s="602">
        <f>E8/'48'!C8</f>
        <v>2.6168818049163769</v>
      </c>
      <c r="G8" s="627">
        <v>236</v>
      </c>
      <c r="H8" s="627">
        <v>791</v>
      </c>
      <c r="I8" s="559" t="s">
        <v>230</v>
      </c>
      <c r="J8" s="1115"/>
    </row>
    <row r="9" spans="1:10" s="79" customFormat="1" ht="15" customHeight="1" x14ac:dyDescent="0.15">
      <c r="A9" s="557">
        <v>450</v>
      </c>
      <c r="B9" s="557">
        <v>145</v>
      </c>
      <c r="C9" s="557">
        <v>53</v>
      </c>
      <c r="D9" s="557">
        <v>18</v>
      </c>
      <c r="E9" s="557">
        <v>115628</v>
      </c>
      <c r="F9" s="602">
        <v>2.5390426000000001</v>
      </c>
      <c r="G9" s="627">
        <v>242</v>
      </c>
      <c r="H9" s="627">
        <v>508</v>
      </c>
      <c r="I9" s="559" t="s">
        <v>1112</v>
      </c>
      <c r="J9" s="1115"/>
    </row>
    <row r="10" spans="1:10" ht="4.5" customHeight="1" x14ac:dyDescent="0.15">
      <c r="A10" s="554"/>
      <c r="B10" s="554"/>
      <c r="C10" s="554"/>
      <c r="D10" s="554"/>
      <c r="E10" s="554"/>
      <c r="F10" s="554"/>
      <c r="G10" s="628"/>
      <c r="H10" s="628"/>
      <c r="I10" s="466"/>
      <c r="J10" s="1116"/>
    </row>
    <row r="11" spans="1:10" ht="15" customHeight="1" x14ac:dyDescent="0.15">
      <c r="A11" s="557">
        <v>391</v>
      </c>
      <c r="B11" s="557">
        <v>112</v>
      </c>
      <c r="C11" s="557">
        <v>16</v>
      </c>
      <c r="D11" s="557">
        <v>2</v>
      </c>
      <c r="E11" s="557">
        <v>35965</v>
      </c>
      <c r="F11" s="602">
        <v>3.28</v>
      </c>
      <c r="G11" s="627">
        <v>55</v>
      </c>
      <c r="H11" s="627">
        <v>372</v>
      </c>
      <c r="I11" s="559" t="s">
        <v>306</v>
      </c>
      <c r="J11" s="1115" t="s">
        <v>13</v>
      </c>
    </row>
    <row r="12" spans="1:10" ht="15" customHeight="1" x14ac:dyDescent="0.15">
      <c r="A12" s="557">
        <v>298</v>
      </c>
      <c r="B12" s="557">
        <v>97</v>
      </c>
      <c r="C12" s="557">
        <v>16</v>
      </c>
      <c r="D12" s="557">
        <v>2</v>
      </c>
      <c r="E12" s="557">
        <v>35732</v>
      </c>
      <c r="F12" s="602">
        <v>3.08</v>
      </c>
      <c r="G12" s="627">
        <v>43</v>
      </c>
      <c r="H12" s="627">
        <v>289</v>
      </c>
      <c r="I12" s="559" t="s">
        <v>228</v>
      </c>
      <c r="J12" s="1115"/>
    </row>
    <row r="13" spans="1:10" ht="15" customHeight="1" x14ac:dyDescent="0.15">
      <c r="A13" s="557">
        <v>215</v>
      </c>
      <c r="B13" s="557">
        <v>82</v>
      </c>
      <c r="C13" s="557">
        <v>15</v>
      </c>
      <c r="D13" s="557">
        <v>5</v>
      </c>
      <c r="E13" s="557">
        <v>34984</v>
      </c>
      <c r="F13" s="602">
        <v>2.92</v>
      </c>
      <c r="G13" s="627">
        <v>55</v>
      </c>
      <c r="H13" s="627">
        <v>309</v>
      </c>
      <c r="I13" s="559" t="s">
        <v>229</v>
      </c>
      <c r="J13" s="1115"/>
    </row>
    <row r="14" spans="1:10" ht="15" customHeight="1" x14ac:dyDescent="0.15">
      <c r="A14" s="557">
        <v>175</v>
      </c>
      <c r="B14" s="557">
        <v>61</v>
      </c>
      <c r="C14" s="557">
        <v>16</v>
      </c>
      <c r="D14" s="557">
        <v>8</v>
      </c>
      <c r="E14" s="557">
        <v>34545</v>
      </c>
      <c r="F14" s="602">
        <v>2.78</v>
      </c>
      <c r="G14" s="627">
        <v>39</v>
      </c>
      <c r="H14" s="627">
        <v>354</v>
      </c>
      <c r="I14" s="559" t="s">
        <v>230</v>
      </c>
      <c r="J14" s="1115"/>
    </row>
    <row r="15" spans="1:10" s="79" customFormat="1" ht="15" customHeight="1" x14ac:dyDescent="0.15">
      <c r="A15" s="557">
        <v>119</v>
      </c>
      <c r="B15" s="557">
        <v>42</v>
      </c>
      <c r="C15" s="557">
        <v>15</v>
      </c>
      <c r="D15" s="557">
        <v>5</v>
      </c>
      <c r="E15" s="557">
        <v>32542</v>
      </c>
      <c r="F15" s="602">
        <v>2.6433271</v>
      </c>
      <c r="G15" s="627">
        <v>104</v>
      </c>
      <c r="H15" s="627">
        <v>192</v>
      </c>
      <c r="I15" s="559" t="s">
        <v>1112</v>
      </c>
      <c r="J15" s="1115"/>
    </row>
    <row r="16" spans="1:10" ht="4.5" customHeight="1" x14ac:dyDescent="0.15">
      <c r="A16" s="578"/>
      <c r="B16" s="578"/>
      <c r="C16" s="578"/>
      <c r="D16" s="578"/>
      <c r="E16" s="578"/>
      <c r="F16" s="578"/>
      <c r="G16" s="629"/>
      <c r="H16" s="629"/>
      <c r="I16" s="578"/>
      <c r="J16" s="1116"/>
    </row>
    <row r="17" spans="1:10" ht="15" customHeight="1" x14ac:dyDescent="0.15">
      <c r="A17" s="557">
        <v>581</v>
      </c>
      <c r="B17" s="557">
        <v>135</v>
      </c>
      <c r="C17" s="557">
        <v>16</v>
      </c>
      <c r="D17" s="557">
        <v>8</v>
      </c>
      <c r="E17" s="557">
        <v>37294</v>
      </c>
      <c r="F17" s="630">
        <v>3.54</v>
      </c>
      <c r="G17" s="631">
        <v>38</v>
      </c>
      <c r="H17" s="631">
        <v>193</v>
      </c>
      <c r="I17" s="559" t="s">
        <v>306</v>
      </c>
      <c r="J17" s="1115" t="s">
        <v>14</v>
      </c>
    </row>
    <row r="18" spans="1:10" ht="15" customHeight="1" x14ac:dyDescent="0.15">
      <c r="A18" s="557">
        <v>429</v>
      </c>
      <c r="B18" s="557">
        <v>98</v>
      </c>
      <c r="C18" s="557">
        <v>20</v>
      </c>
      <c r="D18" s="557">
        <v>7</v>
      </c>
      <c r="E18" s="557">
        <v>38838</v>
      </c>
      <c r="F18" s="559">
        <v>3.29</v>
      </c>
      <c r="G18" s="627">
        <v>45</v>
      </c>
      <c r="H18" s="627">
        <v>165</v>
      </c>
      <c r="I18" s="559" t="s">
        <v>228</v>
      </c>
      <c r="J18" s="1115"/>
    </row>
    <row r="19" spans="1:10" ht="15" customHeight="1" x14ac:dyDescent="0.15">
      <c r="A19" s="557">
        <v>309</v>
      </c>
      <c r="B19" s="557">
        <v>104</v>
      </c>
      <c r="C19" s="557">
        <v>17</v>
      </c>
      <c r="D19" s="557">
        <v>5</v>
      </c>
      <c r="E19" s="557">
        <v>40186</v>
      </c>
      <c r="F19" s="559">
        <v>3.09</v>
      </c>
      <c r="G19" s="627">
        <v>38</v>
      </c>
      <c r="H19" s="627">
        <v>116</v>
      </c>
      <c r="I19" s="559" t="s">
        <v>229</v>
      </c>
      <c r="J19" s="1115"/>
    </row>
    <row r="20" spans="1:10" ht="15" customHeight="1" x14ac:dyDescent="0.15">
      <c r="A20" s="557">
        <v>226</v>
      </c>
      <c r="B20" s="557">
        <v>86</v>
      </c>
      <c r="C20" s="557">
        <v>16</v>
      </c>
      <c r="D20" s="557">
        <v>7</v>
      </c>
      <c r="E20" s="557">
        <v>42199</v>
      </c>
      <c r="F20" s="559">
        <v>2.84</v>
      </c>
      <c r="G20" s="627">
        <v>36</v>
      </c>
      <c r="H20" s="627">
        <v>460</v>
      </c>
      <c r="I20" s="559" t="s">
        <v>230</v>
      </c>
      <c r="J20" s="1115"/>
    </row>
    <row r="21" spans="1:10" s="79" customFormat="1" ht="15" customHeight="1" x14ac:dyDescent="0.15">
      <c r="A21" s="557">
        <v>178</v>
      </c>
      <c r="B21" s="557">
        <v>59</v>
      </c>
      <c r="C21" s="557">
        <v>14</v>
      </c>
      <c r="D21" s="557">
        <v>8</v>
      </c>
      <c r="E21" s="557">
        <v>42271</v>
      </c>
      <c r="F21" s="632">
        <v>2.7117654999999998</v>
      </c>
      <c r="G21" s="627">
        <v>48</v>
      </c>
      <c r="H21" s="627">
        <v>374</v>
      </c>
      <c r="I21" s="559" t="s">
        <v>1112</v>
      </c>
      <c r="J21" s="1115"/>
    </row>
    <row r="22" spans="1:10" ht="4.5" customHeight="1" x14ac:dyDescent="0.15">
      <c r="A22" s="579"/>
      <c r="B22" s="579"/>
      <c r="C22" s="579"/>
      <c r="D22" s="579"/>
      <c r="E22" s="579"/>
      <c r="F22" s="578"/>
      <c r="G22" s="629"/>
      <c r="H22" s="629"/>
      <c r="I22" s="578"/>
      <c r="J22" s="1116"/>
    </row>
    <row r="23" spans="1:10" ht="15" customHeight="1" x14ac:dyDescent="0.15">
      <c r="A23" s="557">
        <v>517</v>
      </c>
      <c r="B23" s="557">
        <v>215</v>
      </c>
      <c r="C23" s="557">
        <v>56</v>
      </c>
      <c r="D23" s="557">
        <v>29</v>
      </c>
      <c r="E23" s="557">
        <v>26121</v>
      </c>
      <c r="F23" s="559">
        <v>3.72</v>
      </c>
      <c r="G23" s="631">
        <v>37</v>
      </c>
      <c r="H23" s="631">
        <v>387</v>
      </c>
      <c r="I23" s="559" t="s">
        <v>306</v>
      </c>
      <c r="J23" s="1115" t="s">
        <v>15</v>
      </c>
    </row>
    <row r="24" spans="1:10" ht="15" customHeight="1" x14ac:dyDescent="0.15">
      <c r="A24" s="557">
        <v>455</v>
      </c>
      <c r="B24" s="557">
        <v>154</v>
      </c>
      <c r="C24" s="557">
        <v>55</v>
      </c>
      <c r="D24" s="557">
        <v>23</v>
      </c>
      <c r="E24" s="557">
        <v>26111</v>
      </c>
      <c r="F24" s="559">
        <v>3.43</v>
      </c>
      <c r="G24" s="627">
        <v>77</v>
      </c>
      <c r="H24" s="627">
        <v>432</v>
      </c>
      <c r="I24" s="559" t="s">
        <v>228</v>
      </c>
      <c r="J24" s="1115"/>
    </row>
    <row r="25" spans="1:10" ht="15" customHeight="1" x14ac:dyDescent="0.15">
      <c r="A25" s="557">
        <v>367</v>
      </c>
      <c r="B25" s="557">
        <v>140</v>
      </c>
      <c r="C25" s="557">
        <v>31</v>
      </c>
      <c r="D25" s="557">
        <v>17</v>
      </c>
      <c r="E25" s="557">
        <v>25834</v>
      </c>
      <c r="F25" s="559">
        <v>3.24</v>
      </c>
      <c r="G25" s="627">
        <v>38</v>
      </c>
      <c r="H25" s="627">
        <v>355</v>
      </c>
      <c r="I25" s="559" t="s">
        <v>229</v>
      </c>
      <c r="J25" s="1115"/>
    </row>
    <row r="26" spans="1:10" ht="15" customHeight="1" x14ac:dyDescent="0.15">
      <c r="A26" s="557">
        <v>261</v>
      </c>
      <c r="B26" s="557">
        <v>115</v>
      </c>
      <c r="C26" s="557">
        <v>28</v>
      </c>
      <c r="D26" s="557">
        <v>21</v>
      </c>
      <c r="E26" s="557">
        <v>25655</v>
      </c>
      <c r="F26" s="559">
        <v>2.96</v>
      </c>
      <c r="G26" s="627">
        <v>105</v>
      </c>
      <c r="H26" s="627">
        <v>309</v>
      </c>
      <c r="I26" s="559" t="s">
        <v>230</v>
      </c>
      <c r="J26" s="1115"/>
    </row>
    <row r="27" spans="1:10" s="79" customFormat="1" ht="15" customHeight="1" x14ac:dyDescent="0.15">
      <c r="A27" s="557">
        <v>192</v>
      </c>
      <c r="B27" s="557">
        <v>77</v>
      </c>
      <c r="C27" s="557">
        <v>28</v>
      </c>
      <c r="D27" s="557">
        <v>15</v>
      </c>
      <c r="E27" s="557">
        <v>23726</v>
      </c>
      <c r="F27" s="632">
        <v>2.77782201</v>
      </c>
      <c r="G27" s="627">
        <v>104</v>
      </c>
      <c r="H27" s="627">
        <v>203</v>
      </c>
      <c r="I27" s="559" t="s">
        <v>1112</v>
      </c>
      <c r="J27" s="1115"/>
    </row>
    <row r="28" spans="1:10" ht="4.5" customHeight="1" x14ac:dyDescent="0.15">
      <c r="A28" s="578"/>
      <c r="B28" s="578"/>
      <c r="C28" s="578"/>
      <c r="D28" s="578"/>
      <c r="E28" s="578"/>
      <c r="F28" s="578"/>
      <c r="G28" s="629"/>
      <c r="H28" s="629"/>
      <c r="I28" s="578"/>
      <c r="J28" s="1116"/>
    </row>
    <row r="29" spans="1:10" ht="15" customHeight="1" x14ac:dyDescent="0.15">
      <c r="A29" s="557">
        <v>418</v>
      </c>
      <c r="B29" s="557">
        <v>130</v>
      </c>
      <c r="C29" s="557">
        <v>24</v>
      </c>
      <c r="D29" s="557">
        <v>8</v>
      </c>
      <c r="E29" s="557">
        <v>21770</v>
      </c>
      <c r="F29" s="630">
        <v>3.8</v>
      </c>
      <c r="G29" s="631">
        <v>8</v>
      </c>
      <c r="H29" s="631">
        <v>117</v>
      </c>
      <c r="I29" s="559" t="s">
        <v>306</v>
      </c>
      <c r="J29" s="1115" t="s">
        <v>307</v>
      </c>
    </row>
    <row r="30" spans="1:10" ht="15" customHeight="1" x14ac:dyDescent="0.15">
      <c r="A30" s="557">
        <v>348</v>
      </c>
      <c r="B30" s="557">
        <v>97</v>
      </c>
      <c r="C30" s="557">
        <v>19</v>
      </c>
      <c r="D30" s="557">
        <v>9</v>
      </c>
      <c r="E30" s="557">
        <v>20949</v>
      </c>
      <c r="F30" s="630">
        <v>3.61</v>
      </c>
      <c r="G30" s="627">
        <v>28</v>
      </c>
      <c r="H30" s="627">
        <v>92</v>
      </c>
      <c r="I30" s="559" t="s">
        <v>228</v>
      </c>
      <c r="J30" s="1115"/>
    </row>
    <row r="31" spans="1:10" ht="15" customHeight="1" x14ac:dyDescent="0.15">
      <c r="A31" s="557">
        <v>232</v>
      </c>
      <c r="B31" s="557">
        <v>62</v>
      </c>
      <c r="C31" s="557">
        <v>28</v>
      </c>
      <c r="D31" s="557">
        <v>6</v>
      </c>
      <c r="E31" s="557">
        <v>19767</v>
      </c>
      <c r="F31" s="559">
        <v>3.37</v>
      </c>
      <c r="G31" s="627">
        <v>17</v>
      </c>
      <c r="H31" s="627">
        <v>72</v>
      </c>
      <c r="I31" s="559" t="s">
        <v>229</v>
      </c>
      <c r="J31" s="1115"/>
    </row>
    <row r="32" spans="1:10" ht="15" customHeight="1" x14ac:dyDescent="0.15">
      <c r="A32" s="557">
        <v>161</v>
      </c>
      <c r="B32" s="557">
        <v>59</v>
      </c>
      <c r="C32" s="557">
        <v>17</v>
      </c>
      <c r="D32" s="557">
        <v>3</v>
      </c>
      <c r="E32" s="557">
        <v>18297</v>
      </c>
      <c r="F32" s="559">
        <v>3.12</v>
      </c>
      <c r="G32" s="627">
        <v>16</v>
      </c>
      <c r="H32" s="627">
        <v>46</v>
      </c>
      <c r="I32" s="559" t="s">
        <v>230</v>
      </c>
      <c r="J32" s="1115"/>
    </row>
    <row r="33" spans="1:10" s="79" customFormat="1" ht="15" customHeight="1" x14ac:dyDescent="0.15">
      <c r="A33" s="557">
        <v>104</v>
      </c>
      <c r="B33" s="557">
        <v>45</v>
      </c>
      <c r="C33" s="557">
        <v>15</v>
      </c>
      <c r="D33" s="557">
        <v>3</v>
      </c>
      <c r="E33" s="557">
        <v>16744</v>
      </c>
      <c r="F33" s="632">
        <v>2.8754936999999998</v>
      </c>
      <c r="G33" s="627">
        <v>26</v>
      </c>
      <c r="H33" s="627">
        <v>48</v>
      </c>
      <c r="I33" s="559" t="s">
        <v>1112</v>
      </c>
      <c r="J33" s="1115"/>
    </row>
    <row r="34" spans="1:10" ht="4.5" customHeight="1" thickBot="1" x14ac:dyDescent="0.2">
      <c r="A34" s="563"/>
      <c r="B34" s="563"/>
      <c r="C34" s="563"/>
      <c r="D34" s="563"/>
      <c r="E34" s="563"/>
      <c r="F34" s="563"/>
      <c r="G34" s="563"/>
      <c r="H34" s="563"/>
      <c r="I34" s="563"/>
      <c r="J34" s="1117"/>
    </row>
    <row r="35" spans="1:10" x14ac:dyDescent="0.15">
      <c r="A35" s="219"/>
      <c r="B35" s="219"/>
      <c r="C35" s="219"/>
      <c r="D35" s="219"/>
      <c r="E35" s="219"/>
      <c r="F35" s="219"/>
      <c r="G35" s="219"/>
      <c r="H35" s="219"/>
      <c r="I35" s="219"/>
      <c r="J35" s="219"/>
    </row>
  </sheetData>
  <mergeCells count="6">
    <mergeCell ref="I2:I4"/>
    <mergeCell ref="J5:J10"/>
    <mergeCell ref="J29:J34"/>
    <mergeCell ref="J11:J16"/>
    <mergeCell ref="J17:J22"/>
    <mergeCell ref="J23:J28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&amp;C49</oddFooter>
    <firstFooter>&amp;C49</first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view="pageBreakPreview" topLeftCell="A10" zoomScale="120" zoomScaleNormal="100" zoomScaleSheetLayoutView="120" workbookViewId="0">
      <selection activeCell="I7" sqref="I7"/>
    </sheetView>
  </sheetViews>
  <sheetFormatPr defaultRowHeight="13.5" x14ac:dyDescent="0.15"/>
  <cols>
    <col min="1" max="1" width="8.625" style="203" customWidth="1"/>
    <col min="2" max="2" width="4.25" style="203" customWidth="1"/>
    <col min="3" max="3" width="7.75" style="203" customWidth="1"/>
    <col min="4" max="15" width="6.375" style="203" customWidth="1"/>
    <col min="16" max="16384" width="9" style="79"/>
  </cols>
  <sheetData>
    <row r="1" spans="1:15" ht="17.25" x14ac:dyDescent="0.2">
      <c r="A1" s="435" t="s">
        <v>308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</row>
    <row r="2" spans="1:15" ht="17.25" x14ac:dyDescent="0.2">
      <c r="A2" s="435"/>
      <c r="B2" s="551"/>
      <c r="C2" s="551"/>
      <c r="D2" s="551"/>
      <c r="E2" s="551"/>
      <c r="F2" s="551"/>
      <c r="G2" s="551"/>
      <c r="H2" s="551"/>
      <c r="I2" s="551" t="s">
        <v>1237</v>
      </c>
      <c r="J2" s="551"/>
      <c r="K2" s="551"/>
      <c r="L2" s="551"/>
      <c r="M2" s="551"/>
      <c r="N2" s="551"/>
      <c r="O2" s="551"/>
    </row>
    <row r="3" spans="1:15" ht="15" thickBot="1" x14ac:dyDescent="0.2">
      <c r="A3" s="171" t="s">
        <v>11</v>
      </c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633" t="s">
        <v>1255</v>
      </c>
    </row>
    <row r="4" spans="1:15" x14ac:dyDescent="0.15">
      <c r="A4" s="1122" t="s">
        <v>309</v>
      </c>
      <c r="B4" s="634"/>
      <c r="C4" s="1120" t="s">
        <v>310</v>
      </c>
      <c r="D4" s="634" t="s">
        <v>311</v>
      </c>
      <c r="E4" s="1120" t="s">
        <v>312</v>
      </c>
      <c r="F4" s="1124" t="s">
        <v>313</v>
      </c>
      <c r="G4" s="1124" t="s">
        <v>314</v>
      </c>
      <c r="H4" s="1124" t="s">
        <v>315</v>
      </c>
      <c r="I4" s="1124" t="s">
        <v>316</v>
      </c>
      <c r="J4" s="1120" t="s">
        <v>317</v>
      </c>
      <c r="K4" s="1120" t="s">
        <v>318</v>
      </c>
      <c r="L4" s="1120" t="s">
        <v>319</v>
      </c>
      <c r="M4" s="1120" t="s">
        <v>320</v>
      </c>
      <c r="N4" s="1120" t="s">
        <v>1236</v>
      </c>
      <c r="O4" s="1118" t="s">
        <v>223</v>
      </c>
    </row>
    <row r="5" spans="1:15" x14ac:dyDescent="0.15">
      <c r="A5" s="1123"/>
      <c r="B5" s="635"/>
      <c r="C5" s="1121"/>
      <c r="D5" s="636" t="s">
        <v>321</v>
      </c>
      <c r="E5" s="1121"/>
      <c r="F5" s="1125"/>
      <c r="G5" s="1125"/>
      <c r="H5" s="1125"/>
      <c r="I5" s="1125"/>
      <c r="J5" s="1121"/>
      <c r="K5" s="1121"/>
      <c r="L5" s="1121"/>
      <c r="M5" s="1121"/>
      <c r="N5" s="1121"/>
      <c r="O5" s="1119"/>
    </row>
    <row r="6" spans="1:15" ht="15" customHeight="1" x14ac:dyDescent="0.15">
      <c r="A6" s="637"/>
      <c r="B6" s="592" t="s">
        <v>322</v>
      </c>
      <c r="C6" s="559">
        <v>880</v>
      </c>
      <c r="D6" s="638">
        <v>52</v>
      </c>
      <c r="E6" s="638">
        <v>184</v>
      </c>
      <c r="F6" s="638">
        <v>38</v>
      </c>
      <c r="G6" s="638">
        <v>25</v>
      </c>
      <c r="H6" s="638" t="s">
        <v>323</v>
      </c>
      <c r="I6" s="638" t="s">
        <v>323</v>
      </c>
      <c r="J6" s="638">
        <v>2</v>
      </c>
      <c r="K6" s="638">
        <v>4</v>
      </c>
      <c r="L6" s="638">
        <v>341</v>
      </c>
      <c r="M6" s="638">
        <v>103</v>
      </c>
      <c r="N6" s="638" t="s">
        <v>323</v>
      </c>
      <c r="O6" s="639">
        <v>131</v>
      </c>
    </row>
    <row r="7" spans="1:15" ht="15" customHeight="1" x14ac:dyDescent="0.15">
      <c r="A7" s="637" t="s">
        <v>1230</v>
      </c>
      <c r="B7" s="592" t="s">
        <v>3</v>
      </c>
      <c r="C7" s="559">
        <v>512</v>
      </c>
      <c r="D7" s="638">
        <v>34</v>
      </c>
      <c r="E7" s="638">
        <v>123</v>
      </c>
      <c r="F7" s="638">
        <v>7</v>
      </c>
      <c r="G7" s="638">
        <v>10</v>
      </c>
      <c r="H7" s="638" t="s">
        <v>323</v>
      </c>
      <c r="I7" s="638" t="s">
        <v>323</v>
      </c>
      <c r="J7" s="638">
        <v>2</v>
      </c>
      <c r="K7" s="638">
        <v>2</v>
      </c>
      <c r="L7" s="638">
        <v>173</v>
      </c>
      <c r="M7" s="638">
        <v>49</v>
      </c>
      <c r="N7" s="638" t="s">
        <v>323</v>
      </c>
      <c r="O7" s="639">
        <v>112</v>
      </c>
    </row>
    <row r="8" spans="1:15" ht="15" customHeight="1" x14ac:dyDescent="0.15">
      <c r="A8" s="637" t="s">
        <v>1231</v>
      </c>
      <c r="B8" s="592" t="s">
        <v>4</v>
      </c>
      <c r="C8" s="559">
        <v>368</v>
      </c>
      <c r="D8" s="638">
        <v>18</v>
      </c>
      <c r="E8" s="638">
        <v>61</v>
      </c>
      <c r="F8" s="638">
        <v>31</v>
      </c>
      <c r="G8" s="638">
        <v>15</v>
      </c>
      <c r="H8" s="638" t="s">
        <v>323</v>
      </c>
      <c r="I8" s="638" t="s">
        <v>323</v>
      </c>
      <c r="J8" s="638" t="s">
        <v>232</v>
      </c>
      <c r="K8" s="638">
        <v>2</v>
      </c>
      <c r="L8" s="638">
        <v>168</v>
      </c>
      <c r="M8" s="638">
        <v>54</v>
      </c>
      <c r="N8" s="638" t="s">
        <v>323</v>
      </c>
      <c r="O8" s="639">
        <v>19</v>
      </c>
    </row>
    <row r="9" spans="1:15" ht="5.0999999999999996" customHeight="1" x14ac:dyDescent="0.15">
      <c r="A9" s="640"/>
      <c r="B9" s="554"/>
      <c r="C9" s="578"/>
      <c r="D9" s="641"/>
      <c r="E9" s="641"/>
      <c r="F9" s="641"/>
      <c r="G9" s="641"/>
      <c r="H9" s="641"/>
      <c r="I9" s="641"/>
      <c r="J9" s="641"/>
      <c r="K9" s="641"/>
      <c r="L9" s="641"/>
      <c r="M9" s="641"/>
      <c r="N9" s="642"/>
      <c r="O9" s="643"/>
    </row>
    <row r="10" spans="1:15" ht="15" customHeight="1" x14ac:dyDescent="0.15">
      <c r="A10" s="637"/>
      <c r="B10" s="592" t="s">
        <v>322</v>
      </c>
      <c r="C10" s="559">
        <v>1292</v>
      </c>
      <c r="D10" s="638">
        <v>68</v>
      </c>
      <c r="E10" s="638">
        <v>296</v>
      </c>
      <c r="F10" s="638">
        <v>64</v>
      </c>
      <c r="G10" s="638">
        <v>30</v>
      </c>
      <c r="H10" s="638">
        <v>4</v>
      </c>
      <c r="I10" s="638">
        <v>9</v>
      </c>
      <c r="J10" s="638">
        <v>1</v>
      </c>
      <c r="K10" s="638">
        <v>17</v>
      </c>
      <c r="L10" s="638">
        <v>572</v>
      </c>
      <c r="M10" s="638">
        <v>59</v>
      </c>
      <c r="N10" s="638" t="s">
        <v>323</v>
      </c>
      <c r="O10" s="639">
        <v>172</v>
      </c>
    </row>
    <row r="11" spans="1:15" ht="15" customHeight="1" x14ac:dyDescent="0.15">
      <c r="A11" s="637" t="s">
        <v>1232</v>
      </c>
      <c r="B11" s="592" t="s">
        <v>3</v>
      </c>
      <c r="C11" s="559">
        <v>746</v>
      </c>
      <c r="D11" s="638">
        <v>40</v>
      </c>
      <c r="E11" s="638">
        <v>207</v>
      </c>
      <c r="F11" s="638">
        <v>17</v>
      </c>
      <c r="G11" s="638">
        <v>10</v>
      </c>
      <c r="H11" s="638">
        <v>4</v>
      </c>
      <c r="I11" s="638">
        <v>8</v>
      </c>
      <c r="J11" s="638">
        <v>1</v>
      </c>
      <c r="K11" s="638">
        <v>10</v>
      </c>
      <c r="L11" s="638">
        <v>296</v>
      </c>
      <c r="M11" s="638">
        <v>35</v>
      </c>
      <c r="N11" s="638" t="s">
        <v>323</v>
      </c>
      <c r="O11" s="639">
        <v>118</v>
      </c>
    </row>
    <row r="12" spans="1:15" ht="15" customHeight="1" x14ac:dyDescent="0.15">
      <c r="A12" s="637" t="s">
        <v>1233</v>
      </c>
      <c r="B12" s="592" t="s">
        <v>4</v>
      </c>
      <c r="C12" s="559">
        <v>546</v>
      </c>
      <c r="D12" s="638">
        <v>28</v>
      </c>
      <c r="E12" s="638">
        <v>89</v>
      </c>
      <c r="F12" s="638">
        <v>47</v>
      </c>
      <c r="G12" s="638">
        <v>20</v>
      </c>
      <c r="H12" s="638" t="s">
        <v>232</v>
      </c>
      <c r="I12" s="638">
        <v>1</v>
      </c>
      <c r="J12" s="638" t="s">
        <v>232</v>
      </c>
      <c r="K12" s="638">
        <v>7</v>
      </c>
      <c r="L12" s="638">
        <v>276</v>
      </c>
      <c r="M12" s="638">
        <v>24</v>
      </c>
      <c r="N12" s="638" t="s">
        <v>323</v>
      </c>
      <c r="O12" s="639">
        <v>54</v>
      </c>
    </row>
    <row r="13" spans="1:15" ht="5.0999999999999996" customHeight="1" x14ac:dyDescent="0.15">
      <c r="A13" s="640"/>
      <c r="B13" s="554"/>
      <c r="C13" s="578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2"/>
      <c r="O13" s="643"/>
    </row>
    <row r="14" spans="1:15" ht="15" customHeight="1" x14ac:dyDescent="0.15">
      <c r="A14" s="637"/>
      <c r="B14" s="592" t="s">
        <v>322</v>
      </c>
      <c r="C14" s="626">
        <v>1338</v>
      </c>
      <c r="D14" s="638">
        <v>55</v>
      </c>
      <c r="E14" s="638">
        <v>245</v>
      </c>
      <c r="F14" s="638">
        <v>119</v>
      </c>
      <c r="G14" s="638">
        <v>35</v>
      </c>
      <c r="H14" s="638" t="s">
        <v>232</v>
      </c>
      <c r="I14" s="638">
        <v>25</v>
      </c>
      <c r="J14" s="638">
        <v>1</v>
      </c>
      <c r="K14" s="638">
        <v>14</v>
      </c>
      <c r="L14" s="638">
        <v>416</v>
      </c>
      <c r="M14" s="638">
        <v>61</v>
      </c>
      <c r="N14" s="638" t="s">
        <v>323</v>
      </c>
      <c r="O14" s="639">
        <v>367</v>
      </c>
    </row>
    <row r="15" spans="1:15" ht="15" customHeight="1" x14ac:dyDescent="0.15">
      <c r="A15" s="637" t="s">
        <v>8</v>
      </c>
      <c r="B15" s="592" t="s">
        <v>3</v>
      </c>
      <c r="C15" s="559">
        <v>739</v>
      </c>
      <c r="D15" s="638">
        <v>35</v>
      </c>
      <c r="E15" s="638">
        <v>138</v>
      </c>
      <c r="F15" s="638">
        <v>43</v>
      </c>
      <c r="G15" s="638">
        <v>10</v>
      </c>
      <c r="H15" s="638" t="s">
        <v>232</v>
      </c>
      <c r="I15" s="638">
        <v>9</v>
      </c>
      <c r="J15" s="638">
        <v>1</v>
      </c>
      <c r="K15" s="638">
        <v>8</v>
      </c>
      <c r="L15" s="638">
        <v>235</v>
      </c>
      <c r="M15" s="638">
        <v>34</v>
      </c>
      <c r="N15" s="638" t="s">
        <v>323</v>
      </c>
      <c r="O15" s="639">
        <v>226</v>
      </c>
    </row>
    <row r="16" spans="1:15" ht="15" customHeight="1" x14ac:dyDescent="0.15">
      <c r="A16" s="637" t="s">
        <v>1234</v>
      </c>
      <c r="B16" s="592" t="s">
        <v>4</v>
      </c>
      <c r="C16" s="559">
        <v>599</v>
      </c>
      <c r="D16" s="638">
        <v>20</v>
      </c>
      <c r="E16" s="638">
        <v>107</v>
      </c>
      <c r="F16" s="638">
        <v>76</v>
      </c>
      <c r="G16" s="638">
        <v>25</v>
      </c>
      <c r="H16" s="638" t="s">
        <v>232</v>
      </c>
      <c r="I16" s="638">
        <v>16</v>
      </c>
      <c r="J16" s="638" t="s">
        <v>232</v>
      </c>
      <c r="K16" s="638">
        <v>6</v>
      </c>
      <c r="L16" s="638">
        <v>181</v>
      </c>
      <c r="M16" s="638">
        <v>27</v>
      </c>
      <c r="N16" s="638" t="s">
        <v>323</v>
      </c>
      <c r="O16" s="639">
        <v>141</v>
      </c>
    </row>
    <row r="17" spans="1:15" ht="5.0999999999999996" customHeight="1" x14ac:dyDescent="0.15">
      <c r="A17" s="644"/>
      <c r="B17" s="592"/>
      <c r="C17" s="559"/>
      <c r="D17" s="559"/>
      <c r="E17" s="559"/>
      <c r="F17" s="559"/>
      <c r="G17" s="559"/>
      <c r="H17" s="559"/>
      <c r="I17" s="559"/>
      <c r="J17" s="559"/>
      <c r="K17" s="559"/>
      <c r="L17" s="559"/>
      <c r="M17" s="559"/>
      <c r="N17" s="609"/>
      <c r="O17" s="560"/>
    </row>
    <row r="18" spans="1:15" ht="15" customHeight="1" x14ac:dyDescent="0.15">
      <c r="A18" s="645"/>
      <c r="B18" s="582" t="s">
        <v>322</v>
      </c>
      <c r="C18" s="646">
        <v>889</v>
      </c>
      <c r="D18" s="647">
        <v>53</v>
      </c>
      <c r="E18" s="647">
        <v>198</v>
      </c>
      <c r="F18" s="647">
        <v>106</v>
      </c>
      <c r="G18" s="647">
        <v>28</v>
      </c>
      <c r="H18" s="647" t="s">
        <v>232</v>
      </c>
      <c r="I18" s="647">
        <v>17</v>
      </c>
      <c r="J18" s="647">
        <v>1</v>
      </c>
      <c r="K18" s="647">
        <v>10</v>
      </c>
      <c r="L18" s="647">
        <v>235</v>
      </c>
      <c r="M18" s="647">
        <v>41</v>
      </c>
      <c r="N18" s="648">
        <v>5</v>
      </c>
      <c r="O18" s="649">
        <v>195</v>
      </c>
    </row>
    <row r="19" spans="1:15" ht="15" customHeight="1" x14ac:dyDescent="0.15">
      <c r="A19" s="637" t="s">
        <v>1067</v>
      </c>
      <c r="B19" s="592" t="s">
        <v>3</v>
      </c>
      <c r="C19" s="559">
        <v>451</v>
      </c>
      <c r="D19" s="638">
        <v>28</v>
      </c>
      <c r="E19" s="638">
        <v>94</v>
      </c>
      <c r="F19" s="638">
        <v>35</v>
      </c>
      <c r="G19" s="638">
        <v>4</v>
      </c>
      <c r="H19" s="638" t="s">
        <v>232</v>
      </c>
      <c r="I19" s="638">
        <v>10</v>
      </c>
      <c r="J19" s="638" t="s">
        <v>1113</v>
      </c>
      <c r="K19" s="638">
        <v>6</v>
      </c>
      <c r="L19" s="638">
        <v>127</v>
      </c>
      <c r="M19" s="638">
        <v>22</v>
      </c>
      <c r="N19" s="650">
        <v>5</v>
      </c>
      <c r="O19" s="639">
        <v>120</v>
      </c>
    </row>
    <row r="20" spans="1:15" ht="15" customHeight="1" x14ac:dyDescent="0.15">
      <c r="A20" s="637" t="s">
        <v>1235</v>
      </c>
      <c r="B20" s="592" t="s">
        <v>4</v>
      </c>
      <c r="C20" s="559">
        <v>438</v>
      </c>
      <c r="D20" s="638">
        <v>25</v>
      </c>
      <c r="E20" s="638">
        <v>104</v>
      </c>
      <c r="F20" s="638">
        <v>71</v>
      </c>
      <c r="G20" s="638">
        <v>24</v>
      </c>
      <c r="H20" s="638" t="s">
        <v>232</v>
      </c>
      <c r="I20" s="638">
        <v>7</v>
      </c>
      <c r="J20" s="638">
        <v>1</v>
      </c>
      <c r="K20" s="638">
        <v>4</v>
      </c>
      <c r="L20" s="638">
        <v>108</v>
      </c>
      <c r="M20" s="638">
        <v>19</v>
      </c>
      <c r="N20" s="638" t="s">
        <v>232</v>
      </c>
      <c r="O20" s="639">
        <v>75</v>
      </c>
    </row>
    <row r="21" spans="1:15" ht="5.0999999999999996" customHeight="1" thickBot="1" x14ac:dyDescent="0.2">
      <c r="A21" s="651"/>
      <c r="B21" s="652"/>
      <c r="C21" s="563"/>
      <c r="D21" s="563"/>
      <c r="E21" s="563"/>
      <c r="F21" s="563"/>
      <c r="G21" s="563"/>
      <c r="H21" s="563"/>
      <c r="I21" s="563"/>
      <c r="J21" s="563"/>
      <c r="K21" s="563"/>
      <c r="L21" s="563"/>
      <c r="M21" s="563"/>
      <c r="N21" s="614"/>
      <c r="O21" s="564"/>
    </row>
    <row r="22" spans="1:15" x14ac:dyDescent="0.15">
      <c r="A22" s="653" t="s">
        <v>1222</v>
      </c>
      <c r="B22" s="551"/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</row>
    <row r="23" spans="1:15" ht="6.75" customHeight="1" x14ac:dyDescent="0.15">
      <c r="A23" s="654"/>
    </row>
    <row r="24" spans="1:15" ht="15" thickBot="1" x14ac:dyDescent="0.2">
      <c r="A24" s="655" t="s">
        <v>17</v>
      </c>
      <c r="B24" s="551"/>
      <c r="C24" s="551"/>
      <c r="D24" s="551"/>
      <c r="E24" s="551"/>
      <c r="F24" s="551"/>
      <c r="G24" s="551"/>
      <c r="H24" s="551"/>
      <c r="I24" s="551"/>
      <c r="J24" s="551"/>
      <c r="K24" s="551"/>
      <c r="L24" s="551"/>
      <c r="M24" s="551"/>
      <c r="N24" s="551"/>
      <c r="O24" s="633" t="s">
        <v>1255</v>
      </c>
    </row>
    <row r="25" spans="1:15" x14ac:dyDescent="0.15">
      <c r="A25" s="1126" t="s">
        <v>309</v>
      </c>
      <c r="B25" s="634"/>
      <c r="C25" s="1120" t="s">
        <v>310</v>
      </c>
      <c r="D25" s="634" t="s">
        <v>311</v>
      </c>
      <c r="E25" s="1120" t="s">
        <v>312</v>
      </c>
      <c r="F25" s="1124" t="s">
        <v>313</v>
      </c>
      <c r="G25" s="1124" t="s">
        <v>314</v>
      </c>
      <c r="H25" s="1124" t="s">
        <v>315</v>
      </c>
      <c r="I25" s="1124" t="s">
        <v>316</v>
      </c>
      <c r="J25" s="1120" t="s">
        <v>317</v>
      </c>
      <c r="K25" s="1120" t="s">
        <v>318</v>
      </c>
      <c r="L25" s="1120" t="s">
        <v>319</v>
      </c>
      <c r="M25" s="1120" t="s">
        <v>320</v>
      </c>
      <c r="N25" s="1120" t="s">
        <v>1236</v>
      </c>
      <c r="O25" s="1118" t="s">
        <v>223</v>
      </c>
    </row>
    <row r="26" spans="1:15" x14ac:dyDescent="0.15">
      <c r="A26" s="1127"/>
      <c r="B26" s="635"/>
      <c r="C26" s="1121"/>
      <c r="D26" s="656" t="s">
        <v>321</v>
      </c>
      <c r="E26" s="1121"/>
      <c r="F26" s="1125"/>
      <c r="G26" s="1125"/>
      <c r="H26" s="1125"/>
      <c r="I26" s="1125"/>
      <c r="J26" s="1121"/>
      <c r="K26" s="1121"/>
      <c r="L26" s="1121"/>
      <c r="M26" s="1121"/>
      <c r="N26" s="1121"/>
      <c r="O26" s="1119"/>
    </row>
    <row r="27" spans="1:15" ht="15" customHeight="1" x14ac:dyDescent="0.15">
      <c r="A27" s="637"/>
      <c r="B27" s="598" t="s">
        <v>322</v>
      </c>
      <c r="C27" s="657">
        <v>21082</v>
      </c>
      <c r="D27" s="657">
        <v>2693</v>
      </c>
      <c r="E27" s="657">
        <v>3239</v>
      </c>
      <c r="F27" s="657">
        <v>1713</v>
      </c>
      <c r="G27" s="657">
        <v>1153</v>
      </c>
      <c r="H27" s="658" t="s">
        <v>323</v>
      </c>
      <c r="I27" s="658" t="s">
        <v>323</v>
      </c>
      <c r="J27" s="657">
        <v>90</v>
      </c>
      <c r="K27" s="657">
        <v>357</v>
      </c>
      <c r="L27" s="657">
        <v>6347</v>
      </c>
      <c r="M27" s="657">
        <v>2716</v>
      </c>
      <c r="N27" s="638" t="s">
        <v>323</v>
      </c>
      <c r="O27" s="659">
        <v>2774</v>
      </c>
    </row>
    <row r="28" spans="1:15" ht="15" customHeight="1" x14ac:dyDescent="0.15">
      <c r="A28" s="637" t="s">
        <v>1230</v>
      </c>
      <c r="B28" s="598" t="s">
        <v>3</v>
      </c>
      <c r="C28" s="657">
        <v>10105</v>
      </c>
      <c r="D28" s="657">
        <v>1140</v>
      </c>
      <c r="E28" s="657">
        <v>1338</v>
      </c>
      <c r="F28" s="657">
        <v>291</v>
      </c>
      <c r="G28" s="657">
        <v>314</v>
      </c>
      <c r="H28" s="658" t="s">
        <v>323</v>
      </c>
      <c r="I28" s="658" t="s">
        <v>323</v>
      </c>
      <c r="J28" s="657">
        <v>56</v>
      </c>
      <c r="K28" s="657">
        <v>214</v>
      </c>
      <c r="L28" s="657">
        <v>3377</v>
      </c>
      <c r="M28" s="657">
        <v>1506</v>
      </c>
      <c r="N28" s="638" t="s">
        <v>323</v>
      </c>
      <c r="O28" s="659">
        <v>1869</v>
      </c>
    </row>
    <row r="29" spans="1:15" ht="15" customHeight="1" x14ac:dyDescent="0.15">
      <c r="A29" s="637" t="s">
        <v>1231</v>
      </c>
      <c r="B29" s="598" t="s">
        <v>4</v>
      </c>
      <c r="C29" s="657">
        <v>10977</v>
      </c>
      <c r="D29" s="657">
        <v>1553</v>
      </c>
      <c r="E29" s="657">
        <v>1901</v>
      </c>
      <c r="F29" s="657">
        <v>1422</v>
      </c>
      <c r="G29" s="657">
        <v>839</v>
      </c>
      <c r="H29" s="658" t="s">
        <v>323</v>
      </c>
      <c r="I29" s="658" t="s">
        <v>323</v>
      </c>
      <c r="J29" s="657">
        <v>34</v>
      </c>
      <c r="K29" s="657">
        <v>143</v>
      </c>
      <c r="L29" s="657">
        <v>2970</v>
      </c>
      <c r="M29" s="657">
        <v>1210</v>
      </c>
      <c r="N29" s="638" t="s">
        <v>323</v>
      </c>
      <c r="O29" s="659">
        <v>905</v>
      </c>
    </row>
    <row r="30" spans="1:15" ht="5.0999999999999996" customHeight="1" x14ac:dyDescent="0.15">
      <c r="A30" s="640"/>
      <c r="B30" s="599"/>
      <c r="C30" s="660"/>
      <c r="D30" s="660"/>
      <c r="E30" s="660"/>
      <c r="F30" s="660"/>
      <c r="G30" s="660"/>
      <c r="H30" s="660"/>
      <c r="I30" s="660"/>
      <c r="J30" s="660"/>
      <c r="K30" s="660"/>
      <c r="L30" s="660"/>
      <c r="M30" s="660"/>
      <c r="N30" s="661"/>
      <c r="O30" s="662"/>
    </row>
    <row r="31" spans="1:15" ht="15" customHeight="1" x14ac:dyDescent="0.15">
      <c r="A31" s="637"/>
      <c r="B31" s="598" t="s">
        <v>322</v>
      </c>
      <c r="C31" s="657">
        <v>26322</v>
      </c>
      <c r="D31" s="657">
        <v>2645</v>
      </c>
      <c r="E31" s="657">
        <v>4758</v>
      </c>
      <c r="F31" s="657">
        <v>2105</v>
      </c>
      <c r="G31" s="657">
        <v>1176</v>
      </c>
      <c r="H31" s="657">
        <v>235</v>
      </c>
      <c r="I31" s="657">
        <v>549</v>
      </c>
      <c r="J31" s="657">
        <v>85</v>
      </c>
      <c r="K31" s="657">
        <v>406</v>
      </c>
      <c r="L31" s="657">
        <v>6893</v>
      </c>
      <c r="M31" s="657">
        <v>3215</v>
      </c>
      <c r="N31" s="638" t="s">
        <v>323</v>
      </c>
      <c r="O31" s="659">
        <v>4255</v>
      </c>
    </row>
    <row r="32" spans="1:15" ht="15" customHeight="1" x14ac:dyDescent="0.15">
      <c r="A32" s="637" t="s">
        <v>1232</v>
      </c>
      <c r="B32" s="598" t="s">
        <v>3</v>
      </c>
      <c r="C32" s="657">
        <v>12363</v>
      </c>
      <c r="D32" s="657">
        <v>1101</v>
      </c>
      <c r="E32" s="657">
        <v>1760</v>
      </c>
      <c r="F32" s="657">
        <v>350</v>
      </c>
      <c r="G32" s="657">
        <v>245</v>
      </c>
      <c r="H32" s="657">
        <v>182</v>
      </c>
      <c r="I32" s="657">
        <v>266</v>
      </c>
      <c r="J32" s="657">
        <v>64</v>
      </c>
      <c r="K32" s="657">
        <v>239</v>
      </c>
      <c r="L32" s="657">
        <v>3662</v>
      </c>
      <c r="M32" s="657">
        <v>1725</v>
      </c>
      <c r="N32" s="638" t="s">
        <v>323</v>
      </c>
      <c r="O32" s="659">
        <v>2769</v>
      </c>
    </row>
    <row r="33" spans="1:16" ht="15" customHeight="1" x14ac:dyDescent="0.15">
      <c r="A33" s="637" t="s">
        <v>1233</v>
      </c>
      <c r="B33" s="598" t="s">
        <v>4</v>
      </c>
      <c r="C33" s="657">
        <v>13959</v>
      </c>
      <c r="D33" s="657">
        <v>1544</v>
      </c>
      <c r="E33" s="657">
        <v>2998</v>
      </c>
      <c r="F33" s="657">
        <v>1755</v>
      </c>
      <c r="G33" s="657">
        <v>931</v>
      </c>
      <c r="H33" s="657">
        <v>53</v>
      </c>
      <c r="I33" s="657">
        <v>283</v>
      </c>
      <c r="J33" s="657">
        <v>21</v>
      </c>
      <c r="K33" s="657">
        <v>167</v>
      </c>
      <c r="L33" s="657">
        <v>3231</v>
      </c>
      <c r="M33" s="657">
        <v>1490</v>
      </c>
      <c r="N33" s="638" t="s">
        <v>323</v>
      </c>
      <c r="O33" s="659">
        <v>1486</v>
      </c>
    </row>
    <row r="34" spans="1:16" ht="5.0999999999999996" customHeight="1" x14ac:dyDescent="0.15">
      <c r="A34" s="640"/>
      <c r="B34" s="554"/>
      <c r="C34" s="635"/>
      <c r="D34" s="635"/>
      <c r="E34" s="635"/>
      <c r="F34" s="635"/>
      <c r="G34" s="635"/>
      <c r="H34" s="635"/>
      <c r="I34" s="635"/>
      <c r="J34" s="635"/>
      <c r="K34" s="635"/>
      <c r="L34" s="635"/>
      <c r="M34" s="635"/>
      <c r="N34" s="663"/>
      <c r="O34" s="664"/>
    </row>
    <row r="35" spans="1:16" ht="15" customHeight="1" x14ac:dyDescent="0.15">
      <c r="A35" s="637"/>
      <c r="B35" s="598" t="s">
        <v>322</v>
      </c>
      <c r="C35" s="657">
        <v>26429</v>
      </c>
      <c r="D35" s="657">
        <v>2447</v>
      </c>
      <c r="E35" s="657">
        <v>6211</v>
      </c>
      <c r="F35" s="657">
        <v>2696</v>
      </c>
      <c r="G35" s="657">
        <v>1170</v>
      </c>
      <c r="H35" s="657">
        <v>259</v>
      </c>
      <c r="I35" s="657">
        <v>652</v>
      </c>
      <c r="J35" s="657">
        <v>84</v>
      </c>
      <c r="K35" s="657">
        <v>403</v>
      </c>
      <c r="L35" s="657">
        <v>4759</v>
      </c>
      <c r="M35" s="657">
        <v>2765</v>
      </c>
      <c r="N35" s="638" t="s">
        <v>323</v>
      </c>
      <c r="O35" s="659">
        <v>4983</v>
      </c>
    </row>
    <row r="36" spans="1:16" ht="15" customHeight="1" x14ac:dyDescent="0.15">
      <c r="A36" s="637" t="s">
        <v>8</v>
      </c>
      <c r="B36" s="598" t="s">
        <v>3</v>
      </c>
      <c r="C36" s="657">
        <v>11732</v>
      </c>
      <c r="D36" s="657">
        <v>1008</v>
      </c>
      <c r="E36" s="657">
        <v>2299</v>
      </c>
      <c r="F36" s="657">
        <v>539</v>
      </c>
      <c r="G36" s="657">
        <v>207</v>
      </c>
      <c r="H36" s="657">
        <v>185</v>
      </c>
      <c r="I36" s="657">
        <v>331</v>
      </c>
      <c r="J36" s="657">
        <v>70</v>
      </c>
      <c r="K36" s="657">
        <v>256</v>
      </c>
      <c r="L36" s="657">
        <v>2542</v>
      </c>
      <c r="M36" s="657">
        <v>1433</v>
      </c>
      <c r="N36" s="638" t="s">
        <v>323</v>
      </c>
      <c r="O36" s="659">
        <v>2862</v>
      </c>
    </row>
    <row r="37" spans="1:16" ht="15" customHeight="1" x14ac:dyDescent="0.15">
      <c r="A37" s="637" t="s">
        <v>1234</v>
      </c>
      <c r="B37" s="598" t="s">
        <v>4</v>
      </c>
      <c r="C37" s="657">
        <v>14697</v>
      </c>
      <c r="D37" s="657">
        <v>1439</v>
      </c>
      <c r="E37" s="657">
        <v>3912</v>
      </c>
      <c r="F37" s="657">
        <v>2157</v>
      </c>
      <c r="G37" s="657">
        <v>963</v>
      </c>
      <c r="H37" s="657">
        <v>74</v>
      </c>
      <c r="I37" s="657">
        <v>321</v>
      </c>
      <c r="J37" s="657">
        <v>14</v>
      </c>
      <c r="K37" s="657">
        <v>147</v>
      </c>
      <c r="L37" s="657">
        <v>2217</v>
      </c>
      <c r="M37" s="657">
        <v>1332</v>
      </c>
      <c r="N37" s="638" t="s">
        <v>323</v>
      </c>
      <c r="O37" s="659">
        <v>2121</v>
      </c>
    </row>
    <row r="38" spans="1:16" ht="5.0999999999999996" customHeight="1" x14ac:dyDescent="0.15">
      <c r="A38" s="644"/>
      <c r="B38" s="554"/>
      <c r="C38" s="635"/>
      <c r="D38" s="635"/>
      <c r="E38" s="635"/>
      <c r="F38" s="635"/>
      <c r="G38" s="635"/>
      <c r="H38" s="635"/>
      <c r="I38" s="635"/>
      <c r="J38" s="635"/>
      <c r="K38" s="635"/>
      <c r="L38" s="635"/>
      <c r="M38" s="635"/>
      <c r="N38" s="663"/>
      <c r="O38" s="664"/>
    </row>
    <row r="39" spans="1:16" ht="15" customHeight="1" x14ac:dyDescent="0.15">
      <c r="A39" s="645"/>
      <c r="B39" s="598" t="s">
        <v>322</v>
      </c>
      <c r="C39" s="657">
        <v>26494</v>
      </c>
      <c r="D39" s="657">
        <v>2028</v>
      </c>
      <c r="E39" s="657">
        <v>5399</v>
      </c>
      <c r="F39" s="657">
        <v>3198</v>
      </c>
      <c r="G39" s="657">
        <v>1272</v>
      </c>
      <c r="H39" s="657">
        <v>395</v>
      </c>
      <c r="I39" s="657">
        <v>1759</v>
      </c>
      <c r="J39" s="657">
        <v>102</v>
      </c>
      <c r="K39" s="657">
        <v>434</v>
      </c>
      <c r="L39" s="657">
        <v>3219</v>
      </c>
      <c r="M39" s="657">
        <v>2376</v>
      </c>
      <c r="N39" s="665">
        <v>338</v>
      </c>
      <c r="O39" s="659">
        <v>5974</v>
      </c>
    </row>
    <row r="40" spans="1:16" ht="15" customHeight="1" x14ac:dyDescent="0.15">
      <c r="A40" s="637" t="s">
        <v>1067</v>
      </c>
      <c r="B40" s="598" t="s">
        <v>3</v>
      </c>
      <c r="C40" s="657">
        <v>11976</v>
      </c>
      <c r="D40" s="657">
        <v>845</v>
      </c>
      <c r="E40" s="657">
        <v>1788</v>
      </c>
      <c r="F40" s="657">
        <v>758</v>
      </c>
      <c r="G40" s="657">
        <v>245</v>
      </c>
      <c r="H40" s="657">
        <v>271</v>
      </c>
      <c r="I40" s="657">
        <v>917</v>
      </c>
      <c r="J40" s="657">
        <v>75</v>
      </c>
      <c r="K40" s="657">
        <v>292</v>
      </c>
      <c r="L40" s="657">
        <v>1661</v>
      </c>
      <c r="M40" s="657">
        <v>1202</v>
      </c>
      <c r="N40" s="665">
        <v>259</v>
      </c>
      <c r="O40" s="659">
        <v>3663</v>
      </c>
    </row>
    <row r="41" spans="1:16" ht="15" customHeight="1" x14ac:dyDescent="0.15">
      <c r="A41" s="637" t="s">
        <v>1235</v>
      </c>
      <c r="B41" s="598" t="s">
        <v>4</v>
      </c>
      <c r="C41" s="657">
        <v>14518</v>
      </c>
      <c r="D41" s="657">
        <v>1183</v>
      </c>
      <c r="E41" s="657">
        <v>3611</v>
      </c>
      <c r="F41" s="657">
        <v>2440</v>
      </c>
      <c r="G41" s="657">
        <v>1027</v>
      </c>
      <c r="H41" s="657">
        <v>124</v>
      </c>
      <c r="I41" s="657">
        <v>842</v>
      </c>
      <c r="J41" s="657">
        <v>27</v>
      </c>
      <c r="K41" s="657">
        <v>142</v>
      </c>
      <c r="L41" s="657">
        <v>1558</v>
      </c>
      <c r="M41" s="657">
        <v>1174</v>
      </c>
      <c r="N41" s="665">
        <v>79</v>
      </c>
      <c r="O41" s="659">
        <v>2311</v>
      </c>
      <c r="P41" s="69"/>
    </row>
    <row r="42" spans="1:16" ht="5.0999999999999996" customHeight="1" thickBot="1" x14ac:dyDescent="0.2">
      <c r="A42" s="666"/>
      <c r="B42" s="667"/>
      <c r="C42" s="668"/>
      <c r="D42" s="668"/>
      <c r="E42" s="668"/>
      <c r="F42" s="669"/>
      <c r="G42" s="669"/>
      <c r="H42" s="669"/>
      <c r="I42" s="669"/>
      <c r="J42" s="669"/>
      <c r="K42" s="668"/>
      <c r="L42" s="668"/>
      <c r="M42" s="668"/>
      <c r="N42" s="670"/>
      <c r="O42" s="671"/>
      <c r="P42" s="69"/>
    </row>
    <row r="43" spans="1:16" x14ac:dyDescent="0.15">
      <c r="A43" s="653" t="s">
        <v>1023</v>
      </c>
      <c r="B43" s="551"/>
      <c r="C43" s="551"/>
      <c r="D43" s="551"/>
      <c r="E43" s="551"/>
      <c r="F43" s="551"/>
      <c r="G43" s="551"/>
      <c r="H43" s="551"/>
      <c r="I43" s="551"/>
      <c r="J43" s="551"/>
      <c r="K43" s="551"/>
      <c r="L43" s="551"/>
      <c r="M43" s="551"/>
      <c r="N43" s="551"/>
      <c r="O43" s="551"/>
    </row>
    <row r="44" spans="1:16" ht="4.5" customHeight="1" x14ac:dyDescent="0.15">
      <c r="A44" s="653"/>
      <c r="B44" s="551"/>
      <c r="C44" s="551"/>
      <c r="D44" s="551"/>
      <c r="E44" s="551"/>
      <c r="F44" s="551"/>
      <c r="G44" s="551"/>
      <c r="H44" s="551"/>
      <c r="I44" s="551"/>
      <c r="J44" s="551"/>
      <c r="K44" s="551"/>
      <c r="L44" s="551"/>
      <c r="M44" s="551"/>
      <c r="N44" s="551"/>
      <c r="O44" s="551"/>
    </row>
    <row r="45" spans="1:16" ht="15" thickBot="1" x14ac:dyDescent="0.2">
      <c r="A45" s="655" t="s">
        <v>20</v>
      </c>
      <c r="B45" s="551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633" t="s">
        <v>1255</v>
      </c>
    </row>
    <row r="46" spans="1:16" x14ac:dyDescent="0.15">
      <c r="A46" s="1126" t="s">
        <v>309</v>
      </c>
      <c r="B46" s="634"/>
      <c r="C46" s="1120" t="s">
        <v>310</v>
      </c>
      <c r="D46" s="634" t="s">
        <v>311</v>
      </c>
      <c r="E46" s="1120" t="s">
        <v>312</v>
      </c>
      <c r="F46" s="1124" t="s">
        <v>313</v>
      </c>
      <c r="G46" s="1124" t="s">
        <v>314</v>
      </c>
      <c r="H46" s="1124" t="s">
        <v>315</v>
      </c>
      <c r="I46" s="1124" t="s">
        <v>316</v>
      </c>
      <c r="J46" s="1120" t="s">
        <v>317</v>
      </c>
      <c r="K46" s="1120" t="s">
        <v>318</v>
      </c>
      <c r="L46" s="1120" t="s">
        <v>319</v>
      </c>
      <c r="M46" s="1120" t="s">
        <v>320</v>
      </c>
      <c r="N46" s="1120" t="s">
        <v>1236</v>
      </c>
      <c r="O46" s="1118" t="s">
        <v>223</v>
      </c>
    </row>
    <row r="47" spans="1:16" x14ac:dyDescent="0.15">
      <c r="A47" s="1127"/>
      <c r="B47" s="635"/>
      <c r="C47" s="1121"/>
      <c r="D47" s="656" t="s">
        <v>321</v>
      </c>
      <c r="E47" s="1121"/>
      <c r="F47" s="1125"/>
      <c r="G47" s="1125"/>
      <c r="H47" s="1125"/>
      <c r="I47" s="1125"/>
      <c r="J47" s="1121"/>
      <c r="K47" s="1121"/>
      <c r="L47" s="1121"/>
      <c r="M47" s="1121"/>
      <c r="N47" s="1121"/>
      <c r="O47" s="1119"/>
    </row>
    <row r="48" spans="1:16" ht="15" customHeight="1" x14ac:dyDescent="0.15">
      <c r="A48" s="637"/>
      <c r="B48" s="598" t="s">
        <v>322</v>
      </c>
      <c r="C48" s="657">
        <f>SUM(C49:C50)</f>
        <v>1310545</v>
      </c>
      <c r="D48" s="657">
        <f>SUM(D49:D50)</f>
        <v>528904</v>
      </c>
      <c r="E48" s="657">
        <f>SUM(E49:E50)</f>
        <v>252680</v>
      </c>
      <c r="F48" s="657">
        <f>SUM(F49:F50)</f>
        <v>93352</v>
      </c>
      <c r="G48" s="657">
        <f>SUM(G49:G50)</f>
        <v>23862</v>
      </c>
      <c r="H48" s="658" t="s">
        <v>323</v>
      </c>
      <c r="I48" s="658" t="s">
        <v>323</v>
      </c>
      <c r="J48" s="657">
        <f>SUM(J49:J50)</f>
        <v>10073</v>
      </c>
      <c r="K48" s="657">
        <f>SUM(K49:K50)</f>
        <v>38575</v>
      </c>
      <c r="L48" s="657">
        <f>SUM(L49:L50)</f>
        <v>188190</v>
      </c>
      <c r="M48" s="657">
        <f>SUM(M49:M50)</f>
        <v>33478</v>
      </c>
      <c r="N48" s="638" t="s">
        <v>323</v>
      </c>
      <c r="O48" s="659">
        <f>SUM(O49:O50)</f>
        <v>141431</v>
      </c>
    </row>
    <row r="49" spans="1:15" ht="15" customHeight="1" x14ac:dyDescent="0.15">
      <c r="A49" s="637" t="s">
        <v>1230</v>
      </c>
      <c r="B49" s="598" t="s">
        <v>3</v>
      </c>
      <c r="C49" s="657">
        <v>621046</v>
      </c>
      <c r="D49" s="657">
        <v>248815</v>
      </c>
      <c r="E49" s="657">
        <v>110358</v>
      </c>
      <c r="F49" s="657">
        <v>16447</v>
      </c>
      <c r="G49" s="657">
        <v>6474</v>
      </c>
      <c r="H49" s="658" t="s">
        <v>323</v>
      </c>
      <c r="I49" s="658" t="s">
        <v>323</v>
      </c>
      <c r="J49" s="657">
        <v>6472</v>
      </c>
      <c r="K49" s="657">
        <v>23943</v>
      </c>
      <c r="L49" s="657">
        <v>103157</v>
      </c>
      <c r="M49" s="657">
        <v>18216</v>
      </c>
      <c r="N49" s="638" t="s">
        <v>323</v>
      </c>
      <c r="O49" s="659">
        <v>87164</v>
      </c>
    </row>
    <row r="50" spans="1:15" ht="15" customHeight="1" x14ac:dyDescent="0.15">
      <c r="A50" s="637" t="s">
        <v>1231</v>
      </c>
      <c r="B50" s="598" t="s">
        <v>4</v>
      </c>
      <c r="C50" s="657">
        <v>689499</v>
      </c>
      <c r="D50" s="657">
        <v>280089</v>
      </c>
      <c r="E50" s="657">
        <v>142322</v>
      </c>
      <c r="F50" s="657">
        <v>76905</v>
      </c>
      <c r="G50" s="657">
        <v>17388</v>
      </c>
      <c r="H50" s="658" t="s">
        <v>323</v>
      </c>
      <c r="I50" s="658" t="s">
        <v>323</v>
      </c>
      <c r="J50" s="657">
        <v>3601</v>
      </c>
      <c r="K50" s="657">
        <v>14632</v>
      </c>
      <c r="L50" s="657">
        <v>85033</v>
      </c>
      <c r="M50" s="657">
        <v>15262</v>
      </c>
      <c r="N50" s="638" t="s">
        <v>323</v>
      </c>
      <c r="O50" s="659">
        <v>54267</v>
      </c>
    </row>
    <row r="51" spans="1:15" ht="5.0999999999999996" customHeight="1" x14ac:dyDescent="0.15">
      <c r="A51" s="640"/>
      <c r="B51" s="599"/>
      <c r="C51" s="660"/>
      <c r="D51" s="660"/>
      <c r="E51" s="660"/>
      <c r="F51" s="660"/>
      <c r="G51" s="660"/>
      <c r="H51" s="660"/>
      <c r="I51" s="660"/>
      <c r="J51" s="660"/>
      <c r="K51" s="660"/>
      <c r="L51" s="660"/>
      <c r="M51" s="660"/>
      <c r="N51" s="661"/>
      <c r="O51" s="662"/>
    </row>
    <row r="52" spans="1:15" ht="15" customHeight="1" x14ac:dyDescent="0.15">
      <c r="A52" s="637"/>
      <c r="B52" s="598" t="s">
        <v>322</v>
      </c>
      <c r="C52" s="657">
        <f t="shared" ref="C52:O52" si="0">SUM(C53:C54)</f>
        <v>1555505</v>
      </c>
      <c r="D52" s="657">
        <f t="shared" si="0"/>
        <v>466637</v>
      </c>
      <c r="E52" s="657">
        <f t="shared" si="0"/>
        <v>346877</v>
      </c>
      <c r="F52" s="657">
        <f t="shared" si="0"/>
        <v>123747</v>
      </c>
      <c r="G52" s="657">
        <f t="shared" si="0"/>
        <v>26429</v>
      </c>
      <c r="H52" s="657">
        <f t="shared" si="0"/>
        <v>18041</v>
      </c>
      <c r="I52" s="657">
        <f t="shared" si="0"/>
        <v>20630</v>
      </c>
      <c r="J52" s="657">
        <f t="shared" si="0"/>
        <v>9605</v>
      </c>
      <c r="K52" s="657">
        <f t="shared" si="0"/>
        <v>37417</v>
      </c>
      <c r="L52" s="657">
        <f t="shared" si="0"/>
        <v>214049</v>
      </c>
      <c r="M52" s="657">
        <f t="shared" si="0"/>
        <v>40091</v>
      </c>
      <c r="N52" s="638" t="s">
        <v>323</v>
      </c>
      <c r="O52" s="659">
        <f t="shared" si="0"/>
        <v>251982</v>
      </c>
    </row>
    <row r="53" spans="1:15" ht="15" customHeight="1" x14ac:dyDescent="0.15">
      <c r="A53" s="637" t="s">
        <v>1232</v>
      </c>
      <c r="B53" s="598" t="s">
        <v>3</v>
      </c>
      <c r="C53" s="657">
        <v>726644</v>
      </c>
      <c r="D53" s="657">
        <v>213046</v>
      </c>
      <c r="E53" s="657">
        <v>138611</v>
      </c>
      <c r="F53" s="657">
        <v>23508</v>
      </c>
      <c r="G53" s="657">
        <v>6465</v>
      </c>
      <c r="H53" s="657">
        <v>12129</v>
      </c>
      <c r="I53" s="657">
        <v>10458</v>
      </c>
      <c r="J53" s="657">
        <v>6838</v>
      </c>
      <c r="K53" s="657">
        <v>23969</v>
      </c>
      <c r="L53" s="657">
        <v>117478</v>
      </c>
      <c r="M53" s="657">
        <v>21187</v>
      </c>
      <c r="N53" s="638" t="s">
        <v>323</v>
      </c>
      <c r="O53" s="659">
        <v>152955</v>
      </c>
    </row>
    <row r="54" spans="1:15" ht="15" customHeight="1" x14ac:dyDescent="0.15">
      <c r="A54" s="637" t="s">
        <v>1233</v>
      </c>
      <c r="B54" s="598" t="s">
        <v>4</v>
      </c>
      <c r="C54" s="657">
        <v>828861</v>
      </c>
      <c r="D54" s="657">
        <v>253591</v>
      </c>
      <c r="E54" s="657">
        <v>208266</v>
      </c>
      <c r="F54" s="657">
        <v>100239</v>
      </c>
      <c r="G54" s="657">
        <v>19964</v>
      </c>
      <c r="H54" s="657">
        <v>5912</v>
      </c>
      <c r="I54" s="657">
        <v>10172</v>
      </c>
      <c r="J54" s="657">
        <v>2767</v>
      </c>
      <c r="K54" s="657">
        <v>13448</v>
      </c>
      <c r="L54" s="657">
        <v>96571</v>
      </c>
      <c r="M54" s="657">
        <v>18904</v>
      </c>
      <c r="N54" s="638" t="s">
        <v>323</v>
      </c>
      <c r="O54" s="659">
        <v>99027</v>
      </c>
    </row>
    <row r="55" spans="1:15" ht="5.0999999999999996" customHeight="1" x14ac:dyDescent="0.15">
      <c r="A55" s="640"/>
      <c r="B55" s="599"/>
      <c r="C55" s="660"/>
      <c r="D55" s="660"/>
      <c r="E55" s="660"/>
      <c r="F55" s="660"/>
      <c r="G55" s="660"/>
      <c r="H55" s="660"/>
      <c r="I55" s="660"/>
      <c r="J55" s="660"/>
      <c r="K55" s="660"/>
      <c r="L55" s="660"/>
      <c r="M55" s="660"/>
      <c r="N55" s="661"/>
      <c r="O55" s="662"/>
    </row>
    <row r="56" spans="1:15" ht="15" customHeight="1" x14ac:dyDescent="0.15">
      <c r="A56" s="637"/>
      <c r="B56" s="598" t="s">
        <v>322</v>
      </c>
      <c r="C56" s="657">
        <v>1648037</v>
      </c>
      <c r="D56" s="657">
        <v>423273</v>
      </c>
      <c r="E56" s="657">
        <v>460459</v>
      </c>
      <c r="F56" s="657">
        <v>145950</v>
      </c>
      <c r="G56" s="658">
        <v>29716</v>
      </c>
      <c r="H56" s="658">
        <v>18539</v>
      </c>
      <c r="I56" s="658">
        <v>29843</v>
      </c>
      <c r="J56" s="658">
        <v>9872</v>
      </c>
      <c r="K56" s="657">
        <v>38327</v>
      </c>
      <c r="L56" s="658">
        <v>153166</v>
      </c>
      <c r="M56" s="658">
        <v>36776</v>
      </c>
      <c r="N56" s="638" t="s">
        <v>323</v>
      </c>
      <c r="O56" s="659">
        <v>302116</v>
      </c>
    </row>
    <row r="57" spans="1:15" ht="15" customHeight="1" x14ac:dyDescent="0.15">
      <c r="A57" s="637" t="s">
        <v>8</v>
      </c>
      <c r="B57" s="598" t="s">
        <v>3</v>
      </c>
      <c r="C57" s="657">
        <v>742300</v>
      </c>
      <c r="D57" s="657">
        <v>189731</v>
      </c>
      <c r="E57" s="657">
        <v>181252</v>
      </c>
      <c r="F57" s="657">
        <v>30592</v>
      </c>
      <c r="G57" s="658">
        <v>6834</v>
      </c>
      <c r="H57" s="658">
        <v>12178</v>
      </c>
      <c r="I57" s="658">
        <v>15569</v>
      </c>
      <c r="J57" s="658">
        <v>7384</v>
      </c>
      <c r="K57" s="657">
        <v>24941</v>
      </c>
      <c r="L57" s="658">
        <v>82415</v>
      </c>
      <c r="M57" s="658">
        <v>19083</v>
      </c>
      <c r="N57" s="638" t="s">
        <v>323</v>
      </c>
      <c r="O57" s="659">
        <v>172321</v>
      </c>
    </row>
    <row r="58" spans="1:15" ht="15" customHeight="1" x14ac:dyDescent="0.15">
      <c r="A58" s="637" t="s">
        <v>1234</v>
      </c>
      <c r="B58" s="598" t="s">
        <v>4</v>
      </c>
      <c r="C58" s="657">
        <v>905737</v>
      </c>
      <c r="D58" s="657">
        <v>233542</v>
      </c>
      <c r="E58" s="657">
        <v>279207</v>
      </c>
      <c r="F58" s="657">
        <v>115358</v>
      </c>
      <c r="G58" s="658">
        <v>22882</v>
      </c>
      <c r="H58" s="658">
        <v>6361</v>
      </c>
      <c r="I58" s="658">
        <v>14274</v>
      </c>
      <c r="J58" s="658">
        <v>2488</v>
      </c>
      <c r="K58" s="657">
        <v>13386</v>
      </c>
      <c r="L58" s="658">
        <v>70751</v>
      </c>
      <c r="M58" s="658">
        <v>17693</v>
      </c>
      <c r="N58" s="638" t="s">
        <v>323</v>
      </c>
      <c r="O58" s="659">
        <v>129795</v>
      </c>
    </row>
    <row r="59" spans="1:15" ht="5.0999999999999996" customHeight="1" x14ac:dyDescent="0.15">
      <c r="A59" s="644"/>
      <c r="B59" s="599"/>
      <c r="C59" s="660"/>
      <c r="D59" s="660"/>
      <c r="E59" s="660"/>
      <c r="F59" s="660"/>
      <c r="G59" s="660"/>
      <c r="H59" s="660"/>
      <c r="I59" s="660"/>
      <c r="J59" s="660"/>
      <c r="K59" s="660"/>
      <c r="L59" s="660"/>
      <c r="M59" s="660"/>
      <c r="N59" s="661"/>
      <c r="O59" s="662"/>
    </row>
    <row r="60" spans="1:15" ht="15" customHeight="1" x14ac:dyDescent="0.15">
      <c r="A60" s="645"/>
      <c r="B60" s="598" t="s">
        <v>322</v>
      </c>
      <c r="C60" s="657">
        <v>1752368</v>
      </c>
      <c r="D60" s="657">
        <v>376954</v>
      </c>
      <c r="E60" s="657">
        <v>511118</v>
      </c>
      <c r="F60" s="657">
        <v>172457</v>
      </c>
      <c r="G60" s="658">
        <v>33843</v>
      </c>
      <c r="H60" s="658">
        <v>25516</v>
      </c>
      <c r="I60" s="658">
        <v>87109</v>
      </c>
      <c r="J60" s="658">
        <v>11055</v>
      </c>
      <c r="K60" s="657">
        <v>41405</v>
      </c>
      <c r="L60" s="658">
        <v>126091</v>
      </c>
      <c r="M60" s="658">
        <v>34575</v>
      </c>
      <c r="N60" s="672">
        <v>16492</v>
      </c>
      <c r="O60" s="659">
        <v>315753</v>
      </c>
    </row>
    <row r="61" spans="1:15" ht="15" customHeight="1" x14ac:dyDescent="0.15">
      <c r="A61" s="637" t="s">
        <v>1067</v>
      </c>
      <c r="B61" s="598" t="s">
        <v>3</v>
      </c>
      <c r="C61" s="657">
        <v>807136</v>
      </c>
      <c r="D61" s="657">
        <v>170859</v>
      </c>
      <c r="E61" s="657">
        <v>208144</v>
      </c>
      <c r="F61" s="657">
        <v>42978</v>
      </c>
      <c r="G61" s="658">
        <v>8491</v>
      </c>
      <c r="H61" s="658">
        <v>16738</v>
      </c>
      <c r="I61" s="658">
        <v>48131</v>
      </c>
      <c r="J61" s="658">
        <v>8364</v>
      </c>
      <c r="K61" s="657">
        <v>27528</v>
      </c>
      <c r="L61" s="658">
        <v>67933</v>
      </c>
      <c r="M61" s="658">
        <v>17949</v>
      </c>
      <c r="N61" s="672">
        <v>10771</v>
      </c>
      <c r="O61" s="659">
        <v>179250</v>
      </c>
    </row>
    <row r="62" spans="1:15" ht="15" customHeight="1" x14ac:dyDescent="0.15">
      <c r="A62" s="637" t="s">
        <v>1235</v>
      </c>
      <c r="B62" s="598" t="s">
        <v>4</v>
      </c>
      <c r="C62" s="657">
        <v>945232</v>
      </c>
      <c r="D62" s="657">
        <v>206095</v>
      </c>
      <c r="E62" s="657">
        <v>302974</v>
      </c>
      <c r="F62" s="657">
        <v>129479</v>
      </c>
      <c r="G62" s="658">
        <v>25232</v>
      </c>
      <c r="H62" s="658">
        <v>8778</v>
      </c>
      <c r="I62" s="658">
        <v>38978</v>
      </c>
      <c r="J62" s="658">
        <v>2691</v>
      </c>
      <c r="K62" s="657">
        <v>13877</v>
      </c>
      <c r="L62" s="658">
        <v>58158</v>
      </c>
      <c r="M62" s="658">
        <v>16626</v>
      </c>
      <c r="N62" s="672">
        <v>5721</v>
      </c>
      <c r="O62" s="659">
        <v>136503</v>
      </c>
    </row>
    <row r="63" spans="1:15" ht="5.0999999999999996" customHeight="1" thickBot="1" x14ac:dyDescent="0.2">
      <c r="A63" s="651"/>
      <c r="B63" s="667"/>
      <c r="C63" s="668"/>
      <c r="D63" s="668"/>
      <c r="E63" s="668"/>
      <c r="F63" s="668"/>
      <c r="G63" s="668"/>
      <c r="H63" s="668"/>
      <c r="I63" s="668"/>
      <c r="J63" s="668"/>
      <c r="K63" s="668"/>
      <c r="L63" s="668"/>
      <c r="M63" s="668"/>
      <c r="N63" s="670"/>
      <c r="O63" s="671"/>
    </row>
    <row r="64" spans="1:15" x14ac:dyDescent="0.15">
      <c r="A64" s="551" t="s">
        <v>1023</v>
      </c>
      <c r="B64" s="551"/>
      <c r="C64" s="551"/>
      <c r="D64" s="551"/>
      <c r="E64" s="551"/>
      <c r="F64" s="551"/>
      <c r="G64" s="551"/>
      <c r="H64" s="551"/>
      <c r="I64" s="551"/>
      <c r="J64" s="551"/>
      <c r="K64" s="551"/>
      <c r="L64" s="551"/>
      <c r="M64" s="551"/>
      <c r="N64" s="551"/>
      <c r="O64" s="551"/>
    </row>
    <row r="65" spans="1:15" x14ac:dyDescent="0.15">
      <c r="A65" s="219"/>
      <c r="B65" s="219"/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</row>
  </sheetData>
  <mergeCells count="39">
    <mergeCell ref="O46:O47"/>
    <mergeCell ref="N46:N47"/>
    <mergeCell ref="A46:A47"/>
    <mergeCell ref="C46:C47"/>
    <mergeCell ref="E46:E47"/>
    <mergeCell ref="F46:F47"/>
    <mergeCell ref="G46:G47"/>
    <mergeCell ref="H46:H47"/>
    <mergeCell ref="I46:I47"/>
    <mergeCell ref="J46:J47"/>
    <mergeCell ref="K46:K47"/>
    <mergeCell ref="L46:L47"/>
    <mergeCell ref="M46:M47"/>
    <mergeCell ref="O25:O26"/>
    <mergeCell ref="N25:N26"/>
    <mergeCell ref="A25:A26"/>
    <mergeCell ref="C25:C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O4:O5"/>
    <mergeCell ref="N4:N5"/>
    <mergeCell ref="A4:A5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1"/>
  <pageMargins left="0.43307086614173229" right="0.23622047244094491" top="0.74803149606299213" bottom="0.55118110236220474" header="0.31496062992125984" footer="0.31496062992125984"/>
  <pageSetup paperSize="9" firstPageNumber="13" fitToHeight="0" orientation="portrait" useFirstPageNumber="1" r:id="rId1"/>
  <headerFooter>
    <oddFooter>&amp;C50</oddFooter>
    <firstFooter>&amp;C50</first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8.625" style="203" customWidth="1"/>
    <col min="2" max="2" width="4.25" style="203" customWidth="1"/>
    <col min="3" max="3" width="7.75" style="203" customWidth="1"/>
    <col min="4" max="15" width="6.375" style="203" customWidth="1"/>
    <col min="16" max="16384" width="9" style="79"/>
  </cols>
  <sheetData>
    <row r="1" spans="1:15" ht="17.25" x14ac:dyDescent="0.2">
      <c r="A1" s="435" t="s">
        <v>236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</row>
    <row r="2" spans="1:15" ht="15" thickBot="1" x14ac:dyDescent="0.2">
      <c r="A2" s="171" t="s">
        <v>325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633" t="s">
        <v>1255</v>
      </c>
    </row>
    <row r="3" spans="1:15" x14ac:dyDescent="0.15">
      <c r="A3" s="1122" t="s">
        <v>309</v>
      </c>
      <c r="B3" s="634"/>
      <c r="C3" s="1120" t="s">
        <v>310</v>
      </c>
      <c r="D3" s="634" t="s">
        <v>311</v>
      </c>
      <c r="E3" s="1120" t="s">
        <v>312</v>
      </c>
      <c r="F3" s="1124" t="s">
        <v>313</v>
      </c>
      <c r="G3" s="1124" t="s">
        <v>314</v>
      </c>
      <c r="H3" s="1124" t="s">
        <v>315</v>
      </c>
      <c r="I3" s="1124" t="s">
        <v>316</v>
      </c>
      <c r="J3" s="1120" t="s">
        <v>317</v>
      </c>
      <c r="K3" s="1120" t="s">
        <v>318</v>
      </c>
      <c r="L3" s="1120" t="s">
        <v>319</v>
      </c>
      <c r="M3" s="1120" t="s">
        <v>320</v>
      </c>
      <c r="N3" s="1120" t="s">
        <v>1236</v>
      </c>
      <c r="O3" s="1118" t="s">
        <v>223</v>
      </c>
    </row>
    <row r="4" spans="1:15" x14ac:dyDescent="0.15">
      <c r="A4" s="1123"/>
      <c r="B4" s="635"/>
      <c r="C4" s="1121"/>
      <c r="D4" s="636" t="s">
        <v>321</v>
      </c>
      <c r="E4" s="1121"/>
      <c r="F4" s="1125"/>
      <c r="G4" s="1125"/>
      <c r="H4" s="1125"/>
      <c r="I4" s="1125"/>
      <c r="J4" s="1121"/>
      <c r="K4" s="1121"/>
      <c r="L4" s="1121"/>
      <c r="M4" s="1121"/>
      <c r="N4" s="1121"/>
      <c r="O4" s="1119"/>
    </row>
    <row r="5" spans="1:15" ht="15" customHeight="1" x14ac:dyDescent="0.15">
      <c r="A5" s="637"/>
      <c r="B5" s="592" t="s">
        <v>322</v>
      </c>
      <c r="C5" s="559">
        <v>1570</v>
      </c>
      <c r="D5" s="638">
        <v>127</v>
      </c>
      <c r="E5" s="638">
        <v>256</v>
      </c>
      <c r="F5" s="638">
        <v>124</v>
      </c>
      <c r="G5" s="638">
        <v>62</v>
      </c>
      <c r="H5" s="638" t="s">
        <v>323</v>
      </c>
      <c r="I5" s="638" t="s">
        <v>323</v>
      </c>
      <c r="J5" s="638">
        <v>3</v>
      </c>
      <c r="K5" s="638">
        <v>14</v>
      </c>
      <c r="L5" s="638">
        <v>676</v>
      </c>
      <c r="M5" s="638">
        <v>138</v>
      </c>
      <c r="N5" s="638" t="s">
        <v>323</v>
      </c>
      <c r="O5" s="639">
        <v>170</v>
      </c>
    </row>
    <row r="6" spans="1:15" ht="15" customHeight="1" x14ac:dyDescent="0.15">
      <c r="A6" s="637" t="s">
        <v>1230</v>
      </c>
      <c r="B6" s="592" t="s">
        <v>3</v>
      </c>
      <c r="C6" s="559">
        <v>723</v>
      </c>
      <c r="D6" s="638">
        <v>65</v>
      </c>
      <c r="E6" s="638">
        <v>84</v>
      </c>
      <c r="F6" s="638">
        <v>26</v>
      </c>
      <c r="G6" s="638">
        <v>8</v>
      </c>
      <c r="H6" s="638" t="s">
        <v>323</v>
      </c>
      <c r="I6" s="638" t="s">
        <v>323</v>
      </c>
      <c r="J6" s="638">
        <v>2</v>
      </c>
      <c r="K6" s="638">
        <v>8</v>
      </c>
      <c r="L6" s="638">
        <v>333</v>
      </c>
      <c r="M6" s="638">
        <v>83</v>
      </c>
      <c r="N6" s="638" t="s">
        <v>323</v>
      </c>
      <c r="O6" s="639">
        <v>114</v>
      </c>
    </row>
    <row r="7" spans="1:15" ht="15" customHeight="1" x14ac:dyDescent="0.15">
      <c r="A7" s="637" t="s">
        <v>1238</v>
      </c>
      <c r="B7" s="592" t="s">
        <v>4</v>
      </c>
      <c r="C7" s="559">
        <v>847</v>
      </c>
      <c r="D7" s="638">
        <v>62</v>
      </c>
      <c r="E7" s="638">
        <v>172</v>
      </c>
      <c r="F7" s="638">
        <v>98</v>
      </c>
      <c r="G7" s="638">
        <v>54</v>
      </c>
      <c r="H7" s="638" t="s">
        <v>323</v>
      </c>
      <c r="I7" s="638" t="s">
        <v>323</v>
      </c>
      <c r="J7" s="638">
        <v>1</v>
      </c>
      <c r="K7" s="638">
        <v>6</v>
      </c>
      <c r="L7" s="638">
        <v>343</v>
      </c>
      <c r="M7" s="638">
        <v>55</v>
      </c>
      <c r="N7" s="638" t="s">
        <v>323</v>
      </c>
      <c r="O7" s="639">
        <v>56</v>
      </c>
    </row>
    <row r="8" spans="1:15" ht="5.0999999999999996" customHeight="1" x14ac:dyDescent="0.15">
      <c r="A8" s="640"/>
      <c r="B8" s="554"/>
      <c r="C8" s="578"/>
      <c r="D8" s="641"/>
      <c r="E8" s="641"/>
      <c r="F8" s="641"/>
      <c r="G8" s="641"/>
      <c r="H8" s="641"/>
      <c r="I8" s="641"/>
      <c r="J8" s="641"/>
      <c r="K8" s="641"/>
      <c r="L8" s="641"/>
      <c r="M8" s="641"/>
      <c r="N8" s="642"/>
      <c r="O8" s="643"/>
    </row>
    <row r="9" spans="1:15" ht="15" customHeight="1" x14ac:dyDescent="0.15">
      <c r="A9" s="637"/>
      <c r="B9" s="592" t="s">
        <v>322</v>
      </c>
      <c r="C9" s="626">
        <v>2068</v>
      </c>
      <c r="D9" s="638">
        <v>128</v>
      </c>
      <c r="E9" s="638">
        <v>409</v>
      </c>
      <c r="F9" s="638">
        <v>235</v>
      </c>
      <c r="G9" s="638">
        <v>98</v>
      </c>
      <c r="H9" s="638">
        <v>21</v>
      </c>
      <c r="I9" s="638">
        <v>4</v>
      </c>
      <c r="J9" s="638">
        <v>8</v>
      </c>
      <c r="K9" s="638">
        <v>20</v>
      </c>
      <c r="L9" s="638">
        <v>741</v>
      </c>
      <c r="M9" s="638">
        <v>128</v>
      </c>
      <c r="N9" s="638" t="s">
        <v>323</v>
      </c>
      <c r="O9" s="639">
        <v>276</v>
      </c>
    </row>
    <row r="10" spans="1:15" ht="15" customHeight="1" x14ac:dyDescent="0.15">
      <c r="A10" s="637" t="s">
        <v>1232</v>
      </c>
      <c r="B10" s="592" t="s">
        <v>3</v>
      </c>
      <c r="C10" s="559">
        <v>916</v>
      </c>
      <c r="D10" s="638">
        <v>57</v>
      </c>
      <c r="E10" s="638">
        <v>148</v>
      </c>
      <c r="F10" s="638">
        <v>46</v>
      </c>
      <c r="G10" s="638">
        <v>15</v>
      </c>
      <c r="H10" s="638">
        <v>13</v>
      </c>
      <c r="I10" s="638">
        <v>2</v>
      </c>
      <c r="J10" s="638">
        <v>8</v>
      </c>
      <c r="K10" s="638">
        <v>16</v>
      </c>
      <c r="L10" s="638">
        <v>365</v>
      </c>
      <c r="M10" s="638">
        <v>61</v>
      </c>
      <c r="N10" s="638" t="s">
        <v>323</v>
      </c>
      <c r="O10" s="639">
        <v>185</v>
      </c>
    </row>
    <row r="11" spans="1:15" ht="15" customHeight="1" x14ac:dyDescent="0.15">
      <c r="A11" s="637" t="s">
        <v>1233</v>
      </c>
      <c r="B11" s="592" t="s">
        <v>4</v>
      </c>
      <c r="C11" s="559">
        <v>1152</v>
      </c>
      <c r="D11" s="638">
        <v>71</v>
      </c>
      <c r="E11" s="638">
        <v>261</v>
      </c>
      <c r="F11" s="638">
        <v>189</v>
      </c>
      <c r="G11" s="638">
        <v>83</v>
      </c>
      <c r="H11" s="638">
        <v>8</v>
      </c>
      <c r="I11" s="638">
        <v>2</v>
      </c>
      <c r="J11" s="638" t="s">
        <v>232</v>
      </c>
      <c r="K11" s="638">
        <v>4</v>
      </c>
      <c r="L11" s="638">
        <v>376</v>
      </c>
      <c r="M11" s="638">
        <v>67</v>
      </c>
      <c r="N11" s="638" t="s">
        <v>323</v>
      </c>
      <c r="O11" s="639">
        <v>91</v>
      </c>
    </row>
    <row r="12" spans="1:15" ht="5.0999999999999996" customHeight="1" x14ac:dyDescent="0.15">
      <c r="A12" s="640"/>
      <c r="B12" s="554"/>
      <c r="C12" s="578"/>
      <c r="D12" s="641"/>
      <c r="E12" s="641"/>
      <c r="F12" s="641"/>
      <c r="G12" s="641"/>
      <c r="H12" s="641"/>
      <c r="I12" s="641"/>
      <c r="J12" s="641"/>
      <c r="K12" s="641"/>
      <c r="L12" s="641"/>
      <c r="M12" s="641"/>
      <c r="N12" s="642"/>
      <c r="O12" s="643"/>
    </row>
    <row r="13" spans="1:15" ht="15" customHeight="1" x14ac:dyDescent="0.15">
      <c r="A13" s="637"/>
      <c r="B13" s="592" t="s">
        <v>322</v>
      </c>
      <c r="C13" s="626">
        <v>1733</v>
      </c>
      <c r="D13" s="638">
        <v>119</v>
      </c>
      <c r="E13" s="638">
        <v>292</v>
      </c>
      <c r="F13" s="638">
        <v>281</v>
      </c>
      <c r="G13" s="638">
        <v>94</v>
      </c>
      <c r="H13" s="638">
        <v>12</v>
      </c>
      <c r="I13" s="638">
        <v>18</v>
      </c>
      <c r="J13" s="638">
        <v>12</v>
      </c>
      <c r="K13" s="638">
        <v>18</v>
      </c>
      <c r="L13" s="638">
        <v>472</v>
      </c>
      <c r="M13" s="638">
        <v>83</v>
      </c>
      <c r="N13" s="638" t="s">
        <v>323</v>
      </c>
      <c r="O13" s="639">
        <v>332</v>
      </c>
    </row>
    <row r="14" spans="1:15" ht="15" customHeight="1" x14ac:dyDescent="0.15">
      <c r="A14" s="637" t="s">
        <v>8</v>
      </c>
      <c r="B14" s="592" t="s">
        <v>3</v>
      </c>
      <c r="C14" s="559">
        <v>740</v>
      </c>
      <c r="D14" s="638">
        <v>54</v>
      </c>
      <c r="E14" s="638">
        <v>90</v>
      </c>
      <c r="F14" s="638">
        <v>79</v>
      </c>
      <c r="G14" s="638">
        <v>21</v>
      </c>
      <c r="H14" s="638">
        <v>10</v>
      </c>
      <c r="I14" s="638">
        <v>4</v>
      </c>
      <c r="J14" s="638">
        <v>11</v>
      </c>
      <c r="K14" s="638">
        <v>14</v>
      </c>
      <c r="L14" s="638">
        <v>230</v>
      </c>
      <c r="M14" s="638">
        <v>38</v>
      </c>
      <c r="N14" s="638" t="s">
        <v>323</v>
      </c>
      <c r="O14" s="639">
        <v>189</v>
      </c>
    </row>
    <row r="15" spans="1:15" ht="15" customHeight="1" x14ac:dyDescent="0.15">
      <c r="A15" s="637" t="s">
        <v>1234</v>
      </c>
      <c r="B15" s="592" t="s">
        <v>4</v>
      </c>
      <c r="C15" s="626">
        <v>993</v>
      </c>
      <c r="D15" s="638">
        <v>65</v>
      </c>
      <c r="E15" s="638">
        <v>202</v>
      </c>
      <c r="F15" s="638">
        <v>202</v>
      </c>
      <c r="G15" s="638">
        <v>73</v>
      </c>
      <c r="H15" s="638">
        <v>2</v>
      </c>
      <c r="I15" s="638">
        <v>14</v>
      </c>
      <c r="J15" s="638">
        <v>1</v>
      </c>
      <c r="K15" s="638">
        <v>4</v>
      </c>
      <c r="L15" s="638">
        <v>242</v>
      </c>
      <c r="M15" s="638">
        <v>45</v>
      </c>
      <c r="N15" s="638" t="s">
        <v>323</v>
      </c>
      <c r="O15" s="639">
        <v>143</v>
      </c>
    </row>
    <row r="16" spans="1:15" ht="5.0999999999999996" customHeight="1" x14ac:dyDescent="0.15">
      <c r="A16" s="640"/>
      <c r="B16" s="554"/>
      <c r="C16" s="578"/>
      <c r="D16" s="641"/>
      <c r="E16" s="641"/>
      <c r="F16" s="641"/>
      <c r="G16" s="641"/>
      <c r="H16" s="641"/>
      <c r="I16" s="641"/>
      <c r="J16" s="641"/>
      <c r="K16" s="641"/>
      <c r="L16" s="641"/>
      <c r="M16" s="641"/>
      <c r="N16" s="642"/>
      <c r="O16" s="643"/>
    </row>
    <row r="17" spans="1:15" ht="15" customHeight="1" x14ac:dyDescent="0.15">
      <c r="A17" s="637"/>
      <c r="B17" s="592" t="s">
        <v>322</v>
      </c>
      <c r="C17" s="626">
        <v>1597</v>
      </c>
      <c r="D17" s="638">
        <v>113</v>
      </c>
      <c r="E17" s="638">
        <v>340</v>
      </c>
      <c r="F17" s="638">
        <v>292</v>
      </c>
      <c r="G17" s="638">
        <v>116</v>
      </c>
      <c r="H17" s="638">
        <v>18</v>
      </c>
      <c r="I17" s="638">
        <v>18</v>
      </c>
      <c r="J17" s="638">
        <v>13</v>
      </c>
      <c r="K17" s="638">
        <v>38</v>
      </c>
      <c r="L17" s="638">
        <v>336</v>
      </c>
      <c r="M17" s="638">
        <v>54</v>
      </c>
      <c r="N17" s="650">
        <v>98</v>
      </c>
      <c r="O17" s="639">
        <v>164</v>
      </c>
    </row>
    <row r="18" spans="1:15" ht="15" customHeight="1" x14ac:dyDescent="0.15">
      <c r="A18" s="637" t="s">
        <v>1067</v>
      </c>
      <c r="B18" s="592" t="s">
        <v>3</v>
      </c>
      <c r="C18" s="559">
        <v>676</v>
      </c>
      <c r="D18" s="638">
        <v>54</v>
      </c>
      <c r="E18" s="638">
        <v>101</v>
      </c>
      <c r="F18" s="638">
        <v>88</v>
      </c>
      <c r="G18" s="638">
        <v>26</v>
      </c>
      <c r="H18" s="638">
        <v>12</v>
      </c>
      <c r="I18" s="638">
        <v>12</v>
      </c>
      <c r="J18" s="638">
        <v>12</v>
      </c>
      <c r="K18" s="638">
        <v>29</v>
      </c>
      <c r="L18" s="638">
        <v>161</v>
      </c>
      <c r="M18" s="638">
        <v>24</v>
      </c>
      <c r="N18" s="650">
        <v>56</v>
      </c>
      <c r="O18" s="639">
        <v>99</v>
      </c>
    </row>
    <row r="19" spans="1:15" ht="15" customHeight="1" x14ac:dyDescent="0.15">
      <c r="A19" s="637" t="s">
        <v>1235</v>
      </c>
      <c r="B19" s="592" t="s">
        <v>4</v>
      </c>
      <c r="C19" s="626">
        <v>921</v>
      </c>
      <c r="D19" s="638">
        <v>59</v>
      </c>
      <c r="E19" s="638">
        <v>239</v>
      </c>
      <c r="F19" s="638">
        <v>204</v>
      </c>
      <c r="G19" s="638">
        <v>90</v>
      </c>
      <c r="H19" s="638">
        <v>6</v>
      </c>
      <c r="I19" s="638">
        <v>6</v>
      </c>
      <c r="J19" s="638">
        <v>1</v>
      </c>
      <c r="K19" s="638">
        <v>9</v>
      </c>
      <c r="L19" s="638">
        <v>175</v>
      </c>
      <c r="M19" s="638">
        <v>30</v>
      </c>
      <c r="N19" s="650">
        <v>37</v>
      </c>
      <c r="O19" s="639">
        <v>65</v>
      </c>
    </row>
    <row r="20" spans="1:15" ht="5.0999999999999996" customHeight="1" thickBot="1" x14ac:dyDescent="0.2">
      <c r="A20" s="673"/>
      <c r="B20" s="652"/>
      <c r="C20" s="563"/>
      <c r="D20" s="674"/>
      <c r="E20" s="674"/>
      <c r="F20" s="674"/>
      <c r="G20" s="674"/>
      <c r="H20" s="674"/>
      <c r="I20" s="674"/>
      <c r="J20" s="674"/>
      <c r="K20" s="674"/>
      <c r="L20" s="674"/>
      <c r="M20" s="674"/>
      <c r="N20" s="675"/>
      <c r="O20" s="676"/>
    </row>
    <row r="21" spans="1:15" x14ac:dyDescent="0.15">
      <c r="A21" s="551" t="s">
        <v>1023</v>
      </c>
      <c r="B21" s="551"/>
      <c r="C21" s="551"/>
      <c r="D21" s="551"/>
      <c r="E21" s="551"/>
      <c r="F21" s="551"/>
      <c r="G21" s="551"/>
      <c r="H21" s="551"/>
      <c r="I21" s="551"/>
      <c r="J21" s="551"/>
      <c r="K21" s="551"/>
      <c r="L21" s="551"/>
      <c r="M21" s="551"/>
      <c r="N21" s="551"/>
      <c r="O21" s="551"/>
    </row>
    <row r="22" spans="1:15" ht="7.5" customHeight="1" x14ac:dyDescent="0.15">
      <c r="A22" s="551"/>
      <c r="B22" s="551"/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</row>
    <row r="23" spans="1:15" ht="15" thickBot="1" x14ac:dyDescent="0.2">
      <c r="A23" s="571" t="s">
        <v>13</v>
      </c>
      <c r="B23" s="550"/>
      <c r="C23" s="550"/>
      <c r="D23" s="550"/>
      <c r="E23" s="550"/>
      <c r="F23" s="550"/>
      <c r="G23" s="550"/>
      <c r="H23" s="550"/>
      <c r="I23" s="550"/>
      <c r="J23" s="550"/>
      <c r="K23" s="550"/>
      <c r="L23" s="550"/>
      <c r="M23" s="550"/>
      <c r="N23" s="550"/>
      <c r="O23" s="633" t="s">
        <v>1255</v>
      </c>
    </row>
    <row r="24" spans="1:15" x14ac:dyDescent="0.15">
      <c r="A24" s="1122" t="s">
        <v>309</v>
      </c>
      <c r="B24" s="634"/>
      <c r="C24" s="1120" t="s">
        <v>310</v>
      </c>
      <c r="D24" s="634" t="s">
        <v>311</v>
      </c>
      <c r="E24" s="1120" t="s">
        <v>312</v>
      </c>
      <c r="F24" s="1124" t="s">
        <v>313</v>
      </c>
      <c r="G24" s="1124" t="s">
        <v>314</v>
      </c>
      <c r="H24" s="1124" t="s">
        <v>315</v>
      </c>
      <c r="I24" s="1124" t="s">
        <v>316</v>
      </c>
      <c r="J24" s="1120" t="s">
        <v>317</v>
      </c>
      <c r="K24" s="1120" t="s">
        <v>318</v>
      </c>
      <c r="L24" s="1120" t="s">
        <v>319</v>
      </c>
      <c r="M24" s="1120" t="s">
        <v>320</v>
      </c>
      <c r="N24" s="1120" t="s">
        <v>1236</v>
      </c>
      <c r="O24" s="1118" t="s">
        <v>223</v>
      </c>
    </row>
    <row r="25" spans="1:15" x14ac:dyDescent="0.15">
      <c r="A25" s="1123"/>
      <c r="B25" s="635"/>
      <c r="C25" s="1121"/>
      <c r="D25" s="636" t="s">
        <v>321</v>
      </c>
      <c r="E25" s="1121"/>
      <c r="F25" s="1125"/>
      <c r="G25" s="1125"/>
      <c r="H25" s="1125"/>
      <c r="I25" s="1125"/>
      <c r="J25" s="1121"/>
      <c r="K25" s="1121"/>
      <c r="L25" s="1121"/>
      <c r="M25" s="1121"/>
      <c r="N25" s="1121"/>
      <c r="O25" s="1119"/>
    </row>
    <row r="26" spans="1:15" ht="15" customHeight="1" x14ac:dyDescent="0.15">
      <c r="A26" s="637"/>
      <c r="B26" s="592" t="s">
        <v>322</v>
      </c>
      <c r="C26" s="559">
        <v>203</v>
      </c>
      <c r="D26" s="638">
        <v>12</v>
      </c>
      <c r="E26" s="638">
        <v>55</v>
      </c>
      <c r="F26" s="638">
        <v>14</v>
      </c>
      <c r="G26" s="638">
        <v>11</v>
      </c>
      <c r="H26" s="638" t="s">
        <v>323</v>
      </c>
      <c r="I26" s="638" t="s">
        <v>323</v>
      </c>
      <c r="J26" s="638">
        <v>2</v>
      </c>
      <c r="K26" s="638">
        <v>1</v>
      </c>
      <c r="L26" s="638">
        <v>39</v>
      </c>
      <c r="M26" s="638">
        <v>47</v>
      </c>
      <c r="N26" s="638" t="s">
        <v>323</v>
      </c>
      <c r="O26" s="639">
        <v>22</v>
      </c>
    </row>
    <row r="27" spans="1:15" ht="15" customHeight="1" x14ac:dyDescent="0.15">
      <c r="A27" s="637" t="s">
        <v>1230</v>
      </c>
      <c r="B27" s="592" t="s">
        <v>3</v>
      </c>
      <c r="C27" s="559">
        <v>84</v>
      </c>
      <c r="D27" s="638">
        <v>4</v>
      </c>
      <c r="E27" s="638">
        <v>16</v>
      </c>
      <c r="F27" s="638" t="s">
        <v>232</v>
      </c>
      <c r="G27" s="638" t="s">
        <v>232</v>
      </c>
      <c r="H27" s="638" t="s">
        <v>323</v>
      </c>
      <c r="I27" s="638" t="s">
        <v>323</v>
      </c>
      <c r="J27" s="638">
        <v>2</v>
      </c>
      <c r="K27" s="638">
        <v>1</v>
      </c>
      <c r="L27" s="638">
        <v>22</v>
      </c>
      <c r="M27" s="638">
        <v>25</v>
      </c>
      <c r="N27" s="638" t="s">
        <v>323</v>
      </c>
      <c r="O27" s="639">
        <v>14</v>
      </c>
    </row>
    <row r="28" spans="1:15" ht="15" customHeight="1" x14ac:dyDescent="0.15">
      <c r="A28" s="637" t="s">
        <v>1238</v>
      </c>
      <c r="B28" s="592" t="s">
        <v>4</v>
      </c>
      <c r="C28" s="559">
        <v>119</v>
      </c>
      <c r="D28" s="638">
        <v>8</v>
      </c>
      <c r="E28" s="638">
        <v>39</v>
      </c>
      <c r="F28" s="638">
        <v>14</v>
      </c>
      <c r="G28" s="638">
        <v>11</v>
      </c>
      <c r="H28" s="638" t="s">
        <v>323</v>
      </c>
      <c r="I28" s="638" t="s">
        <v>323</v>
      </c>
      <c r="J28" s="638" t="s">
        <v>232</v>
      </c>
      <c r="K28" s="638" t="s">
        <v>232</v>
      </c>
      <c r="L28" s="638">
        <v>17</v>
      </c>
      <c r="M28" s="638">
        <v>22</v>
      </c>
      <c r="N28" s="638" t="s">
        <v>323</v>
      </c>
      <c r="O28" s="639">
        <v>8</v>
      </c>
    </row>
    <row r="29" spans="1:15" ht="5.0999999999999996" customHeight="1" x14ac:dyDescent="0.15">
      <c r="A29" s="640"/>
      <c r="B29" s="554"/>
      <c r="C29" s="578"/>
      <c r="D29" s="641"/>
      <c r="E29" s="641"/>
      <c r="F29" s="641"/>
      <c r="G29" s="641"/>
      <c r="H29" s="641"/>
      <c r="I29" s="641"/>
      <c r="J29" s="641"/>
      <c r="K29" s="641"/>
      <c r="L29" s="641"/>
      <c r="M29" s="641"/>
      <c r="N29" s="642"/>
      <c r="O29" s="643"/>
    </row>
    <row r="30" spans="1:15" ht="15" customHeight="1" x14ac:dyDescent="0.15">
      <c r="A30" s="637"/>
      <c r="B30" s="592" t="s">
        <v>322</v>
      </c>
      <c r="C30" s="559">
        <v>224</v>
      </c>
      <c r="D30" s="638">
        <v>16</v>
      </c>
      <c r="E30" s="638">
        <v>46</v>
      </c>
      <c r="F30" s="638">
        <v>20</v>
      </c>
      <c r="G30" s="638">
        <v>11</v>
      </c>
      <c r="H30" s="638">
        <v>1</v>
      </c>
      <c r="I30" s="638">
        <v>7</v>
      </c>
      <c r="J30" s="638">
        <v>1</v>
      </c>
      <c r="K30" s="638">
        <v>6</v>
      </c>
      <c r="L30" s="638">
        <v>19</v>
      </c>
      <c r="M30" s="638">
        <v>81</v>
      </c>
      <c r="N30" s="638" t="s">
        <v>323</v>
      </c>
      <c r="O30" s="639">
        <v>16</v>
      </c>
    </row>
    <row r="31" spans="1:15" ht="15" customHeight="1" x14ac:dyDescent="0.15">
      <c r="A31" s="637" t="s">
        <v>1232</v>
      </c>
      <c r="B31" s="592" t="s">
        <v>3</v>
      </c>
      <c r="C31" s="559">
        <v>102</v>
      </c>
      <c r="D31" s="638">
        <v>7</v>
      </c>
      <c r="E31" s="638">
        <v>23</v>
      </c>
      <c r="F31" s="638" t="s">
        <v>232</v>
      </c>
      <c r="G31" s="638">
        <v>1</v>
      </c>
      <c r="H31" s="638" t="s">
        <v>232</v>
      </c>
      <c r="I31" s="638" t="s">
        <v>232</v>
      </c>
      <c r="J31" s="638" t="s">
        <v>232</v>
      </c>
      <c r="K31" s="638">
        <v>5</v>
      </c>
      <c r="L31" s="638">
        <v>12</v>
      </c>
      <c r="M31" s="638">
        <v>43</v>
      </c>
      <c r="N31" s="638" t="s">
        <v>323</v>
      </c>
      <c r="O31" s="639">
        <v>11</v>
      </c>
    </row>
    <row r="32" spans="1:15" ht="15" customHeight="1" x14ac:dyDescent="0.15">
      <c r="A32" s="637" t="s">
        <v>1233</v>
      </c>
      <c r="B32" s="592" t="s">
        <v>4</v>
      </c>
      <c r="C32" s="559">
        <v>122</v>
      </c>
      <c r="D32" s="638">
        <v>9</v>
      </c>
      <c r="E32" s="638">
        <v>23</v>
      </c>
      <c r="F32" s="638">
        <v>20</v>
      </c>
      <c r="G32" s="638">
        <v>10</v>
      </c>
      <c r="H32" s="638">
        <v>1</v>
      </c>
      <c r="I32" s="638">
        <v>7</v>
      </c>
      <c r="J32" s="638">
        <v>1</v>
      </c>
      <c r="K32" s="638">
        <v>1</v>
      </c>
      <c r="L32" s="638">
        <v>7</v>
      </c>
      <c r="M32" s="638">
        <v>38</v>
      </c>
      <c r="N32" s="638" t="s">
        <v>323</v>
      </c>
      <c r="O32" s="639">
        <v>5</v>
      </c>
    </row>
    <row r="33" spans="1:15" ht="5.0999999999999996" customHeight="1" x14ac:dyDescent="0.15">
      <c r="A33" s="640"/>
      <c r="B33" s="554"/>
      <c r="C33" s="578"/>
      <c r="D33" s="641"/>
      <c r="E33" s="641"/>
      <c r="F33" s="641"/>
      <c r="G33" s="641"/>
      <c r="H33" s="641"/>
      <c r="I33" s="641"/>
      <c r="J33" s="641"/>
      <c r="K33" s="641"/>
      <c r="L33" s="641"/>
      <c r="M33" s="641"/>
      <c r="N33" s="642"/>
      <c r="O33" s="643"/>
    </row>
    <row r="34" spans="1:15" ht="15" customHeight="1" x14ac:dyDescent="0.15">
      <c r="A34" s="637"/>
      <c r="B34" s="592" t="s">
        <v>322</v>
      </c>
      <c r="C34" s="559">
        <v>427</v>
      </c>
      <c r="D34" s="638">
        <v>15</v>
      </c>
      <c r="E34" s="638">
        <v>106</v>
      </c>
      <c r="F34" s="638">
        <v>37</v>
      </c>
      <c r="G34" s="638">
        <v>17</v>
      </c>
      <c r="H34" s="638">
        <v>1</v>
      </c>
      <c r="I34" s="638">
        <v>22</v>
      </c>
      <c r="J34" s="638">
        <v>1</v>
      </c>
      <c r="K34" s="638">
        <v>8</v>
      </c>
      <c r="L34" s="638">
        <v>109</v>
      </c>
      <c r="M34" s="638">
        <v>90</v>
      </c>
      <c r="N34" s="638" t="s">
        <v>323</v>
      </c>
      <c r="O34" s="639">
        <v>21</v>
      </c>
    </row>
    <row r="35" spans="1:15" ht="15" customHeight="1" x14ac:dyDescent="0.15">
      <c r="A35" s="637" t="s">
        <v>8</v>
      </c>
      <c r="B35" s="592" t="s">
        <v>3</v>
      </c>
      <c r="C35" s="559">
        <v>170</v>
      </c>
      <c r="D35" s="638">
        <v>9</v>
      </c>
      <c r="E35" s="638">
        <v>31</v>
      </c>
      <c r="F35" s="638">
        <v>2</v>
      </c>
      <c r="G35" s="638">
        <v>7</v>
      </c>
      <c r="H35" s="638">
        <v>1</v>
      </c>
      <c r="I35" s="638">
        <v>2</v>
      </c>
      <c r="J35" s="638" t="s">
        <v>232</v>
      </c>
      <c r="K35" s="638">
        <v>6</v>
      </c>
      <c r="L35" s="638">
        <v>59</v>
      </c>
      <c r="M35" s="638">
        <v>41</v>
      </c>
      <c r="N35" s="638" t="s">
        <v>323</v>
      </c>
      <c r="O35" s="639">
        <v>12</v>
      </c>
    </row>
    <row r="36" spans="1:15" ht="15" customHeight="1" x14ac:dyDescent="0.15">
      <c r="A36" s="637" t="s">
        <v>1234</v>
      </c>
      <c r="B36" s="592" t="s">
        <v>4</v>
      </c>
      <c r="C36" s="559">
        <v>257</v>
      </c>
      <c r="D36" s="638">
        <v>6</v>
      </c>
      <c r="E36" s="638">
        <v>75</v>
      </c>
      <c r="F36" s="638">
        <v>35</v>
      </c>
      <c r="G36" s="638">
        <v>10</v>
      </c>
      <c r="H36" s="638" t="s">
        <v>232</v>
      </c>
      <c r="I36" s="638">
        <v>20</v>
      </c>
      <c r="J36" s="638">
        <v>1</v>
      </c>
      <c r="K36" s="638">
        <v>2</v>
      </c>
      <c r="L36" s="638">
        <v>50</v>
      </c>
      <c r="M36" s="638">
        <v>49</v>
      </c>
      <c r="N36" s="638" t="s">
        <v>323</v>
      </c>
      <c r="O36" s="639">
        <v>9</v>
      </c>
    </row>
    <row r="37" spans="1:15" ht="5.0999999999999996" customHeight="1" x14ac:dyDescent="0.15">
      <c r="A37" s="640"/>
      <c r="B37" s="554"/>
      <c r="C37" s="578"/>
      <c r="D37" s="641"/>
      <c r="E37" s="641"/>
      <c r="F37" s="641"/>
      <c r="G37" s="641"/>
      <c r="H37" s="641"/>
      <c r="I37" s="641"/>
      <c r="J37" s="641"/>
      <c r="K37" s="641"/>
      <c r="L37" s="641"/>
      <c r="M37" s="641"/>
      <c r="N37" s="642"/>
      <c r="O37" s="643"/>
    </row>
    <row r="38" spans="1:15" ht="15" customHeight="1" x14ac:dyDescent="0.15">
      <c r="A38" s="637"/>
      <c r="B38" s="592" t="s">
        <v>322</v>
      </c>
      <c r="C38" s="559">
        <v>274</v>
      </c>
      <c r="D38" s="638">
        <v>16</v>
      </c>
      <c r="E38" s="638">
        <v>62</v>
      </c>
      <c r="F38" s="638">
        <v>27</v>
      </c>
      <c r="G38" s="638">
        <v>10</v>
      </c>
      <c r="H38" s="638">
        <v>1</v>
      </c>
      <c r="I38" s="638">
        <v>67</v>
      </c>
      <c r="J38" s="638">
        <v>1</v>
      </c>
      <c r="K38" s="638">
        <v>7</v>
      </c>
      <c r="L38" s="638">
        <v>17</v>
      </c>
      <c r="M38" s="638">
        <v>49</v>
      </c>
      <c r="N38" s="638" t="s">
        <v>232</v>
      </c>
      <c r="O38" s="639">
        <v>17</v>
      </c>
    </row>
    <row r="39" spans="1:15" ht="15" customHeight="1" x14ac:dyDescent="0.15">
      <c r="A39" s="637" t="s">
        <v>1067</v>
      </c>
      <c r="B39" s="592" t="s">
        <v>3</v>
      </c>
      <c r="C39" s="559">
        <v>98</v>
      </c>
      <c r="D39" s="638">
        <v>8</v>
      </c>
      <c r="E39" s="638">
        <v>21</v>
      </c>
      <c r="F39" s="638">
        <v>1</v>
      </c>
      <c r="G39" s="638">
        <v>1</v>
      </c>
      <c r="H39" s="638" t="s">
        <v>1114</v>
      </c>
      <c r="I39" s="638">
        <v>15</v>
      </c>
      <c r="J39" s="638" t="s">
        <v>232</v>
      </c>
      <c r="K39" s="638">
        <v>6</v>
      </c>
      <c r="L39" s="638">
        <v>10</v>
      </c>
      <c r="M39" s="638">
        <v>25</v>
      </c>
      <c r="N39" s="638" t="s">
        <v>232</v>
      </c>
      <c r="O39" s="639">
        <v>11</v>
      </c>
    </row>
    <row r="40" spans="1:15" ht="15" customHeight="1" x14ac:dyDescent="0.15">
      <c r="A40" s="637" t="s">
        <v>1235</v>
      </c>
      <c r="B40" s="592" t="s">
        <v>4</v>
      </c>
      <c r="C40" s="559">
        <v>176</v>
      </c>
      <c r="D40" s="638">
        <v>8</v>
      </c>
      <c r="E40" s="638">
        <v>41</v>
      </c>
      <c r="F40" s="638">
        <v>26</v>
      </c>
      <c r="G40" s="638">
        <v>9</v>
      </c>
      <c r="H40" s="638">
        <v>1</v>
      </c>
      <c r="I40" s="638">
        <v>52</v>
      </c>
      <c r="J40" s="638">
        <v>1</v>
      </c>
      <c r="K40" s="638">
        <v>1</v>
      </c>
      <c r="L40" s="638">
        <v>7</v>
      </c>
      <c r="M40" s="638">
        <v>24</v>
      </c>
      <c r="N40" s="638" t="s">
        <v>232</v>
      </c>
      <c r="O40" s="639">
        <v>6</v>
      </c>
    </row>
    <row r="41" spans="1:15" ht="5.0999999999999996" customHeight="1" thickBot="1" x14ac:dyDescent="0.2">
      <c r="A41" s="573"/>
      <c r="B41" s="652"/>
      <c r="C41" s="563"/>
      <c r="D41" s="674"/>
      <c r="E41" s="674"/>
      <c r="F41" s="674"/>
      <c r="G41" s="674"/>
      <c r="H41" s="674"/>
      <c r="I41" s="674"/>
      <c r="J41" s="674"/>
      <c r="K41" s="674"/>
      <c r="L41" s="674"/>
      <c r="M41" s="674"/>
      <c r="N41" s="675"/>
      <c r="O41" s="676"/>
    </row>
    <row r="42" spans="1:15" x14ac:dyDescent="0.15">
      <c r="A42" s="551" t="s">
        <v>1023</v>
      </c>
      <c r="B42" s="551"/>
      <c r="C42" s="551"/>
      <c r="D42" s="551"/>
      <c r="E42" s="551"/>
      <c r="F42" s="551"/>
      <c r="G42" s="551"/>
      <c r="H42" s="551"/>
      <c r="I42" s="551"/>
      <c r="J42" s="551"/>
      <c r="K42" s="551"/>
      <c r="L42" s="551"/>
      <c r="M42" s="551"/>
      <c r="N42" s="551"/>
      <c r="O42" s="551"/>
    </row>
    <row r="43" spans="1:15" ht="5.25" customHeight="1" x14ac:dyDescent="0.15">
      <c r="A43" s="551"/>
      <c r="B43" s="551"/>
      <c r="C43" s="551"/>
      <c r="D43" s="551"/>
      <c r="E43" s="551"/>
      <c r="F43" s="551"/>
      <c r="G43" s="551"/>
      <c r="H43" s="551"/>
      <c r="I43" s="551"/>
      <c r="J43" s="551"/>
      <c r="K43" s="551"/>
      <c r="L43" s="551"/>
      <c r="M43" s="551"/>
      <c r="N43" s="551"/>
      <c r="O43" s="551"/>
    </row>
    <row r="44" spans="1:15" ht="15" thickBot="1" x14ac:dyDescent="0.2">
      <c r="A44" s="571" t="s">
        <v>14</v>
      </c>
      <c r="B44" s="550"/>
      <c r="C44" s="550"/>
      <c r="D44" s="550"/>
      <c r="E44" s="550"/>
      <c r="F44" s="550"/>
      <c r="G44" s="550"/>
      <c r="H44" s="550"/>
      <c r="I44" s="550"/>
      <c r="J44" s="550"/>
      <c r="K44" s="550"/>
      <c r="L44" s="550"/>
      <c r="M44" s="550"/>
      <c r="N44" s="550"/>
      <c r="O44" s="633" t="s">
        <v>1255</v>
      </c>
    </row>
    <row r="45" spans="1:15" x14ac:dyDescent="0.15">
      <c r="A45" s="1122" t="s">
        <v>309</v>
      </c>
      <c r="B45" s="634"/>
      <c r="C45" s="1120" t="s">
        <v>310</v>
      </c>
      <c r="D45" s="634" t="s">
        <v>311</v>
      </c>
      <c r="E45" s="1120" t="s">
        <v>312</v>
      </c>
      <c r="F45" s="1124" t="s">
        <v>313</v>
      </c>
      <c r="G45" s="1124" t="s">
        <v>314</v>
      </c>
      <c r="H45" s="1124" t="s">
        <v>315</v>
      </c>
      <c r="I45" s="1124" t="s">
        <v>316</v>
      </c>
      <c r="J45" s="1120" t="s">
        <v>317</v>
      </c>
      <c r="K45" s="1120" t="s">
        <v>318</v>
      </c>
      <c r="L45" s="1120" t="s">
        <v>319</v>
      </c>
      <c r="M45" s="1120" t="s">
        <v>320</v>
      </c>
      <c r="N45" s="1120" t="s">
        <v>1236</v>
      </c>
      <c r="O45" s="1118" t="s">
        <v>223</v>
      </c>
    </row>
    <row r="46" spans="1:15" x14ac:dyDescent="0.15">
      <c r="A46" s="1123"/>
      <c r="B46" s="635"/>
      <c r="C46" s="1121"/>
      <c r="D46" s="636" t="s">
        <v>321</v>
      </c>
      <c r="E46" s="1121"/>
      <c r="F46" s="1125"/>
      <c r="G46" s="1125"/>
      <c r="H46" s="1125"/>
      <c r="I46" s="1125"/>
      <c r="J46" s="1121"/>
      <c r="K46" s="1121"/>
      <c r="L46" s="1121"/>
      <c r="M46" s="1121"/>
      <c r="N46" s="1121"/>
      <c r="O46" s="1119"/>
    </row>
    <row r="47" spans="1:15" ht="15" customHeight="1" x14ac:dyDescent="0.15">
      <c r="A47" s="637"/>
      <c r="B47" s="592" t="s">
        <v>322</v>
      </c>
      <c r="C47" s="559">
        <v>126</v>
      </c>
      <c r="D47" s="638">
        <v>13</v>
      </c>
      <c r="E47" s="638">
        <v>25</v>
      </c>
      <c r="F47" s="638">
        <v>22</v>
      </c>
      <c r="G47" s="638">
        <v>8</v>
      </c>
      <c r="H47" s="638" t="s">
        <v>323</v>
      </c>
      <c r="I47" s="638" t="s">
        <v>323</v>
      </c>
      <c r="J47" s="638">
        <v>2</v>
      </c>
      <c r="K47" s="638">
        <v>3</v>
      </c>
      <c r="L47" s="638">
        <v>12</v>
      </c>
      <c r="M47" s="638">
        <v>14</v>
      </c>
      <c r="N47" s="638" t="s">
        <v>323</v>
      </c>
      <c r="O47" s="639">
        <v>27</v>
      </c>
    </row>
    <row r="48" spans="1:15" ht="15" customHeight="1" x14ac:dyDescent="0.15">
      <c r="A48" s="637" t="s">
        <v>1230</v>
      </c>
      <c r="B48" s="592" t="s">
        <v>3</v>
      </c>
      <c r="C48" s="559">
        <v>52</v>
      </c>
      <c r="D48" s="638">
        <v>4</v>
      </c>
      <c r="E48" s="638">
        <v>10</v>
      </c>
      <c r="F48" s="638">
        <v>1</v>
      </c>
      <c r="G48" s="638">
        <v>2</v>
      </c>
      <c r="H48" s="638" t="s">
        <v>323</v>
      </c>
      <c r="I48" s="638" t="s">
        <v>323</v>
      </c>
      <c r="J48" s="638">
        <v>1</v>
      </c>
      <c r="K48" s="638">
        <v>3</v>
      </c>
      <c r="L48" s="638">
        <v>7</v>
      </c>
      <c r="M48" s="638">
        <v>9</v>
      </c>
      <c r="N48" s="638" t="s">
        <v>323</v>
      </c>
      <c r="O48" s="639">
        <v>15</v>
      </c>
    </row>
    <row r="49" spans="1:15" ht="15" customHeight="1" x14ac:dyDescent="0.15">
      <c r="A49" s="637" t="s">
        <v>1238</v>
      </c>
      <c r="B49" s="592" t="s">
        <v>4</v>
      </c>
      <c r="C49" s="559">
        <v>74</v>
      </c>
      <c r="D49" s="638">
        <v>9</v>
      </c>
      <c r="E49" s="638">
        <v>15</v>
      </c>
      <c r="F49" s="638">
        <v>21</v>
      </c>
      <c r="G49" s="638">
        <v>6</v>
      </c>
      <c r="H49" s="638" t="s">
        <v>323</v>
      </c>
      <c r="I49" s="638" t="s">
        <v>323</v>
      </c>
      <c r="J49" s="638">
        <v>1</v>
      </c>
      <c r="K49" s="638" t="s">
        <v>232</v>
      </c>
      <c r="L49" s="638">
        <v>5</v>
      </c>
      <c r="M49" s="638">
        <v>5</v>
      </c>
      <c r="N49" s="638" t="s">
        <v>323</v>
      </c>
      <c r="O49" s="639">
        <v>12</v>
      </c>
    </row>
    <row r="50" spans="1:15" ht="5.0999999999999996" customHeight="1" x14ac:dyDescent="0.15">
      <c r="A50" s="640"/>
      <c r="B50" s="554"/>
      <c r="C50" s="578"/>
      <c r="D50" s="641"/>
      <c r="E50" s="641"/>
      <c r="F50" s="641"/>
      <c r="G50" s="641"/>
      <c r="H50" s="641"/>
      <c r="I50" s="641"/>
      <c r="J50" s="641"/>
      <c r="K50" s="641"/>
      <c r="L50" s="641"/>
      <c r="M50" s="641"/>
      <c r="N50" s="642"/>
      <c r="O50" s="643"/>
    </row>
    <row r="51" spans="1:15" ht="15" customHeight="1" x14ac:dyDescent="0.15">
      <c r="A51" s="637"/>
      <c r="B51" s="592" t="s">
        <v>322</v>
      </c>
      <c r="C51" s="626">
        <v>166</v>
      </c>
      <c r="D51" s="638">
        <v>16</v>
      </c>
      <c r="E51" s="638">
        <v>49</v>
      </c>
      <c r="F51" s="638">
        <v>38</v>
      </c>
      <c r="G51" s="638">
        <v>11</v>
      </c>
      <c r="H51" s="638" t="s">
        <v>232</v>
      </c>
      <c r="I51" s="638">
        <v>9</v>
      </c>
      <c r="J51" s="638">
        <v>1</v>
      </c>
      <c r="K51" s="638">
        <v>2</v>
      </c>
      <c r="L51" s="638">
        <v>5</v>
      </c>
      <c r="M51" s="638">
        <v>9</v>
      </c>
      <c r="N51" s="638" t="s">
        <v>323</v>
      </c>
      <c r="O51" s="639">
        <v>26</v>
      </c>
    </row>
    <row r="52" spans="1:15" ht="15" customHeight="1" x14ac:dyDescent="0.15">
      <c r="A52" s="637" t="s">
        <v>1232</v>
      </c>
      <c r="B52" s="592" t="s">
        <v>3</v>
      </c>
      <c r="C52" s="559">
        <v>56</v>
      </c>
      <c r="D52" s="638">
        <v>8</v>
      </c>
      <c r="E52" s="638">
        <v>8</v>
      </c>
      <c r="F52" s="638">
        <v>10</v>
      </c>
      <c r="G52" s="638" t="s">
        <v>232</v>
      </c>
      <c r="H52" s="638" t="s">
        <v>232</v>
      </c>
      <c r="I52" s="638">
        <v>6</v>
      </c>
      <c r="J52" s="638" t="s">
        <v>232</v>
      </c>
      <c r="K52" s="638">
        <v>2</v>
      </c>
      <c r="L52" s="638">
        <v>1</v>
      </c>
      <c r="M52" s="638">
        <v>5</v>
      </c>
      <c r="N52" s="638" t="s">
        <v>323</v>
      </c>
      <c r="O52" s="639">
        <v>16</v>
      </c>
    </row>
    <row r="53" spans="1:15" ht="15" customHeight="1" x14ac:dyDescent="0.15">
      <c r="A53" s="637" t="s">
        <v>1233</v>
      </c>
      <c r="B53" s="592" t="s">
        <v>4</v>
      </c>
      <c r="C53" s="559">
        <v>110</v>
      </c>
      <c r="D53" s="638">
        <v>8</v>
      </c>
      <c r="E53" s="638">
        <v>41</v>
      </c>
      <c r="F53" s="638">
        <v>28</v>
      </c>
      <c r="G53" s="638">
        <v>11</v>
      </c>
      <c r="H53" s="638" t="s">
        <v>232</v>
      </c>
      <c r="I53" s="638">
        <v>3</v>
      </c>
      <c r="J53" s="638">
        <v>1</v>
      </c>
      <c r="K53" s="638" t="s">
        <v>837</v>
      </c>
      <c r="L53" s="638">
        <v>4</v>
      </c>
      <c r="M53" s="638">
        <v>4</v>
      </c>
      <c r="N53" s="638" t="s">
        <v>323</v>
      </c>
      <c r="O53" s="639">
        <v>10</v>
      </c>
    </row>
    <row r="54" spans="1:15" ht="5.0999999999999996" customHeight="1" x14ac:dyDescent="0.15">
      <c r="A54" s="640"/>
      <c r="B54" s="554"/>
      <c r="C54" s="578"/>
      <c r="D54" s="641"/>
      <c r="E54" s="641"/>
      <c r="F54" s="641"/>
      <c r="G54" s="641"/>
      <c r="H54" s="641"/>
      <c r="I54" s="641"/>
      <c r="J54" s="641"/>
      <c r="K54" s="641"/>
      <c r="L54" s="641"/>
      <c r="M54" s="641"/>
      <c r="N54" s="642"/>
      <c r="O54" s="643"/>
    </row>
    <row r="55" spans="1:15" ht="15" customHeight="1" x14ac:dyDescent="0.15">
      <c r="A55" s="637"/>
      <c r="B55" s="592" t="s">
        <v>322</v>
      </c>
      <c r="C55" s="626">
        <v>244</v>
      </c>
      <c r="D55" s="638">
        <v>35</v>
      </c>
      <c r="E55" s="638">
        <v>99</v>
      </c>
      <c r="F55" s="638">
        <v>34</v>
      </c>
      <c r="G55" s="638">
        <v>15</v>
      </c>
      <c r="H55" s="638">
        <v>1</v>
      </c>
      <c r="I55" s="638">
        <v>2</v>
      </c>
      <c r="J55" s="638" t="s">
        <v>232</v>
      </c>
      <c r="K55" s="638">
        <v>5</v>
      </c>
      <c r="L55" s="638">
        <v>8</v>
      </c>
      <c r="M55" s="638">
        <v>22</v>
      </c>
      <c r="N55" s="638" t="s">
        <v>323</v>
      </c>
      <c r="O55" s="639">
        <v>23</v>
      </c>
    </row>
    <row r="56" spans="1:15" ht="15" customHeight="1" x14ac:dyDescent="0.15">
      <c r="A56" s="637" t="s">
        <v>8</v>
      </c>
      <c r="B56" s="592" t="s">
        <v>3</v>
      </c>
      <c r="C56" s="559">
        <v>89</v>
      </c>
      <c r="D56" s="638">
        <v>25</v>
      </c>
      <c r="E56" s="638">
        <v>22</v>
      </c>
      <c r="F56" s="638">
        <v>4</v>
      </c>
      <c r="G56" s="638" t="s">
        <v>232</v>
      </c>
      <c r="H56" s="638">
        <v>1</v>
      </c>
      <c r="I56" s="638">
        <v>1</v>
      </c>
      <c r="J56" s="638" t="s">
        <v>232</v>
      </c>
      <c r="K56" s="638">
        <v>3</v>
      </c>
      <c r="L56" s="638">
        <v>6</v>
      </c>
      <c r="M56" s="638">
        <v>9</v>
      </c>
      <c r="N56" s="638" t="s">
        <v>323</v>
      </c>
      <c r="O56" s="639">
        <v>18</v>
      </c>
    </row>
    <row r="57" spans="1:15" ht="15" customHeight="1" x14ac:dyDescent="0.15">
      <c r="A57" s="637" t="s">
        <v>1234</v>
      </c>
      <c r="B57" s="592" t="s">
        <v>4</v>
      </c>
      <c r="C57" s="626">
        <v>155</v>
      </c>
      <c r="D57" s="638">
        <v>10</v>
      </c>
      <c r="E57" s="638">
        <v>77</v>
      </c>
      <c r="F57" s="638">
        <v>30</v>
      </c>
      <c r="G57" s="638">
        <v>15</v>
      </c>
      <c r="H57" s="638" t="s">
        <v>232</v>
      </c>
      <c r="I57" s="638">
        <v>1</v>
      </c>
      <c r="J57" s="638" t="s">
        <v>232</v>
      </c>
      <c r="K57" s="638">
        <v>2</v>
      </c>
      <c r="L57" s="638">
        <v>2</v>
      </c>
      <c r="M57" s="638">
        <v>13</v>
      </c>
      <c r="N57" s="638" t="s">
        <v>323</v>
      </c>
      <c r="O57" s="639">
        <v>5</v>
      </c>
    </row>
    <row r="58" spans="1:15" ht="5.0999999999999996" customHeight="1" x14ac:dyDescent="0.15">
      <c r="A58" s="640"/>
      <c r="B58" s="554"/>
      <c r="C58" s="578"/>
      <c r="D58" s="641"/>
      <c r="E58" s="641"/>
      <c r="F58" s="641"/>
      <c r="G58" s="641"/>
      <c r="H58" s="641"/>
      <c r="I58" s="641"/>
      <c r="J58" s="641"/>
      <c r="K58" s="641"/>
      <c r="L58" s="641"/>
      <c r="M58" s="641"/>
      <c r="N58" s="642"/>
      <c r="O58" s="643"/>
    </row>
    <row r="59" spans="1:15" ht="15" customHeight="1" x14ac:dyDescent="0.15">
      <c r="A59" s="637"/>
      <c r="B59" s="592" t="s">
        <v>322</v>
      </c>
      <c r="C59" s="626">
        <v>235</v>
      </c>
      <c r="D59" s="638">
        <v>26</v>
      </c>
      <c r="E59" s="638">
        <v>71</v>
      </c>
      <c r="F59" s="638">
        <v>36</v>
      </c>
      <c r="G59" s="638">
        <v>18</v>
      </c>
      <c r="H59" s="638" t="s">
        <v>1114</v>
      </c>
      <c r="I59" s="638">
        <v>9</v>
      </c>
      <c r="J59" s="638" t="s">
        <v>1115</v>
      </c>
      <c r="K59" s="638">
        <v>7</v>
      </c>
      <c r="L59" s="638">
        <v>7</v>
      </c>
      <c r="M59" s="638">
        <v>8</v>
      </c>
      <c r="N59" s="650">
        <v>13</v>
      </c>
      <c r="O59" s="639">
        <v>40</v>
      </c>
    </row>
    <row r="60" spans="1:15" ht="15" customHeight="1" x14ac:dyDescent="0.15">
      <c r="A60" s="637" t="s">
        <v>1067</v>
      </c>
      <c r="B60" s="592" t="s">
        <v>3</v>
      </c>
      <c r="C60" s="559">
        <v>102</v>
      </c>
      <c r="D60" s="638">
        <v>16</v>
      </c>
      <c r="E60" s="638">
        <v>24</v>
      </c>
      <c r="F60" s="638">
        <v>6</v>
      </c>
      <c r="G60" s="638">
        <v>4</v>
      </c>
      <c r="H60" s="638" t="s">
        <v>1114</v>
      </c>
      <c r="I60" s="638">
        <v>3</v>
      </c>
      <c r="J60" s="638" t="s">
        <v>232</v>
      </c>
      <c r="K60" s="638">
        <v>6</v>
      </c>
      <c r="L60" s="638">
        <v>4</v>
      </c>
      <c r="M60" s="638">
        <v>3</v>
      </c>
      <c r="N60" s="650">
        <v>12</v>
      </c>
      <c r="O60" s="639">
        <v>24</v>
      </c>
    </row>
    <row r="61" spans="1:15" ht="15" customHeight="1" x14ac:dyDescent="0.15">
      <c r="A61" s="637" t="s">
        <v>1235</v>
      </c>
      <c r="B61" s="592" t="s">
        <v>4</v>
      </c>
      <c r="C61" s="626">
        <v>133</v>
      </c>
      <c r="D61" s="638">
        <v>10</v>
      </c>
      <c r="E61" s="638">
        <v>47</v>
      </c>
      <c r="F61" s="638">
        <v>30</v>
      </c>
      <c r="G61" s="638">
        <v>14</v>
      </c>
      <c r="H61" s="638" t="s">
        <v>232</v>
      </c>
      <c r="I61" s="638">
        <v>6</v>
      </c>
      <c r="J61" s="638" t="s">
        <v>232</v>
      </c>
      <c r="K61" s="638">
        <v>1</v>
      </c>
      <c r="L61" s="638">
        <v>3</v>
      </c>
      <c r="M61" s="638">
        <v>5</v>
      </c>
      <c r="N61" s="650">
        <v>1</v>
      </c>
      <c r="O61" s="639">
        <v>16</v>
      </c>
    </row>
    <row r="62" spans="1:15" ht="5.0999999999999996" customHeight="1" thickBot="1" x14ac:dyDescent="0.2">
      <c r="A62" s="573"/>
      <c r="B62" s="652"/>
      <c r="C62" s="563"/>
      <c r="D62" s="674"/>
      <c r="E62" s="674"/>
      <c r="F62" s="674"/>
      <c r="G62" s="674"/>
      <c r="H62" s="674"/>
      <c r="I62" s="674"/>
      <c r="J62" s="674"/>
      <c r="K62" s="674"/>
      <c r="L62" s="674"/>
      <c r="M62" s="674"/>
      <c r="N62" s="675"/>
      <c r="O62" s="676"/>
    </row>
    <row r="63" spans="1:15" x14ac:dyDescent="0.15">
      <c r="A63" s="551" t="s">
        <v>1023</v>
      </c>
      <c r="B63" s="551"/>
      <c r="C63" s="551"/>
      <c r="D63" s="551"/>
      <c r="E63" s="551"/>
      <c r="F63" s="551"/>
      <c r="G63" s="551"/>
      <c r="H63" s="551"/>
      <c r="I63" s="551"/>
      <c r="J63" s="551"/>
      <c r="K63" s="551"/>
      <c r="L63" s="551"/>
      <c r="M63" s="551"/>
      <c r="N63" s="551"/>
      <c r="O63" s="551"/>
    </row>
    <row r="64" spans="1:15" x14ac:dyDescent="0.15">
      <c r="A64" s="551"/>
      <c r="B64" s="551"/>
      <c r="C64" s="551"/>
      <c r="D64" s="551"/>
      <c r="E64" s="551"/>
      <c r="F64" s="551"/>
      <c r="G64" s="551"/>
      <c r="H64" s="551"/>
      <c r="I64" s="551"/>
      <c r="J64" s="551"/>
      <c r="K64" s="551"/>
      <c r="L64" s="551"/>
      <c r="M64" s="551"/>
      <c r="N64" s="551"/>
      <c r="O64" s="551"/>
    </row>
  </sheetData>
  <mergeCells count="39">
    <mergeCell ref="O45:O46"/>
    <mergeCell ref="N45:N46"/>
    <mergeCell ref="A45:A46"/>
    <mergeCell ref="C45:C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O24:O25"/>
    <mergeCell ref="N24:N25"/>
    <mergeCell ref="A24:A25"/>
    <mergeCell ref="C24:C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O3:O4"/>
    <mergeCell ref="N3:N4"/>
    <mergeCell ref="A3:A4"/>
    <mergeCell ref="C3:C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1"/>
  <pageMargins left="0.43307086614173229" right="0.23622047244094491" top="0.74803149606299213" bottom="0.55118110236220474" header="0.31496062992125984" footer="0.31496062992125984"/>
  <pageSetup paperSize="9" firstPageNumber="13" fitToHeight="0" orientation="portrait" useFirstPageNumber="1" r:id="rId1"/>
  <headerFooter>
    <oddFooter>&amp;C51</oddFooter>
    <firstFooter>&amp;C51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90"/>
  <sheetViews>
    <sheetView tabSelected="1" view="pageBreakPreview" zoomScale="120" zoomScaleNormal="100" zoomScaleSheetLayoutView="120" workbookViewId="0">
      <pane ySplit="4" topLeftCell="A5" activePane="bottomLeft" state="frozen"/>
      <selection activeCell="I7" sqref="I7"/>
      <selection pane="bottomLeft" activeCell="I7" sqref="I7"/>
    </sheetView>
  </sheetViews>
  <sheetFormatPr defaultRowHeight="13.5" x14ac:dyDescent="0.15"/>
  <cols>
    <col min="1" max="1" width="11.5" style="203" customWidth="1"/>
    <col min="2" max="2" width="9.625" style="203" customWidth="1"/>
    <col min="3" max="3" width="8.375" style="203" customWidth="1"/>
    <col min="4" max="4" width="5.625" style="203" customWidth="1"/>
    <col min="5" max="7" width="9" style="203" customWidth="1"/>
    <col min="8" max="8" width="6.625" style="203" customWidth="1"/>
    <col min="9" max="11" width="5.625" style="203" customWidth="1"/>
    <col min="12" max="12" width="8" style="203" customWidth="1"/>
    <col min="13" max="13" width="5.625" style="203" customWidth="1"/>
  </cols>
  <sheetData>
    <row r="1" spans="1:13" ht="15" thickBot="1" x14ac:dyDescent="0.2">
      <c r="A1" s="128" t="s">
        <v>916</v>
      </c>
      <c r="B1" s="160"/>
      <c r="C1" s="172"/>
      <c r="D1" s="172"/>
      <c r="E1" s="160"/>
      <c r="F1" s="160"/>
      <c r="G1" s="160"/>
      <c r="H1" s="160"/>
      <c r="I1" s="172"/>
      <c r="J1" s="172"/>
      <c r="L1" s="172"/>
      <c r="M1" s="173"/>
    </row>
    <row r="2" spans="1:13" ht="12.95" customHeight="1" x14ac:dyDescent="0.15">
      <c r="A2" s="174" t="s">
        <v>24</v>
      </c>
      <c r="B2" s="923" t="s">
        <v>1271</v>
      </c>
      <c r="C2" s="924"/>
      <c r="D2" s="925"/>
      <c r="E2" s="926" t="s">
        <v>734</v>
      </c>
      <c r="F2" s="927"/>
      <c r="G2" s="927"/>
      <c r="H2" s="927"/>
      <c r="I2" s="928"/>
      <c r="J2" s="473" t="s">
        <v>50</v>
      </c>
      <c r="K2" s="473" t="s">
        <v>1265</v>
      </c>
      <c r="L2" s="921" t="s">
        <v>736</v>
      </c>
      <c r="M2" s="472" t="s">
        <v>123</v>
      </c>
    </row>
    <row r="3" spans="1:13" ht="12.95" customHeight="1" x14ac:dyDescent="0.15">
      <c r="A3" s="177" t="s">
        <v>738</v>
      </c>
      <c r="B3" s="178" t="s">
        <v>24</v>
      </c>
      <c r="C3" s="872" t="s">
        <v>1268</v>
      </c>
      <c r="D3" s="872" t="s">
        <v>741</v>
      </c>
      <c r="E3" s="872" t="s">
        <v>1270</v>
      </c>
      <c r="F3" s="872" t="s">
        <v>35</v>
      </c>
      <c r="G3" s="872" t="s">
        <v>33</v>
      </c>
      <c r="H3" s="867" t="s">
        <v>740</v>
      </c>
      <c r="I3" s="867" t="s">
        <v>741</v>
      </c>
      <c r="J3" s="179" t="s">
        <v>55</v>
      </c>
      <c r="K3" s="179" t="s">
        <v>1266</v>
      </c>
      <c r="L3" s="922"/>
      <c r="M3" s="204" t="s">
        <v>746</v>
      </c>
    </row>
    <row r="4" spans="1:13" ht="12.95" customHeight="1" x14ac:dyDescent="0.15">
      <c r="A4" s="180" t="s">
        <v>24</v>
      </c>
      <c r="B4" s="181" t="s">
        <v>24</v>
      </c>
      <c r="C4" s="869" t="s">
        <v>1269</v>
      </c>
      <c r="D4" s="871" t="s">
        <v>1267</v>
      </c>
      <c r="E4" s="870" t="s">
        <v>1269</v>
      </c>
      <c r="F4" s="870" t="s">
        <v>1269</v>
      </c>
      <c r="G4" s="870" t="s">
        <v>1269</v>
      </c>
      <c r="H4" s="72" t="s">
        <v>1269</v>
      </c>
      <c r="I4" s="871" t="s">
        <v>1267</v>
      </c>
      <c r="J4" s="182" t="s">
        <v>744</v>
      </c>
      <c r="K4" s="182" t="s">
        <v>22</v>
      </c>
      <c r="L4" s="182" t="s">
        <v>745</v>
      </c>
      <c r="M4" s="205" t="s">
        <v>921</v>
      </c>
    </row>
    <row r="5" spans="1:13" ht="13.5" customHeight="1" x14ac:dyDescent="0.15">
      <c r="A5" s="206" t="s">
        <v>1139</v>
      </c>
      <c r="B5" s="185">
        <v>13200</v>
      </c>
      <c r="C5" s="185">
        <v>-555</v>
      </c>
      <c r="D5" s="187">
        <v>-4</v>
      </c>
      <c r="E5" s="185">
        <f>F5+G5</f>
        <v>74783</v>
      </c>
      <c r="F5" s="185">
        <v>35798</v>
      </c>
      <c r="G5" s="185">
        <v>38985</v>
      </c>
      <c r="H5" s="185">
        <v>-4251</v>
      </c>
      <c r="I5" s="194">
        <v>-5.4</v>
      </c>
      <c r="J5" s="188">
        <f>E5/B5</f>
        <v>5.6653787878787876</v>
      </c>
      <c r="K5" s="189">
        <f>F5/G5*100</f>
        <v>91.825060920867003</v>
      </c>
      <c r="L5" s="195">
        <v>354.59</v>
      </c>
      <c r="M5" s="193">
        <f>E5/L5</f>
        <v>210.89991257508674</v>
      </c>
    </row>
    <row r="6" spans="1:13" ht="13.5" customHeight="1" x14ac:dyDescent="0.15">
      <c r="A6" s="206" t="s">
        <v>25</v>
      </c>
      <c r="B6" s="185">
        <v>7738</v>
      </c>
      <c r="C6" s="185">
        <v>-422</v>
      </c>
      <c r="D6" s="187"/>
      <c r="E6" s="185">
        <f>SUM(F6:G6)</f>
        <v>43028</v>
      </c>
      <c r="F6" s="185">
        <v>20449</v>
      </c>
      <c r="G6" s="185">
        <v>22579</v>
      </c>
      <c r="H6" s="185">
        <v>-3019</v>
      </c>
      <c r="I6" s="194"/>
      <c r="J6" s="188"/>
      <c r="K6" s="189"/>
      <c r="L6" s="195">
        <v>134.69</v>
      </c>
      <c r="M6" s="193"/>
    </row>
    <row r="7" spans="1:13" ht="13.5" customHeight="1" x14ac:dyDescent="0.15">
      <c r="A7" s="206" t="s">
        <v>26</v>
      </c>
      <c r="B7" s="185">
        <v>1290</v>
      </c>
      <c r="C7" s="185">
        <v>21</v>
      </c>
      <c r="D7" s="187"/>
      <c r="E7" s="185">
        <f>SUM(F7:G7)</f>
        <v>7814</v>
      </c>
      <c r="F7" s="185">
        <v>3807</v>
      </c>
      <c r="G7" s="185">
        <v>4007</v>
      </c>
      <c r="H7" s="185">
        <v>15</v>
      </c>
      <c r="I7" s="194"/>
      <c r="J7" s="188"/>
      <c r="K7" s="189"/>
      <c r="L7" s="195">
        <v>32.69</v>
      </c>
      <c r="M7" s="193"/>
    </row>
    <row r="8" spans="1:13" ht="13.5" customHeight="1" x14ac:dyDescent="0.15">
      <c r="A8" s="206" t="s">
        <v>27</v>
      </c>
      <c r="B8" s="185">
        <v>4172</v>
      </c>
      <c r="C8" s="185">
        <v>-154</v>
      </c>
      <c r="D8" s="187"/>
      <c r="E8" s="185">
        <f>SUM(F8:G8)</f>
        <v>23941</v>
      </c>
      <c r="F8" s="185">
        <v>11542</v>
      </c>
      <c r="G8" s="185">
        <v>12399</v>
      </c>
      <c r="H8" s="185">
        <v>-1247</v>
      </c>
      <c r="I8" s="194"/>
      <c r="J8" s="188"/>
      <c r="K8" s="189"/>
      <c r="L8" s="195">
        <v>187.21</v>
      </c>
      <c r="M8" s="193"/>
    </row>
    <row r="9" spans="1:13" ht="5.0999999999999996" customHeight="1" x14ac:dyDescent="0.15">
      <c r="A9" s="184"/>
      <c r="B9" s="185"/>
      <c r="C9" s="185"/>
      <c r="D9" s="187"/>
      <c r="E9" s="185"/>
      <c r="F9" s="185"/>
      <c r="G9" s="185"/>
      <c r="H9" s="185"/>
      <c r="I9" s="194"/>
      <c r="J9" s="188"/>
      <c r="K9" s="189"/>
      <c r="L9" s="195"/>
      <c r="M9" s="193"/>
    </row>
    <row r="10" spans="1:13" ht="13.5" customHeight="1" x14ac:dyDescent="0.15">
      <c r="A10" s="206" t="s">
        <v>1224</v>
      </c>
      <c r="B10" s="185">
        <v>13580</v>
      </c>
      <c r="C10" s="185">
        <f>B10-B5</f>
        <v>380</v>
      </c>
      <c r="D10" s="187">
        <f>C10/B5*100</f>
        <v>2.8787878787878789</v>
      </c>
      <c r="E10" s="185">
        <f>F10+G10</f>
        <v>71806</v>
      </c>
      <c r="F10" s="185">
        <v>34276</v>
      </c>
      <c r="G10" s="185">
        <v>37530</v>
      </c>
      <c r="H10" s="185">
        <f>E10-E5</f>
        <v>-2977</v>
      </c>
      <c r="I10" s="194">
        <f>H10/E5*100</f>
        <v>-3.9808512629875774</v>
      </c>
      <c r="J10" s="188">
        <f>E10/B10</f>
        <v>5.2876288659793813</v>
      </c>
      <c r="K10" s="189">
        <f>F10/G10*100</f>
        <v>91.329602984279248</v>
      </c>
      <c r="L10" s="195">
        <v>354.59</v>
      </c>
      <c r="M10" s="193">
        <f>E10/L10</f>
        <v>202.50430074170168</v>
      </c>
    </row>
    <row r="11" spans="1:13" ht="13.5" customHeight="1" x14ac:dyDescent="0.15">
      <c r="A11" s="206" t="s">
        <v>25</v>
      </c>
      <c r="B11" s="185">
        <v>8157</v>
      </c>
      <c r="C11" s="185">
        <f>B11-B6</f>
        <v>419</v>
      </c>
      <c r="D11" s="187"/>
      <c r="E11" s="185">
        <f>SUM(F11:G11)</f>
        <v>42111</v>
      </c>
      <c r="F11" s="185">
        <v>19982</v>
      </c>
      <c r="G11" s="185">
        <v>22129</v>
      </c>
      <c r="H11" s="185">
        <f>E11-E6</f>
        <v>-917</v>
      </c>
      <c r="I11" s="194"/>
      <c r="J11" s="188"/>
      <c r="K11" s="189"/>
      <c r="L11" s="195">
        <v>134.82</v>
      </c>
      <c r="M11" s="193"/>
    </row>
    <row r="12" spans="1:13" ht="13.5" customHeight="1" x14ac:dyDescent="0.15">
      <c r="A12" s="206" t="s">
        <v>26</v>
      </c>
      <c r="B12" s="185">
        <v>1281</v>
      </c>
      <c r="C12" s="185">
        <f>B12-B7</f>
        <v>-9</v>
      </c>
      <c r="D12" s="187"/>
      <c r="E12" s="185">
        <f>SUM(F12:G12)</f>
        <v>7350</v>
      </c>
      <c r="F12" s="185">
        <v>3551</v>
      </c>
      <c r="G12" s="185">
        <v>3799</v>
      </c>
      <c r="H12" s="185">
        <f>E12-E7</f>
        <v>-464</v>
      </c>
      <c r="I12" s="194"/>
      <c r="J12" s="188"/>
      <c r="K12" s="189"/>
      <c r="L12" s="195">
        <v>32.549999999999997</v>
      </c>
      <c r="M12" s="193"/>
    </row>
    <row r="13" spans="1:13" ht="13.5" customHeight="1" x14ac:dyDescent="0.15">
      <c r="A13" s="206" t="s">
        <v>27</v>
      </c>
      <c r="B13" s="185">
        <v>4142</v>
      </c>
      <c r="C13" s="185">
        <f>B13-B8</f>
        <v>-30</v>
      </c>
      <c r="D13" s="187"/>
      <c r="E13" s="185">
        <f>SUM(F13:G13)</f>
        <v>22345</v>
      </c>
      <c r="F13" s="185">
        <v>10743</v>
      </c>
      <c r="G13" s="185">
        <v>11602</v>
      </c>
      <c r="H13" s="185">
        <f>E13-E8</f>
        <v>-1596</v>
      </c>
      <c r="I13" s="194"/>
      <c r="J13" s="188"/>
      <c r="K13" s="189"/>
      <c r="L13" s="195">
        <v>187.22</v>
      </c>
      <c r="M13" s="193"/>
    </row>
    <row r="14" spans="1:13" ht="5.0999999999999996" customHeight="1" x14ac:dyDescent="0.15">
      <c r="A14" s="184"/>
      <c r="B14" s="185"/>
      <c r="C14" s="185"/>
      <c r="D14" s="187"/>
      <c r="E14" s="185"/>
      <c r="F14" s="185"/>
      <c r="G14" s="185"/>
      <c r="H14" s="185"/>
      <c r="I14" s="194"/>
      <c r="J14" s="188"/>
      <c r="K14" s="189"/>
      <c r="L14" s="195"/>
      <c r="M14" s="193"/>
    </row>
    <row r="15" spans="1:13" ht="13.5" customHeight="1" x14ac:dyDescent="0.15">
      <c r="A15" s="206" t="s">
        <v>1225</v>
      </c>
      <c r="B15" s="185">
        <v>13968</v>
      </c>
      <c r="C15" s="185">
        <f t="shared" ref="C15:C53" si="0">B15-B10</f>
        <v>388</v>
      </c>
      <c r="D15" s="187">
        <f>C15/B10*100</f>
        <v>2.8571428571428572</v>
      </c>
      <c r="E15" s="185">
        <f>F15+G15</f>
        <v>67830</v>
      </c>
      <c r="F15" s="185">
        <v>32462</v>
      </c>
      <c r="G15" s="185">
        <v>35368</v>
      </c>
      <c r="H15" s="185">
        <f>E15-E10</f>
        <v>-3976</v>
      </c>
      <c r="I15" s="194">
        <f>H15/E10*100</f>
        <v>-5.5371417430298306</v>
      </c>
      <c r="J15" s="188">
        <f>E15/B15</f>
        <v>4.8560996563573884</v>
      </c>
      <c r="K15" s="189">
        <f>F15/G15*100</f>
        <v>91.783533137299258</v>
      </c>
      <c r="L15" s="195">
        <v>354.52</v>
      </c>
      <c r="M15" s="193">
        <f>E15/L15</f>
        <v>191.32912106510213</v>
      </c>
    </row>
    <row r="16" spans="1:13" ht="13.5" customHeight="1" x14ac:dyDescent="0.15">
      <c r="A16" s="206" t="s">
        <v>25</v>
      </c>
      <c r="B16" s="185">
        <v>8639</v>
      </c>
      <c r="C16" s="185">
        <f t="shared" si="0"/>
        <v>482</v>
      </c>
      <c r="D16" s="187"/>
      <c r="E16" s="185">
        <f>SUM(F16:G16)</f>
        <v>41026</v>
      </c>
      <c r="F16" s="185">
        <v>19565</v>
      </c>
      <c r="G16" s="185">
        <v>21461</v>
      </c>
      <c r="H16" s="185">
        <f>E16-E11</f>
        <v>-1085</v>
      </c>
      <c r="I16" s="194"/>
      <c r="J16" s="188"/>
      <c r="K16" s="189"/>
      <c r="L16" s="195">
        <v>134.88</v>
      </c>
      <c r="M16" s="193"/>
    </row>
    <row r="17" spans="1:13" ht="13.5" customHeight="1" x14ac:dyDescent="0.15">
      <c r="A17" s="206" t="s">
        <v>26</v>
      </c>
      <c r="B17" s="185">
        <v>1275</v>
      </c>
      <c r="C17" s="185">
        <f t="shared" si="0"/>
        <v>-6</v>
      </c>
      <c r="D17" s="187"/>
      <c r="E17" s="185">
        <f>SUM(F17:G17)</f>
        <v>6657</v>
      </c>
      <c r="F17" s="185">
        <v>3196</v>
      </c>
      <c r="G17" s="185">
        <v>3461</v>
      </c>
      <c r="H17" s="185">
        <f>E17-E12</f>
        <v>-693</v>
      </c>
      <c r="I17" s="194"/>
      <c r="J17" s="188"/>
      <c r="K17" s="189"/>
      <c r="L17" s="195">
        <v>32.42</v>
      </c>
      <c r="M17" s="193"/>
    </row>
    <row r="18" spans="1:13" ht="13.5" customHeight="1" x14ac:dyDescent="0.15">
      <c r="A18" s="206" t="s">
        <v>27</v>
      </c>
      <c r="B18" s="185">
        <v>4054</v>
      </c>
      <c r="C18" s="185">
        <f t="shared" si="0"/>
        <v>-88</v>
      </c>
      <c r="D18" s="187"/>
      <c r="E18" s="185">
        <f>SUM(F18:G18)</f>
        <v>20147</v>
      </c>
      <c r="F18" s="185">
        <v>9701</v>
      </c>
      <c r="G18" s="185">
        <v>10446</v>
      </c>
      <c r="H18" s="185">
        <f>E18-E13</f>
        <v>-2198</v>
      </c>
      <c r="I18" s="194"/>
      <c r="J18" s="188"/>
      <c r="K18" s="189"/>
      <c r="L18" s="195">
        <v>187.22</v>
      </c>
      <c r="M18" s="193"/>
    </row>
    <row r="19" spans="1:13" ht="5.45" customHeight="1" x14ac:dyDescent="0.15">
      <c r="A19" s="184"/>
      <c r="B19" s="185"/>
      <c r="C19" s="185"/>
      <c r="D19" s="187"/>
      <c r="E19" s="185"/>
      <c r="F19" s="185"/>
      <c r="G19" s="185"/>
      <c r="H19" s="185"/>
      <c r="I19" s="194"/>
      <c r="J19" s="188"/>
      <c r="K19" s="189"/>
      <c r="L19" s="195"/>
      <c r="M19" s="193"/>
    </row>
    <row r="20" spans="1:13" ht="13.5" customHeight="1" x14ac:dyDescent="0.15">
      <c r="A20" s="206" t="s">
        <v>1226</v>
      </c>
      <c r="B20" s="185">
        <v>14470</v>
      </c>
      <c r="C20" s="185">
        <v>502</v>
      </c>
      <c r="D20" s="187">
        <v>3.6</v>
      </c>
      <c r="E20" s="185">
        <f>F20+G20</f>
        <v>65232</v>
      </c>
      <c r="F20" s="185">
        <v>31387</v>
      </c>
      <c r="G20" s="185">
        <v>33845</v>
      </c>
      <c r="H20" s="185">
        <f>E20-E15</f>
        <v>-2598</v>
      </c>
      <c r="I20" s="194">
        <f>H20/E15*100</f>
        <v>-3.8301636444051304</v>
      </c>
      <c r="J20" s="188">
        <f>E20/B20</f>
        <v>4.5080856945404282</v>
      </c>
      <c r="K20" s="189">
        <v>92.7</v>
      </c>
      <c r="L20" s="195">
        <v>354.52</v>
      </c>
      <c r="M20" s="193">
        <f>E20/L20</f>
        <v>184.00090262890669</v>
      </c>
    </row>
    <row r="21" spans="1:13" ht="13.5" customHeight="1" x14ac:dyDescent="0.15">
      <c r="A21" s="206" t="s">
        <v>25</v>
      </c>
      <c r="B21" s="185">
        <v>9275</v>
      </c>
      <c r="C21" s="185">
        <v>636</v>
      </c>
      <c r="D21" s="187"/>
      <c r="E21" s="185">
        <f>SUM(F21:G21)</f>
        <v>40698</v>
      </c>
      <c r="F21" s="185">
        <v>19477</v>
      </c>
      <c r="G21" s="185">
        <v>21221</v>
      </c>
      <c r="H21" s="185">
        <f>E21-E16</f>
        <v>-328</v>
      </c>
      <c r="I21" s="194"/>
      <c r="J21" s="188"/>
      <c r="K21" s="189"/>
      <c r="L21" s="195">
        <v>134.88</v>
      </c>
      <c r="M21" s="193"/>
    </row>
    <row r="22" spans="1:13" ht="13.5" customHeight="1" x14ac:dyDescent="0.15">
      <c r="A22" s="206" t="s">
        <v>26</v>
      </c>
      <c r="B22" s="185">
        <v>1259</v>
      </c>
      <c r="C22" s="185">
        <v>-16</v>
      </c>
      <c r="D22" s="187"/>
      <c r="E22" s="185">
        <f>SUM(F22:G22)</f>
        <v>6204</v>
      </c>
      <c r="F22" s="185">
        <v>3033</v>
      </c>
      <c r="G22" s="185">
        <v>3171</v>
      </c>
      <c r="H22" s="185">
        <f>E22-E17</f>
        <v>-453</v>
      </c>
      <c r="I22" s="194"/>
      <c r="J22" s="188"/>
      <c r="K22" s="189"/>
      <c r="L22" s="195">
        <v>32.42</v>
      </c>
      <c r="M22" s="193"/>
    </row>
    <row r="23" spans="1:13" ht="13.5" customHeight="1" x14ac:dyDescent="0.15">
      <c r="A23" s="206" t="s">
        <v>27</v>
      </c>
      <c r="B23" s="185">
        <v>3936</v>
      </c>
      <c r="C23" s="185">
        <v>-118</v>
      </c>
      <c r="D23" s="187"/>
      <c r="E23" s="185">
        <f>SUM(F23:G23)</f>
        <v>18330</v>
      </c>
      <c r="F23" s="185">
        <v>8877</v>
      </c>
      <c r="G23" s="185">
        <v>9453</v>
      </c>
      <c r="H23" s="185">
        <f>E23-E18</f>
        <v>-1817</v>
      </c>
      <c r="I23" s="194"/>
      <c r="J23" s="188"/>
      <c r="K23" s="189"/>
      <c r="L23" s="195">
        <v>187.22</v>
      </c>
      <c r="M23" s="193"/>
    </row>
    <row r="24" spans="1:13" ht="5.45" customHeight="1" x14ac:dyDescent="0.15">
      <c r="A24" s="184"/>
      <c r="B24" s="185"/>
      <c r="C24" s="185"/>
      <c r="D24" s="187"/>
      <c r="E24" s="185"/>
      <c r="F24" s="185"/>
      <c r="G24" s="185"/>
      <c r="H24" s="186"/>
      <c r="I24" s="194"/>
      <c r="J24" s="188"/>
      <c r="K24" s="189"/>
      <c r="L24" s="195"/>
      <c r="M24" s="193"/>
    </row>
    <row r="25" spans="1:13" ht="13.5" customHeight="1" x14ac:dyDescent="0.15">
      <c r="A25" s="207" t="s">
        <v>28</v>
      </c>
      <c r="B25" s="185">
        <v>15667</v>
      </c>
      <c r="C25" s="185">
        <v>1197</v>
      </c>
      <c r="D25" s="194">
        <f>C25/B20*100</f>
        <v>8.2722874913614373</v>
      </c>
      <c r="E25" s="185">
        <f>F25+G25</f>
        <v>67312</v>
      </c>
      <c r="F25" s="185">
        <v>33284</v>
      </c>
      <c r="G25" s="185">
        <v>34028</v>
      </c>
      <c r="H25" s="185">
        <f>E25-E20</f>
        <v>2080</v>
      </c>
      <c r="I25" s="194">
        <f>H25/E20*100</f>
        <v>3.1886190826588177</v>
      </c>
      <c r="J25" s="188">
        <f>E25/B25</f>
        <v>4.2964192251228699</v>
      </c>
      <c r="K25" s="189">
        <f>F25/G25*100</f>
        <v>97.81356529916539</v>
      </c>
      <c r="L25" s="195">
        <v>354.52</v>
      </c>
      <c r="M25" s="193">
        <f>E25/L25</f>
        <v>189.8679905223965</v>
      </c>
    </row>
    <row r="26" spans="1:13" ht="13.5" customHeight="1" x14ac:dyDescent="0.15">
      <c r="A26" s="206" t="s">
        <v>25</v>
      </c>
      <c r="B26" s="185">
        <v>10289</v>
      </c>
      <c r="C26" s="185">
        <v>1014</v>
      </c>
      <c r="D26" s="194"/>
      <c r="E26" s="185">
        <f>SUM(F26:G26)</f>
        <v>42332</v>
      </c>
      <c r="F26" s="185">
        <v>20523</v>
      </c>
      <c r="G26" s="185">
        <v>21809</v>
      </c>
      <c r="H26" s="185">
        <f>E26-E21</f>
        <v>1634</v>
      </c>
      <c r="I26" s="194"/>
      <c r="J26" s="188"/>
      <c r="K26" s="189"/>
      <c r="L26" s="195">
        <v>134.88</v>
      </c>
      <c r="M26" s="193"/>
    </row>
    <row r="27" spans="1:13" ht="13.5" customHeight="1" x14ac:dyDescent="0.15">
      <c r="A27" s="206" t="s">
        <v>26</v>
      </c>
      <c r="B27" s="185">
        <v>1248</v>
      </c>
      <c r="C27" s="185">
        <f t="shared" si="0"/>
        <v>-11</v>
      </c>
      <c r="D27" s="194"/>
      <c r="E27" s="185">
        <f>SUM(F27:G27)</f>
        <v>6028</v>
      </c>
      <c r="F27" s="185">
        <v>2968</v>
      </c>
      <c r="G27" s="185">
        <v>3060</v>
      </c>
      <c r="H27" s="185">
        <f>E27-E22</f>
        <v>-176</v>
      </c>
      <c r="I27" s="194"/>
      <c r="J27" s="188"/>
      <c r="K27" s="189"/>
      <c r="L27" s="195">
        <v>32.42</v>
      </c>
      <c r="M27" s="193"/>
    </row>
    <row r="28" spans="1:13" ht="13.5" customHeight="1" x14ac:dyDescent="0.15">
      <c r="A28" s="206" t="s">
        <v>27</v>
      </c>
      <c r="B28" s="185">
        <v>4130</v>
      </c>
      <c r="C28" s="185">
        <f t="shared" si="0"/>
        <v>194</v>
      </c>
      <c r="D28" s="194"/>
      <c r="E28" s="185">
        <f>SUM(F28:G28)</f>
        <v>18952</v>
      </c>
      <c r="F28" s="185">
        <v>9793</v>
      </c>
      <c r="G28" s="185">
        <v>9159</v>
      </c>
      <c r="H28" s="185">
        <f>E28-E23</f>
        <v>622</v>
      </c>
      <c r="I28" s="194"/>
      <c r="J28" s="188"/>
      <c r="K28" s="189"/>
      <c r="L28" s="195">
        <v>187.22</v>
      </c>
      <c r="M28" s="193"/>
    </row>
    <row r="29" spans="1:13" ht="5.45" customHeight="1" x14ac:dyDescent="0.15">
      <c r="A29" s="184"/>
      <c r="B29" s="185"/>
      <c r="C29" s="185"/>
      <c r="D29" s="187"/>
      <c r="E29" s="185"/>
      <c r="F29" s="185"/>
      <c r="G29" s="185"/>
      <c r="H29" s="185"/>
      <c r="I29" s="194"/>
      <c r="J29" s="188"/>
      <c r="K29" s="189"/>
      <c r="L29" s="195"/>
      <c r="M29" s="193"/>
    </row>
    <row r="30" spans="1:13" ht="13.5" customHeight="1" x14ac:dyDescent="0.15">
      <c r="A30" s="207" t="s">
        <v>29</v>
      </c>
      <c r="B30" s="185">
        <v>17370</v>
      </c>
      <c r="C30" s="185">
        <f t="shared" si="0"/>
        <v>1703</v>
      </c>
      <c r="D30" s="187">
        <f>C30/B25*100</f>
        <v>10.869981489755537</v>
      </c>
      <c r="E30" s="185">
        <f>F30+G30</f>
        <v>71276</v>
      </c>
      <c r="F30" s="185">
        <v>35683</v>
      </c>
      <c r="G30" s="185">
        <v>35593</v>
      </c>
      <c r="H30" s="185">
        <f>E30-E25</f>
        <v>3964</v>
      </c>
      <c r="I30" s="194">
        <f>H30/E25*100</f>
        <v>5.8889945329213216</v>
      </c>
      <c r="J30" s="188">
        <f>E30/B30</f>
        <v>4.1033966609096142</v>
      </c>
      <c r="K30" s="189">
        <f>F30/G30*100</f>
        <v>100.25285870817295</v>
      </c>
      <c r="L30" s="195">
        <v>354.52</v>
      </c>
      <c r="M30" s="193">
        <f>E30/L30</f>
        <v>201.04930610402801</v>
      </c>
    </row>
    <row r="31" spans="1:13" ht="13.5" customHeight="1" x14ac:dyDescent="0.15">
      <c r="A31" s="206" t="s">
        <v>25</v>
      </c>
      <c r="B31" s="185">
        <v>12024</v>
      </c>
      <c r="C31" s="185">
        <f t="shared" si="0"/>
        <v>1735</v>
      </c>
      <c r="D31" s="187"/>
      <c r="E31" s="185">
        <f>SUM(F31:G31)</f>
        <v>46662</v>
      </c>
      <c r="F31" s="185">
        <v>22923</v>
      </c>
      <c r="G31" s="185">
        <v>23739</v>
      </c>
      <c r="H31" s="185">
        <f>E31-E26</f>
        <v>4330</v>
      </c>
      <c r="I31" s="194"/>
      <c r="J31" s="188"/>
      <c r="K31" s="189"/>
      <c r="L31" s="195">
        <v>134.88</v>
      </c>
      <c r="M31" s="193"/>
    </row>
    <row r="32" spans="1:13" ht="13.5" customHeight="1" x14ac:dyDescent="0.15">
      <c r="A32" s="206" t="s">
        <v>26</v>
      </c>
      <c r="B32" s="185">
        <v>1255</v>
      </c>
      <c r="C32" s="185">
        <f t="shared" si="0"/>
        <v>7</v>
      </c>
      <c r="D32" s="187"/>
      <c r="E32" s="185">
        <f>SUM(F32:G32)</f>
        <v>6049</v>
      </c>
      <c r="F32" s="185">
        <v>3003</v>
      </c>
      <c r="G32" s="185">
        <v>3046</v>
      </c>
      <c r="H32" s="185">
        <f>E32-E27</f>
        <v>21</v>
      </c>
      <c r="I32" s="194"/>
      <c r="J32" s="188"/>
      <c r="K32" s="189"/>
      <c r="L32" s="195">
        <v>32.42</v>
      </c>
      <c r="M32" s="193"/>
    </row>
    <row r="33" spans="1:13" ht="13.5" customHeight="1" x14ac:dyDescent="0.15">
      <c r="A33" s="206" t="s">
        <v>27</v>
      </c>
      <c r="B33" s="185">
        <v>4091</v>
      </c>
      <c r="C33" s="185">
        <f t="shared" si="0"/>
        <v>-39</v>
      </c>
      <c r="D33" s="187"/>
      <c r="E33" s="185">
        <v>18565</v>
      </c>
      <c r="F33" s="185">
        <v>9757</v>
      </c>
      <c r="G33" s="185">
        <v>8808</v>
      </c>
      <c r="H33" s="185">
        <f>E33-E28</f>
        <v>-387</v>
      </c>
      <c r="I33" s="194"/>
      <c r="J33" s="188"/>
      <c r="K33" s="189"/>
      <c r="L33" s="195">
        <v>187.22</v>
      </c>
      <c r="M33" s="193"/>
    </row>
    <row r="34" spans="1:13" ht="5.45" customHeight="1" x14ac:dyDescent="0.15">
      <c r="A34" s="184"/>
      <c r="B34" s="185"/>
      <c r="C34" s="185"/>
      <c r="D34" s="187"/>
      <c r="E34" s="185"/>
      <c r="F34" s="185"/>
      <c r="G34" s="185"/>
      <c r="H34" s="185"/>
      <c r="I34" s="194"/>
      <c r="J34" s="188"/>
      <c r="K34" s="189"/>
      <c r="L34" s="195"/>
      <c r="M34" s="193"/>
    </row>
    <row r="35" spans="1:13" ht="13.5" customHeight="1" x14ac:dyDescent="0.15">
      <c r="A35" s="207" t="s">
        <v>30</v>
      </c>
      <c r="B35" s="185">
        <v>18342</v>
      </c>
      <c r="C35" s="185">
        <f t="shared" si="0"/>
        <v>972</v>
      </c>
      <c r="D35" s="187">
        <f>C35/B30*100</f>
        <v>5.5958549222797931</v>
      </c>
      <c r="E35" s="185">
        <f>F35+G35</f>
        <v>74033</v>
      </c>
      <c r="F35" s="185">
        <v>37244</v>
      </c>
      <c r="G35" s="185">
        <v>36789</v>
      </c>
      <c r="H35" s="185">
        <f>E35-E30</f>
        <v>2757</v>
      </c>
      <c r="I35" s="194">
        <f>H35/E30*100</f>
        <v>3.8680621808182276</v>
      </c>
      <c r="J35" s="188">
        <f>E35/B35</f>
        <v>4.0362555882673643</v>
      </c>
      <c r="K35" s="189">
        <f>F35/G35*100</f>
        <v>101.23678273396939</v>
      </c>
      <c r="L35" s="195">
        <v>354.52</v>
      </c>
      <c r="M35" s="193">
        <f>E35/L35</f>
        <v>208.82601827823538</v>
      </c>
    </row>
    <row r="36" spans="1:13" ht="13.5" customHeight="1" x14ac:dyDescent="0.15">
      <c r="A36" s="206" t="s">
        <v>25</v>
      </c>
      <c r="B36" s="185">
        <v>13024</v>
      </c>
      <c r="C36" s="185">
        <f t="shared" si="0"/>
        <v>1000</v>
      </c>
      <c r="D36" s="187"/>
      <c r="E36" s="185">
        <f>SUM(F36:G36)</f>
        <v>49542</v>
      </c>
      <c r="F36" s="185">
        <v>24477</v>
      </c>
      <c r="G36" s="185">
        <v>25065</v>
      </c>
      <c r="H36" s="185">
        <f>E36-E31</f>
        <v>2880</v>
      </c>
      <c r="I36" s="194"/>
      <c r="J36" s="188"/>
      <c r="K36" s="189"/>
      <c r="L36" s="195">
        <v>134.88</v>
      </c>
      <c r="M36" s="193"/>
    </row>
    <row r="37" spans="1:13" ht="13.5" customHeight="1" x14ac:dyDescent="0.15">
      <c r="A37" s="206" t="s">
        <v>26</v>
      </c>
      <c r="B37" s="185">
        <v>1257</v>
      </c>
      <c r="C37" s="185">
        <f t="shared" si="0"/>
        <v>2</v>
      </c>
      <c r="D37" s="187"/>
      <c r="E37" s="185">
        <f>SUM(F37:G37)</f>
        <v>6022</v>
      </c>
      <c r="F37" s="185">
        <v>2987</v>
      </c>
      <c r="G37" s="185">
        <v>3035</v>
      </c>
      <c r="H37" s="185">
        <f>E37-E32</f>
        <v>-27</v>
      </c>
      <c r="I37" s="194"/>
      <c r="J37" s="188"/>
      <c r="K37" s="189"/>
      <c r="L37" s="195">
        <v>32.42</v>
      </c>
      <c r="M37" s="193"/>
    </row>
    <row r="38" spans="1:13" ht="13.5" customHeight="1" x14ac:dyDescent="0.15">
      <c r="A38" s="206" t="s">
        <v>27</v>
      </c>
      <c r="B38" s="185">
        <v>4061</v>
      </c>
      <c r="C38" s="185">
        <f t="shared" si="0"/>
        <v>-30</v>
      </c>
      <c r="D38" s="187"/>
      <c r="E38" s="185">
        <f>SUM(F38:G38)</f>
        <v>18469</v>
      </c>
      <c r="F38" s="185">
        <v>9780</v>
      </c>
      <c r="G38" s="185">
        <v>8689</v>
      </c>
      <c r="H38" s="185">
        <f>E38-E33</f>
        <v>-96</v>
      </c>
      <c r="I38" s="194"/>
      <c r="J38" s="188"/>
      <c r="K38" s="189"/>
      <c r="L38" s="195">
        <v>187.22</v>
      </c>
      <c r="M38" s="193"/>
    </row>
    <row r="39" spans="1:13" ht="5.45" customHeight="1" x14ac:dyDescent="0.15">
      <c r="A39" s="184"/>
      <c r="B39" s="185"/>
      <c r="C39" s="185"/>
      <c r="D39" s="187"/>
      <c r="E39" s="185"/>
      <c r="F39" s="185"/>
      <c r="G39" s="185"/>
      <c r="H39" s="185"/>
      <c r="I39" s="194"/>
      <c r="J39" s="188"/>
      <c r="K39" s="189"/>
      <c r="L39" s="195"/>
      <c r="M39" s="193"/>
    </row>
    <row r="40" spans="1:13" ht="13.5" customHeight="1" x14ac:dyDescent="0.15">
      <c r="A40" s="208" t="s">
        <v>747</v>
      </c>
      <c r="B40" s="185">
        <v>19894</v>
      </c>
      <c r="C40" s="185">
        <f t="shared" si="0"/>
        <v>1552</v>
      </c>
      <c r="D40" s="187">
        <f>C40/B35*100</f>
        <v>8.4614545851052227</v>
      </c>
      <c r="E40" s="185">
        <f>F40+G40</f>
        <v>76406</v>
      </c>
      <c r="F40" s="185">
        <v>38437</v>
      </c>
      <c r="G40" s="185">
        <v>37969</v>
      </c>
      <c r="H40" s="185">
        <f>E40-E35</f>
        <v>2373</v>
      </c>
      <c r="I40" s="194">
        <f>H40/E35*100</f>
        <v>3.2053273540178027</v>
      </c>
      <c r="J40" s="188">
        <f>E40/B40</f>
        <v>3.8406554740122649</v>
      </c>
      <c r="K40" s="189">
        <f>F40/G40*100</f>
        <v>101.23258447681003</v>
      </c>
      <c r="L40" s="195">
        <v>354.26</v>
      </c>
      <c r="M40" s="193">
        <f>E40/L40</f>
        <v>215.67775080449388</v>
      </c>
    </row>
    <row r="41" spans="1:13" ht="13.5" customHeight="1" x14ac:dyDescent="0.15">
      <c r="A41" s="206" t="s">
        <v>25</v>
      </c>
      <c r="B41" s="185">
        <v>14522</v>
      </c>
      <c r="C41" s="185">
        <f t="shared" si="0"/>
        <v>1498</v>
      </c>
      <c r="D41" s="187"/>
      <c r="E41" s="185">
        <f>SUM(F41:G41)</f>
        <v>52547</v>
      </c>
      <c r="F41" s="185">
        <v>26089</v>
      </c>
      <c r="G41" s="185">
        <v>26458</v>
      </c>
      <c r="H41" s="185">
        <f>E41-E36</f>
        <v>3005</v>
      </c>
      <c r="I41" s="194"/>
      <c r="J41" s="188"/>
      <c r="K41" s="189"/>
      <c r="L41" s="195">
        <v>133.91999999999999</v>
      </c>
      <c r="M41" s="193"/>
    </row>
    <row r="42" spans="1:13" ht="13.5" customHeight="1" x14ac:dyDescent="0.15">
      <c r="A42" s="206" t="s">
        <v>26</v>
      </c>
      <c r="B42" s="185">
        <v>1264</v>
      </c>
      <c r="C42" s="185">
        <f t="shared" si="0"/>
        <v>7</v>
      </c>
      <c r="D42" s="187"/>
      <c r="E42" s="185">
        <f>SUM(F42:G42)</f>
        <v>5918</v>
      </c>
      <c r="F42" s="185">
        <v>2921</v>
      </c>
      <c r="G42" s="185">
        <v>2997</v>
      </c>
      <c r="H42" s="185">
        <f>E42-E37</f>
        <v>-104</v>
      </c>
      <c r="I42" s="194"/>
      <c r="J42" s="188"/>
      <c r="K42" s="189"/>
      <c r="L42" s="195">
        <v>32.729999999999997</v>
      </c>
      <c r="M42" s="193"/>
    </row>
    <row r="43" spans="1:13" ht="13.5" customHeight="1" x14ac:dyDescent="0.15">
      <c r="A43" s="206" t="s">
        <v>27</v>
      </c>
      <c r="B43" s="185">
        <v>4108</v>
      </c>
      <c r="C43" s="185">
        <f t="shared" si="0"/>
        <v>47</v>
      </c>
      <c r="D43" s="187"/>
      <c r="E43" s="185">
        <f>SUM(F43:G43)</f>
        <v>17941</v>
      </c>
      <c r="F43" s="185">
        <v>9427</v>
      </c>
      <c r="G43" s="185">
        <v>8514</v>
      </c>
      <c r="H43" s="185">
        <f>E43-E38</f>
        <v>-528</v>
      </c>
      <c r="I43" s="194"/>
      <c r="J43" s="188"/>
      <c r="K43" s="189"/>
      <c r="L43" s="195">
        <v>187.61</v>
      </c>
      <c r="M43" s="193"/>
    </row>
    <row r="44" spans="1:13" ht="5.45" customHeight="1" x14ac:dyDescent="0.15">
      <c r="A44" s="184"/>
      <c r="B44" s="185"/>
      <c r="C44" s="185"/>
      <c r="D44" s="187"/>
      <c r="E44" s="185"/>
      <c r="F44" s="185"/>
      <c r="G44" s="185"/>
      <c r="H44" s="185"/>
      <c r="I44" s="194"/>
      <c r="J44" s="188"/>
      <c r="K44" s="189"/>
      <c r="L44" s="195"/>
      <c r="M44" s="193"/>
    </row>
    <row r="45" spans="1:13" ht="13.5" customHeight="1" x14ac:dyDescent="0.15">
      <c r="A45" s="206" t="s">
        <v>1227</v>
      </c>
      <c r="B45" s="186">
        <v>21376</v>
      </c>
      <c r="C45" s="185">
        <f t="shared" si="0"/>
        <v>1482</v>
      </c>
      <c r="D45" s="187">
        <f>C45/B40*100</f>
        <v>7.4494822559565703</v>
      </c>
      <c r="E45" s="185">
        <f>F45+G45</f>
        <v>77063</v>
      </c>
      <c r="F45" s="186">
        <v>38884</v>
      </c>
      <c r="G45" s="186">
        <v>38179</v>
      </c>
      <c r="H45" s="185">
        <f>E45-E40</f>
        <v>657</v>
      </c>
      <c r="I45" s="194">
        <f>H45/E40*100</f>
        <v>0.85988011412716281</v>
      </c>
      <c r="J45" s="188">
        <f>E45/B45</f>
        <v>3.6051178892215567</v>
      </c>
      <c r="K45" s="189">
        <f>F45/G45*100</f>
        <v>101.84656486550199</v>
      </c>
      <c r="L45" s="195">
        <v>354.12</v>
      </c>
      <c r="M45" s="193">
        <f>E45/L45</f>
        <v>217.61832147294703</v>
      </c>
    </row>
    <row r="46" spans="1:13" ht="13.5" customHeight="1" x14ac:dyDescent="0.15">
      <c r="A46" s="206" t="s">
        <v>25</v>
      </c>
      <c r="B46" s="185">
        <v>15965</v>
      </c>
      <c r="C46" s="185">
        <f t="shared" si="0"/>
        <v>1443</v>
      </c>
      <c r="D46" s="187"/>
      <c r="E46" s="185">
        <f>SUM(F46:G46)</f>
        <v>53683</v>
      </c>
      <c r="F46" s="185">
        <v>26628</v>
      </c>
      <c r="G46" s="185">
        <v>27055</v>
      </c>
      <c r="H46" s="185">
        <f>E46-E41</f>
        <v>1136</v>
      </c>
      <c r="I46" s="194"/>
      <c r="J46" s="188"/>
      <c r="K46" s="189"/>
      <c r="L46" s="195">
        <v>133.97</v>
      </c>
      <c r="M46" s="193"/>
    </row>
    <row r="47" spans="1:13" ht="13.5" customHeight="1" x14ac:dyDescent="0.15">
      <c r="A47" s="206" t="s">
        <v>26</v>
      </c>
      <c r="B47" s="185">
        <v>1292</v>
      </c>
      <c r="C47" s="185">
        <f t="shared" si="0"/>
        <v>28</v>
      </c>
      <c r="D47" s="187"/>
      <c r="E47" s="185">
        <f>SUM(F47:G47)</f>
        <v>5691</v>
      </c>
      <c r="F47" s="185">
        <v>2827</v>
      </c>
      <c r="G47" s="185">
        <v>2864</v>
      </c>
      <c r="H47" s="185">
        <f>E47-E42</f>
        <v>-227</v>
      </c>
      <c r="I47" s="194"/>
      <c r="J47" s="188"/>
      <c r="K47" s="189"/>
      <c r="L47" s="195">
        <v>32.68</v>
      </c>
      <c r="M47" s="193"/>
    </row>
    <row r="48" spans="1:13" ht="13.5" customHeight="1" x14ac:dyDescent="0.15">
      <c r="A48" s="206" t="s">
        <v>27</v>
      </c>
      <c r="B48" s="185">
        <v>4119</v>
      </c>
      <c r="C48" s="185">
        <f t="shared" si="0"/>
        <v>11</v>
      </c>
      <c r="D48" s="187"/>
      <c r="E48" s="185">
        <f>SUM(F48:G48)</f>
        <v>17689</v>
      </c>
      <c r="F48" s="185">
        <v>9429</v>
      </c>
      <c r="G48" s="185">
        <v>8260</v>
      </c>
      <c r="H48" s="185">
        <f>E48-E43</f>
        <v>-252</v>
      </c>
      <c r="I48" s="194"/>
      <c r="J48" s="188"/>
      <c r="K48" s="189"/>
      <c r="L48" s="195">
        <v>187.47</v>
      </c>
      <c r="M48" s="193"/>
    </row>
    <row r="49" spans="1:13" ht="5.45" customHeight="1" x14ac:dyDescent="0.15">
      <c r="A49" s="184"/>
      <c r="B49" s="186"/>
      <c r="C49" s="185"/>
      <c r="D49" s="187"/>
      <c r="E49" s="185"/>
      <c r="F49" s="186"/>
      <c r="G49" s="186"/>
      <c r="H49" s="186"/>
      <c r="I49" s="187"/>
      <c r="J49" s="188"/>
      <c r="K49" s="189"/>
      <c r="L49" s="195"/>
      <c r="M49" s="193"/>
    </row>
    <row r="50" spans="1:13" ht="13.5" customHeight="1" x14ac:dyDescent="0.15">
      <c r="A50" s="207" t="s">
        <v>964</v>
      </c>
      <c r="B50" s="186">
        <v>25044</v>
      </c>
      <c r="C50" s="185">
        <f t="shared" si="0"/>
        <v>3668</v>
      </c>
      <c r="D50" s="194">
        <f>C50/B45*100</f>
        <v>17.15943113772455</v>
      </c>
      <c r="E50" s="185">
        <f>F50+G50</f>
        <v>78993</v>
      </c>
      <c r="F50" s="186">
        <v>39627</v>
      </c>
      <c r="G50" s="186">
        <v>39366</v>
      </c>
      <c r="H50" s="186">
        <f>E50-E45</f>
        <v>1930</v>
      </c>
      <c r="I50" s="187">
        <f>H50/E45*100</f>
        <v>2.5044444156080088</v>
      </c>
      <c r="J50" s="188">
        <f>E50/B50</f>
        <v>3.1541686631528512</v>
      </c>
      <c r="K50" s="189">
        <f>F50/G50*100</f>
        <v>100.66300868770004</v>
      </c>
      <c r="L50" s="195">
        <v>354.12</v>
      </c>
      <c r="M50" s="193">
        <f>E50/L50</f>
        <v>223.06845137241612</v>
      </c>
    </row>
    <row r="51" spans="1:13" ht="13.5" customHeight="1" x14ac:dyDescent="0.15">
      <c r="A51" s="206" t="s">
        <v>25</v>
      </c>
      <c r="B51" s="185">
        <v>19550</v>
      </c>
      <c r="C51" s="185">
        <f t="shared" si="0"/>
        <v>3585</v>
      </c>
      <c r="D51" s="194"/>
      <c r="E51" s="185">
        <f>SUM(F51:G51)</f>
        <v>56557</v>
      </c>
      <c r="F51" s="185">
        <v>27744</v>
      </c>
      <c r="G51" s="185">
        <v>28813</v>
      </c>
      <c r="H51" s="186">
        <f>E51-E46</f>
        <v>2874</v>
      </c>
      <c r="I51" s="187"/>
      <c r="J51" s="188"/>
      <c r="K51" s="189"/>
      <c r="L51" s="195">
        <v>133.97</v>
      </c>
      <c r="M51" s="193"/>
    </row>
    <row r="52" spans="1:13" ht="13.5" customHeight="1" x14ac:dyDescent="0.15">
      <c r="A52" s="206" t="s">
        <v>26</v>
      </c>
      <c r="B52" s="185">
        <v>1329</v>
      </c>
      <c r="C52" s="185">
        <f t="shared" si="0"/>
        <v>37</v>
      </c>
      <c r="D52" s="194"/>
      <c r="E52" s="185">
        <f>SUM(F52:G52)</f>
        <v>5402</v>
      </c>
      <c r="F52" s="185">
        <v>2676</v>
      </c>
      <c r="G52" s="185">
        <v>2726</v>
      </c>
      <c r="H52" s="186">
        <f>E52-E47</f>
        <v>-289</v>
      </c>
      <c r="I52" s="187"/>
      <c r="J52" s="188"/>
      <c r="K52" s="189"/>
      <c r="L52" s="195">
        <v>32.68</v>
      </c>
      <c r="M52" s="193"/>
    </row>
    <row r="53" spans="1:13" ht="13.5" customHeight="1" x14ac:dyDescent="0.15">
      <c r="A53" s="206" t="s">
        <v>27</v>
      </c>
      <c r="B53" s="185">
        <v>4165</v>
      </c>
      <c r="C53" s="185">
        <f t="shared" si="0"/>
        <v>46</v>
      </c>
      <c r="D53" s="194"/>
      <c r="E53" s="185">
        <f>SUM(F53:G53)</f>
        <v>17034</v>
      </c>
      <c r="F53" s="185">
        <v>9207</v>
      </c>
      <c r="G53" s="185">
        <v>7827</v>
      </c>
      <c r="H53" s="186">
        <f>E53-E48</f>
        <v>-655</v>
      </c>
      <c r="I53" s="187"/>
      <c r="J53" s="188"/>
      <c r="K53" s="189"/>
      <c r="L53" s="195">
        <v>187.47</v>
      </c>
      <c r="M53" s="193"/>
    </row>
    <row r="54" spans="1:13" ht="5.45" customHeight="1" x14ac:dyDescent="0.15">
      <c r="A54" s="184"/>
      <c r="B54" s="185"/>
      <c r="C54" s="185"/>
      <c r="D54" s="187"/>
      <c r="E54" s="185"/>
      <c r="F54" s="185"/>
      <c r="G54" s="185"/>
      <c r="H54" s="185"/>
      <c r="I54" s="194"/>
      <c r="J54" s="188"/>
      <c r="K54" s="189"/>
      <c r="L54" s="195"/>
      <c r="M54" s="193"/>
    </row>
    <row r="55" spans="1:13" ht="13.5" customHeight="1" x14ac:dyDescent="0.15">
      <c r="A55" s="207" t="s">
        <v>965</v>
      </c>
      <c r="B55" s="186">
        <v>26617</v>
      </c>
      <c r="C55" s="185">
        <f>B55-B50</f>
        <v>1573</v>
      </c>
      <c r="D55" s="187">
        <f>C55/B50*100</f>
        <v>6.2809455358568922</v>
      </c>
      <c r="E55" s="185">
        <f>F55+G55</f>
        <v>79023</v>
      </c>
      <c r="F55" s="186">
        <v>40094</v>
      </c>
      <c r="G55" s="186">
        <v>38929</v>
      </c>
      <c r="H55" s="185">
        <f>E55-E50</f>
        <v>30</v>
      </c>
      <c r="I55" s="194">
        <f>H55/E50*100</f>
        <v>3.7978048687858416E-2</v>
      </c>
      <c r="J55" s="189">
        <f>E55/B55</f>
        <v>2.9688920614644774</v>
      </c>
      <c r="K55" s="189">
        <f>F55/G55*100</f>
        <v>102.99262760409977</v>
      </c>
      <c r="L55" s="195">
        <v>354.12</v>
      </c>
      <c r="M55" s="193">
        <f>E55/L55</f>
        <v>223.1531684174856</v>
      </c>
    </row>
    <row r="56" spans="1:13" ht="13.5" customHeight="1" x14ac:dyDescent="0.15">
      <c r="A56" s="206" t="s">
        <v>25</v>
      </c>
      <c r="B56" s="185">
        <v>21085</v>
      </c>
      <c r="C56" s="185">
        <f>B56-B51</f>
        <v>1535</v>
      </c>
      <c r="D56" s="187"/>
      <c r="E56" s="185">
        <f>SUM(F56:G56)</f>
        <v>57239</v>
      </c>
      <c r="F56" s="185">
        <v>28285</v>
      </c>
      <c r="G56" s="185">
        <v>28954</v>
      </c>
      <c r="H56" s="185">
        <f>E56-E51</f>
        <v>682</v>
      </c>
      <c r="I56" s="194"/>
      <c r="J56" s="189"/>
      <c r="K56" s="189"/>
      <c r="L56" s="195">
        <v>133.97</v>
      </c>
      <c r="M56" s="193"/>
    </row>
    <row r="57" spans="1:13" ht="13.5" customHeight="1" x14ac:dyDescent="0.15">
      <c r="A57" s="206" t="s">
        <v>26</v>
      </c>
      <c r="B57" s="185">
        <v>1363</v>
      </c>
      <c r="C57" s="185">
        <f>B57-B52</f>
        <v>34</v>
      </c>
      <c r="D57" s="187"/>
      <c r="E57" s="185">
        <f>SUM(F57:G57)</f>
        <v>5103</v>
      </c>
      <c r="F57" s="185">
        <v>2497</v>
      </c>
      <c r="G57" s="185">
        <v>2606</v>
      </c>
      <c r="H57" s="185">
        <f>E57-E52</f>
        <v>-299</v>
      </c>
      <c r="I57" s="194"/>
      <c r="J57" s="189"/>
      <c r="K57" s="189"/>
      <c r="L57" s="195">
        <v>32.68</v>
      </c>
      <c r="M57" s="193"/>
    </row>
    <row r="58" spans="1:13" ht="13.5" customHeight="1" x14ac:dyDescent="0.15">
      <c r="A58" s="206" t="s">
        <v>27</v>
      </c>
      <c r="B58" s="185">
        <v>4169</v>
      </c>
      <c r="C58" s="185">
        <f>B58-B53</f>
        <v>4</v>
      </c>
      <c r="D58" s="187"/>
      <c r="E58" s="185">
        <f>SUM(F58:G58)</f>
        <v>16681</v>
      </c>
      <c r="F58" s="185">
        <v>9312</v>
      </c>
      <c r="G58" s="185">
        <v>7369</v>
      </c>
      <c r="H58" s="185">
        <f>E58-E53</f>
        <v>-353</v>
      </c>
      <c r="I58" s="194"/>
      <c r="J58" s="189"/>
      <c r="K58" s="189"/>
      <c r="L58" s="195">
        <v>187.47</v>
      </c>
      <c r="M58" s="193"/>
    </row>
    <row r="59" spans="1:13" ht="5.45" customHeight="1" x14ac:dyDescent="0.15">
      <c r="A59" s="184"/>
      <c r="B59" s="185"/>
      <c r="C59" s="185"/>
      <c r="D59" s="187"/>
      <c r="E59" s="185"/>
      <c r="F59" s="185"/>
      <c r="G59" s="185"/>
      <c r="H59" s="185"/>
      <c r="I59" s="194"/>
      <c r="J59" s="188"/>
      <c r="K59" s="189"/>
      <c r="L59" s="195"/>
      <c r="M59" s="193"/>
    </row>
    <row r="60" spans="1:13" ht="13.5" customHeight="1" x14ac:dyDescent="0.15">
      <c r="A60" s="207" t="s">
        <v>966</v>
      </c>
      <c r="B60" s="186">
        <v>28075</v>
      </c>
      <c r="C60" s="185">
        <v>1458</v>
      </c>
      <c r="D60" s="187">
        <v>5.5</v>
      </c>
      <c r="E60" s="185">
        <v>77729</v>
      </c>
      <c r="F60" s="186">
        <v>39118</v>
      </c>
      <c r="G60" s="186">
        <v>38611</v>
      </c>
      <c r="H60" s="185">
        <v>-1294</v>
      </c>
      <c r="I60" s="194">
        <v>-1.6</v>
      </c>
      <c r="J60" s="189">
        <v>2.8</v>
      </c>
      <c r="K60" s="189">
        <v>101.3</v>
      </c>
      <c r="L60" s="195">
        <v>354.12</v>
      </c>
      <c r="M60" s="193">
        <v>219.5</v>
      </c>
    </row>
    <row r="61" spans="1:13" ht="13.5" customHeight="1" x14ac:dyDescent="0.15">
      <c r="A61" s="206" t="s">
        <v>25</v>
      </c>
      <c r="B61" s="185">
        <v>22574</v>
      </c>
      <c r="C61" s="185">
        <v>1489</v>
      </c>
      <c r="D61" s="187"/>
      <c r="E61" s="185">
        <v>58110</v>
      </c>
      <c r="F61" s="185">
        <v>28688</v>
      </c>
      <c r="G61" s="185">
        <v>29422</v>
      </c>
      <c r="H61" s="185">
        <v>871</v>
      </c>
      <c r="I61" s="194"/>
      <c r="J61" s="189"/>
      <c r="K61" s="189"/>
      <c r="L61" s="195">
        <v>133.97</v>
      </c>
      <c r="M61" s="193"/>
    </row>
    <row r="62" spans="1:13" ht="13.5" customHeight="1" x14ac:dyDescent="0.15">
      <c r="A62" s="206" t="s">
        <v>26</v>
      </c>
      <c r="B62" s="185">
        <v>1376</v>
      </c>
      <c r="C62" s="185">
        <v>13</v>
      </c>
      <c r="D62" s="187"/>
      <c r="E62" s="185">
        <v>4782</v>
      </c>
      <c r="F62" s="185">
        <v>2346</v>
      </c>
      <c r="G62" s="185">
        <v>2436</v>
      </c>
      <c r="H62" s="185">
        <v>-321</v>
      </c>
      <c r="I62" s="194"/>
      <c r="J62" s="189"/>
      <c r="K62" s="189"/>
      <c r="L62" s="195">
        <v>32.68</v>
      </c>
      <c r="M62" s="193"/>
    </row>
    <row r="63" spans="1:13" ht="13.5" customHeight="1" x14ac:dyDescent="0.15">
      <c r="A63" s="206" t="s">
        <v>27</v>
      </c>
      <c r="B63" s="185">
        <v>4125</v>
      </c>
      <c r="C63" s="185">
        <v>-44</v>
      </c>
      <c r="D63" s="187"/>
      <c r="E63" s="185">
        <v>14837</v>
      </c>
      <c r="F63" s="185">
        <v>8084</v>
      </c>
      <c r="G63" s="185">
        <v>6753</v>
      </c>
      <c r="H63" s="185">
        <v>-1844</v>
      </c>
      <c r="I63" s="194"/>
      <c r="J63" s="189"/>
      <c r="K63" s="189"/>
      <c r="L63" s="195">
        <v>187.47</v>
      </c>
      <c r="M63" s="193"/>
    </row>
    <row r="64" spans="1:13" s="79" customFormat="1" ht="5.45" customHeight="1" x14ac:dyDescent="0.15">
      <c r="A64" s="184"/>
      <c r="B64" s="185"/>
      <c r="C64" s="185"/>
      <c r="D64" s="187"/>
      <c r="E64" s="185"/>
      <c r="F64" s="185"/>
      <c r="G64" s="185"/>
      <c r="H64" s="185"/>
      <c r="I64" s="194"/>
      <c r="J64" s="188"/>
      <c r="K64" s="189"/>
      <c r="L64" s="195"/>
      <c r="M64" s="193"/>
    </row>
    <row r="65" spans="1:13" s="79" customFormat="1" ht="13.5" customHeight="1" x14ac:dyDescent="0.15">
      <c r="A65" s="207" t="s">
        <v>1070</v>
      </c>
      <c r="B65" s="186">
        <v>28753</v>
      </c>
      <c r="C65" s="185">
        <v>678</v>
      </c>
      <c r="D65" s="187">
        <v>2.4</v>
      </c>
      <c r="E65" s="185">
        <v>75457</v>
      </c>
      <c r="F65" s="186">
        <v>37673</v>
      </c>
      <c r="G65" s="186">
        <v>37784</v>
      </c>
      <c r="H65" s="185">
        <v>-2272</v>
      </c>
      <c r="I65" s="194">
        <v>-2.9</v>
      </c>
      <c r="J65" s="189">
        <v>2.6</v>
      </c>
      <c r="K65" s="189">
        <v>99.7</v>
      </c>
      <c r="L65" s="195">
        <v>354.36</v>
      </c>
      <c r="M65" s="193">
        <v>212.9</v>
      </c>
    </row>
    <row r="66" spans="1:13" s="79" customFormat="1" ht="13.5" customHeight="1" x14ac:dyDescent="0.15">
      <c r="A66" s="206" t="s">
        <v>25</v>
      </c>
      <c r="B66" s="185">
        <v>23383</v>
      </c>
      <c r="C66" s="185">
        <v>809</v>
      </c>
      <c r="D66" s="187"/>
      <c r="E66" s="185">
        <v>57659</v>
      </c>
      <c r="F66" s="185">
        <v>28149</v>
      </c>
      <c r="G66" s="185">
        <v>29510</v>
      </c>
      <c r="H66" s="185">
        <v>-451</v>
      </c>
      <c r="I66" s="194"/>
      <c r="J66" s="189"/>
      <c r="K66" s="189"/>
      <c r="L66" s="209">
        <v>133.97</v>
      </c>
      <c r="M66" s="193"/>
    </row>
    <row r="67" spans="1:13" s="79" customFormat="1" ht="13.5" customHeight="1" x14ac:dyDescent="0.15">
      <c r="A67" s="206" t="s">
        <v>26</v>
      </c>
      <c r="B67" s="185">
        <v>1324</v>
      </c>
      <c r="C67" s="185">
        <v>-52</v>
      </c>
      <c r="D67" s="187"/>
      <c r="E67" s="185">
        <v>4360</v>
      </c>
      <c r="F67" s="185">
        <v>2191</v>
      </c>
      <c r="G67" s="185">
        <v>2169</v>
      </c>
      <c r="H67" s="185">
        <v>-422</v>
      </c>
      <c r="I67" s="194"/>
      <c r="J67" s="189"/>
      <c r="K67" s="189"/>
      <c r="L67" s="209">
        <v>32.68</v>
      </c>
      <c r="M67" s="193"/>
    </row>
    <row r="68" spans="1:13" s="79" customFormat="1" ht="13.5" customHeight="1" thickBot="1" x14ac:dyDescent="0.2">
      <c r="A68" s="210" t="s">
        <v>27</v>
      </c>
      <c r="B68" s="211">
        <v>4046</v>
      </c>
      <c r="C68" s="211">
        <v>-79</v>
      </c>
      <c r="D68" s="212"/>
      <c r="E68" s="211">
        <v>13438</v>
      </c>
      <c r="F68" s="211">
        <v>7333</v>
      </c>
      <c r="G68" s="211">
        <v>6105</v>
      </c>
      <c r="H68" s="211">
        <v>-1399</v>
      </c>
      <c r="I68" s="213"/>
      <c r="J68" s="214"/>
      <c r="K68" s="214"/>
      <c r="L68" s="215">
        <v>187.47</v>
      </c>
      <c r="M68" s="216"/>
    </row>
    <row r="69" spans="1:13" x14ac:dyDescent="0.15">
      <c r="A69" s="125" t="s">
        <v>951</v>
      </c>
      <c r="B69" s="217"/>
      <c r="C69" s="218"/>
      <c r="D69" s="218"/>
      <c r="E69" s="219"/>
      <c r="F69" s="219"/>
      <c r="G69" s="219"/>
      <c r="H69" s="219"/>
      <c r="I69" s="220"/>
      <c r="J69" s="220"/>
      <c r="K69" s="220"/>
      <c r="L69" s="220"/>
      <c r="M69" s="220"/>
    </row>
    <row r="70" spans="1:13" x14ac:dyDescent="0.15">
      <c r="A70" s="125"/>
      <c r="B70" s="219"/>
      <c r="C70" s="220"/>
      <c r="D70" s="220"/>
      <c r="E70" s="219"/>
      <c r="F70" s="219"/>
      <c r="G70" s="219"/>
      <c r="H70" s="219"/>
      <c r="I70" s="220"/>
      <c r="J70" s="220"/>
      <c r="K70" s="220"/>
      <c r="L70" s="220"/>
      <c r="M70" s="220"/>
    </row>
    <row r="71" spans="1:13" x14ac:dyDescent="0.15">
      <c r="A71" s="125"/>
      <c r="B71" s="219"/>
      <c r="C71" s="220"/>
      <c r="D71" s="220"/>
      <c r="E71" s="219"/>
      <c r="F71" s="219"/>
      <c r="G71" s="219"/>
      <c r="H71" s="219"/>
      <c r="I71" s="220"/>
      <c r="J71" s="220"/>
      <c r="K71" s="220"/>
      <c r="L71" s="220"/>
      <c r="M71" s="220"/>
    </row>
    <row r="72" spans="1:13" x14ac:dyDescent="0.15">
      <c r="A72" s="125"/>
      <c r="B72" s="219"/>
      <c r="C72" s="220"/>
      <c r="D72" s="220"/>
      <c r="E72" s="219"/>
      <c r="F72" s="219"/>
      <c r="G72" s="219"/>
      <c r="H72" s="219"/>
      <c r="I72" s="220"/>
      <c r="J72" s="220"/>
      <c r="K72" s="220"/>
      <c r="L72" s="220"/>
      <c r="M72" s="220"/>
    </row>
    <row r="73" spans="1:13" x14ac:dyDescent="0.15">
      <c r="A73" s="125"/>
      <c r="B73" s="219"/>
      <c r="C73" s="220"/>
      <c r="D73" s="220"/>
      <c r="E73" s="219"/>
      <c r="F73" s="219"/>
      <c r="G73" s="219"/>
      <c r="H73" s="219"/>
      <c r="I73" s="220"/>
      <c r="J73" s="220"/>
      <c r="K73" s="220"/>
      <c r="L73" s="220"/>
      <c r="M73" s="220"/>
    </row>
    <row r="189" spans="1:13" x14ac:dyDescent="0.15">
      <c r="A189" s="219"/>
      <c r="B189" s="219"/>
      <c r="C189" s="219"/>
      <c r="D189" s="219"/>
      <c r="E189" s="219"/>
      <c r="F189" s="219"/>
      <c r="G189" s="219"/>
      <c r="H189" s="219"/>
      <c r="I189" s="219"/>
      <c r="J189" s="219"/>
      <c r="K189" s="219"/>
      <c r="L189" s="219"/>
      <c r="M189" s="219"/>
    </row>
    <row r="190" spans="1:13" x14ac:dyDescent="0.15">
      <c r="A190" s="219"/>
      <c r="B190" s="219"/>
      <c r="C190" s="219"/>
      <c r="D190" s="219"/>
      <c r="E190" s="219"/>
      <c r="F190" s="219"/>
      <c r="G190" s="219"/>
      <c r="H190" s="219"/>
      <c r="I190" s="219"/>
      <c r="J190" s="219"/>
      <c r="K190" s="219"/>
      <c r="L190" s="219"/>
      <c r="M190" s="219"/>
    </row>
  </sheetData>
  <mergeCells count="3">
    <mergeCell ref="L2:L3"/>
    <mergeCell ref="B2:D2"/>
    <mergeCell ref="E2:I2"/>
  </mergeCells>
  <phoneticPr fontId="1"/>
  <pageMargins left="0.43307086614173229" right="0.43307086614173229" top="0.74803149606299213" bottom="0.55118110236220474" header="0.31496062992125984" footer="0.31496062992125984"/>
  <pageSetup paperSize="9" scale="97" firstPageNumber="16" orientation="portrait" useFirstPageNumber="1" r:id="rId1"/>
  <headerFooter>
    <oddFooter>&amp;C16</oddFooter>
    <firstFooter>&amp;C16</firstFooter>
  </headerFooter>
  <rowBreaks count="1" manualBreakCount="1">
    <brk id="71" max="16383" man="1"/>
  </rowBreaks>
  <ignoredErrors>
    <ignoredError sqref="E6:E8" formulaRange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8.625" style="203" customWidth="1"/>
    <col min="2" max="2" width="4.25" style="203" customWidth="1"/>
    <col min="3" max="3" width="7.75" style="203" customWidth="1"/>
    <col min="4" max="15" width="6.375" style="203" customWidth="1"/>
    <col min="16" max="16384" width="9" style="79"/>
  </cols>
  <sheetData>
    <row r="1" spans="1:15" x14ac:dyDescent="0.15">
      <c r="A1" s="551"/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</row>
    <row r="2" spans="1:15" ht="15" thickBot="1" x14ac:dyDescent="0.2">
      <c r="A2" s="171" t="s">
        <v>15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633" t="s">
        <v>1255</v>
      </c>
    </row>
    <row r="3" spans="1:15" x14ac:dyDescent="0.15">
      <c r="A3" s="1122" t="s">
        <v>309</v>
      </c>
      <c r="B3" s="634"/>
      <c r="C3" s="1120" t="s">
        <v>310</v>
      </c>
      <c r="D3" s="634" t="s">
        <v>311</v>
      </c>
      <c r="E3" s="1120" t="s">
        <v>312</v>
      </c>
      <c r="F3" s="1124" t="s">
        <v>313</v>
      </c>
      <c r="G3" s="1124" t="s">
        <v>314</v>
      </c>
      <c r="H3" s="1124" t="s">
        <v>315</v>
      </c>
      <c r="I3" s="1124" t="s">
        <v>316</v>
      </c>
      <c r="J3" s="1120" t="s">
        <v>317</v>
      </c>
      <c r="K3" s="1120" t="s">
        <v>318</v>
      </c>
      <c r="L3" s="1120" t="s">
        <v>319</v>
      </c>
      <c r="M3" s="1120" t="s">
        <v>320</v>
      </c>
      <c r="N3" s="1120" t="s">
        <v>1236</v>
      </c>
      <c r="O3" s="1118" t="s">
        <v>223</v>
      </c>
    </row>
    <row r="4" spans="1:15" x14ac:dyDescent="0.15">
      <c r="A4" s="1123"/>
      <c r="B4" s="635"/>
      <c r="C4" s="1121"/>
      <c r="D4" s="636" t="s">
        <v>321</v>
      </c>
      <c r="E4" s="1121"/>
      <c r="F4" s="1125"/>
      <c r="G4" s="1125"/>
      <c r="H4" s="1125"/>
      <c r="I4" s="1125"/>
      <c r="J4" s="1121"/>
      <c r="K4" s="1121"/>
      <c r="L4" s="1121"/>
      <c r="M4" s="1121"/>
      <c r="N4" s="1121"/>
      <c r="O4" s="1119"/>
    </row>
    <row r="5" spans="1:15" x14ac:dyDescent="0.15">
      <c r="A5" s="637"/>
      <c r="B5" s="592" t="s">
        <v>322</v>
      </c>
      <c r="C5" s="559">
        <v>108</v>
      </c>
      <c r="D5" s="638">
        <v>17</v>
      </c>
      <c r="E5" s="638">
        <v>42</v>
      </c>
      <c r="F5" s="638">
        <v>21</v>
      </c>
      <c r="G5" s="638">
        <v>3</v>
      </c>
      <c r="H5" s="638" t="s">
        <v>323</v>
      </c>
      <c r="I5" s="638" t="s">
        <v>323</v>
      </c>
      <c r="J5" s="638" t="s">
        <v>232</v>
      </c>
      <c r="K5" s="638">
        <v>6</v>
      </c>
      <c r="L5" s="638">
        <v>7</v>
      </c>
      <c r="M5" s="638" t="s">
        <v>232</v>
      </c>
      <c r="N5" s="638" t="s">
        <v>323</v>
      </c>
      <c r="O5" s="639">
        <v>12</v>
      </c>
    </row>
    <row r="6" spans="1:15" x14ac:dyDescent="0.15">
      <c r="A6" s="637" t="s">
        <v>1230</v>
      </c>
      <c r="B6" s="592" t="s">
        <v>3</v>
      </c>
      <c r="C6" s="559">
        <v>40</v>
      </c>
      <c r="D6" s="638">
        <v>12</v>
      </c>
      <c r="E6" s="638">
        <v>15</v>
      </c>
      <c r="F6" s="638">
        <v>1</v>
      </c>
      <c r="G6" s="638">
        <v>1</v>
      </c>
      <c r="H6" s="638" t="s">
        <v>323</v>
      </c>
      <c r="I6" s="638" t="s">
        <v>323</v>
      </c>
      <c r="J6" s="638" t="s">
        <v>232</v>
      </c>
      <c r="K6" s="638">
        <v>3</v>
      </c>
      <c r="L6" s="638">
        <v>3</v>
      </c>
      <c r="M6" s="638" t="s">
        <v>232</v>
      </c>
      <c r="N6" s="638" t="s">
        <v>323</v>
      </c>
      <c r="O6" s="639">
        <v>5</v>
      </c>
    </row>
    <row r="7" spans="1:15" x14ac:dyDescent="0.15">
      <c r="A7" s="637" t="s">
        <v>1238</v>
      </c>
      <c r="B7" s="592" t="s">
        <v>4</v>
      </c>
      <c r="C7" s="559">
        <v>68</v>
      </c>
      <c r="D7" s="638">
        <v>5</v>
      </c>
      <c r="E7" s="638">
        <v>27</v>
      </c>
      <c r="F7" s="638">
        <v>20</v>
      </c>
      <c r="G7" s="638">
        <v>2</v>
      </c>
      <c r="H7" s="638" t="s">
        <v>323</v>
      </c>
      <c r="I7" s="638" t="s">
        <v>323</v>
      </c>
      <c r="J7" s="638" t="s">
        <v>232</v>
      </c>
      <c r="K7" s="638">
        <v>3</v>
      </c>
      <c r="L7" s="638">
        <v>4</v>
      </c>
      <c r="M7" s="638" t="s">
        <v>232</v>
      </c>
      <c r="N7" s="638" t="s">
        <v>323</v>
      </c>
      <c r="O7" s="639">
        <v>7</v>
      </c>
    </row>
    <row r="8" spans="1:15" x14ac:dyDescent="0.15">
      <c r="A8" s="640"/>
      <c r="B8" s="554"/>
      <c r="C8" s="578"/>
      <c r="D8" s="641"/>
      <c r="E8" s="641"/>
      <c r="F8" s="641"/>
      <c r="G8" s="641"/>
      <c r="H8" s="641"/>
      <c r="I8" s="641"/>
      <c r="J8" s="641"/>
      <c r="K8" s="641"/>
      <c r="L8" s="641"/>
      <c r="M8" s="641"/>
      <c r="N8" s="642"/>
      <c r="O8" s="643"/>
    </row>
    <row r="9" spans="1:15" x14ac:dyDescent="0.15">
      <c r="A9" s="637"/>
      <c r="B9" s="592" t="s">
        <v>322</v>
      </c>
      <c r="C9" s="559">
        <v>155</v>
      </c>
      <c r="D9" s="638">
        <v>32</v>
      </c>
      <c r="E9" s="638">
        <v>46</v>
      </c>
      <c r="F9" s="638">
        <v>23</v>
      </c>
      <c r="G9" s="638">
        <v>13</v>
      </c>
      <c r="H9" s="638" t="s">
        <v>232</v>
      </c>
      <c r="I9" s="638">
        <v>16</v>
      </c>
      <c r="J9" s="638" t="s">
        <v>232</v>
      </c>
      <c r="K9" s="638">
        <v>5</v>
      </c>
      <c r="L9" s="638">
        <v>7</v>
      </c>
      <c r="M9" s="638">
        <v>2</v>
      </c>
      <c r="N9" s="638" t="s">
        <v>323</v>
      </c>
      <c r="O9" s="639">
        <v>11</v>
      </c>
    </row>
    <row r="10" spans="1:15" x14ac:dyDescent="0.15">
      <c r="A10" s="637" t="s">
        <v>1232</v>
      </c>
      <c r="B10" s="592" t="s">
        <v>3</v>
      </c>
      <c r="C10" s="559">
        <v>50</v>
      </c>
      <c r="D10" s="638">
        <v>19</v>
      </c>
      <c r="E10" s="638">
        <v>10</v>
      </c>
      <c r="F10" s="638" t="s">
        <v>232</v>
      </c>
      <c r="G10" s="638">
        <v>5</v>
      </c>
      <c r="H10" s="638" t="s">
        <v>232</v>
      </c>
      <c r="I10" s="638">
        <v>2</v>
      </c>
      <c r="J10" s="638" t="s">
        <v>232</v>
      </c>
      <c r="K10" s="638">
        <v>4</v>
      </c>
      <c r="L10" s="638">
        <v>2</v>
      </c>
      <c r="M10" s="638">
        <v>2</v>
      </c>
      <c r="N10" s="638" t="s">
        <v>323</v>
      </c>
      <c r="O10" s="639">
        <v>6</v>
      </c>
    </row>
    <row r="11" spans="1:15" x14ac:dyDescent="0.15">
      <c r="A11" s="637" t="s">
        <v>1233</v>
      </c>
      <c r="B11" s="592" t="s">
        <v>4</v>
      </c>
      <c r="C11" s="559">
        <v>105</v>
      </c>
      <c r="D11" s="638">
        <v>13</v>
      </c>
      <c r="E11" s="638">
        <v>36</v>
      </c>
      <c r="F11" s="638">
        <v>23</v>
      </c>
      <c r="G11" s="638">
        <v>8</v>
      </c>
      <c r="H11" s="638" t="s">
        <v>232</v>
      </c>
      <c r="I11" s="638">
        <v>14</v>
      </c>
      <c r="J11" s="638" t="s">
        <v>232</v>
      </c>
      <c r="K11" s="638">
        <v>1</v>
      </c>
      <c r="L11" s="638">
        <v>5</v>
      </c>
      <c r="M11" s="638" t="s">
        <v>232</v>
      </c>
      <c r="N11" s="638" t="s">
        <v>323</v>
      </c>
      <c r="O11" s="639">
        <v>5</v>
      </c>
    </row>
    <row r="12" spans="1:15" x14ac:dyDescent="0.15">
      <c r="A12" s="640"/>
      <c r="B12" s="554"/>
      <c r="C12" s="578"/>
      <c r="D12" s="641"/>
      <c r="E12" s="641"/>
      <c r="F12" s="641"/>
      <c r="G12" s="641"/>
      <c r="H12" s="641"/>
      <c r="I12" s="641"/>
      <c r="J12" s="641"/>
      <c r="K12" s="641"/>
      <c r="L12" s="641"/>
      <c r="M12" s="641"/>
      <c r="N12" s="642"/>
      <c r="O12" s="643"/>
    </row>
    <row r="13" spans="1:15" x14ac:dyDescent="0.15">
      <c r="A13" s="637"/>
      <c r="B13" s="592" t="s">
        <v>322</v>
      </c>
      <c r="C13" s="559">
        <v>205</v>
      </c>
      <c r="D13" s="638">
        <v>27</v>
      </c>
      <c r="E13" s="638">
        <v>85</v>
      </c>
      <c r="F13" s="638">
        <v>23</v>
      </c>
      <c r="G13" s="638">
        <v>7</v>
      </c>
      <c r="H13" s="638" t="s">
        <v>232</v>
      </c>
      <c r="I13" s="638">
        <v>14</v>
      </c>
      <c r="J13" s="638">
        <v>1</v>
      </c>
      <c r="K13" s="638">
        <v>8</v>
      </c>
      <c r="L13" s="638">
        <v>21</v>
      </c>
      <c r="M13" s="638">
        <v>2</v>
      </c>
      <c r="N13" s="638" t="s">
        <v>323</v>
      </c>
      <c r="O13" s="639">
        <v>17</v>
      </c>
    </row>
    <row r="14" spans="1:15" x14ac:dyDescent="0.15">
      <c r="A14" s="637" t="s">
        <v>8</v>
      </c>
      <c r="B14" s="592" t="s">
        <v>3</v>
      </c>
      <c r="C14" s="559">
        <v>95</v>
      </c>
      <c r="D14" s="638">
        <v>14</v>
      </c>
      <c r="E14" s="638">
        <v>41</v>
      </c>
      <c r="F14" s="638" t="s">
        <v>232</v>
      </c>
      <c r="G14" s="638">
        <v>2</v>
      </c>
      <c r="H14" s="638" t="s">
        <v>232</v>
      </c>
      <c r="I14" s="638" t="s">
        <v>232</v>
      </c>
      <c r="J14" s="638">
        <v>1</v>
      </c>
      <c r="K14" s="638">
        <v>7</v>
      </c>
      <c r="L14" s="638">
        <v>18</v>
      </c>
      <c r="M14" s="638">
        <v>2</v>
      </c>
      <c r="N14" s="638" t="s">
        <v>323</v>
      </c>
      <c r="O14" s="639">
        <v>10</v>
      </c>
    </row>
    <row r="15" spans="1:15" x14ac:dyDescent="0.15">
      <c r="A15" s="637" t="s">
        <v>1234</v>
      </c>
      <c r="B15" s="592" t="s">
        <v>4</v>
      </c>
      <c r="C15" s="559">
        <v>110</v>
      </c>
      <c r="D15" s="638">
        <v>13</v>
      </c>
      <c r="E15" s="638">
        <v>44</v>
      </c>
      <c r="F15" s="638">
        <v>23</v>
      </c>
      <c r="G15" s="638">
        <v>5</v>
      </c>
      <c r="H15" s="638" t="s">
        <v>232</v>
      </c>
      <c r="I15" s="638">
        <v>14</v>
      </c>
      <c r="J15" s="638" t="s">
        <v>232</v>
      </c>
      <c r="K15" s="638">
        <v>1</v>
      </c>
      <c r="L15" s="638">
        <v>3</v>
      </c>
      <c r="M15" s="638" t="s">
        <v>232</v>
      </c>
      <c r="N15" s="638" t="s">
        <v>323</v>
      </c>
      <c r="O15" s="639">
        <v>7</v>
      </c>
    </row>
    <row r="16" spans="1:15" x14ac:dyDescent="0.15">
      <c r="A16" s="640"/>
      <c r="B16" s="554"/>
      <c r="C16" s="578"/>
      <c r="D16" s="641"/>
      <c r="E16" s="641"/>
      <c r="F16" s="641"/>
      <c r="G16" s="641"/>
      <c r="H16" s="641"/>
      <c r="I16" s="641"/>
      <c r="J16" s="641"/>
      <c r="K16" s="641"/>
      <c r="L16" s="641"/>
      <c r="M16" s="641"/>
      <c r="N16" s="642"/>
      <c r="O16" s="643"/>
    </row>
    <row r="17" spans="1:15" x14ac:dyDescent="0.15">
      <c r="A17" s="637"/>
      <c r="B17" s="592" t="s">
        <v>322</v>
      </c>
      <c r="C17" s="559">
        <v>153</v>
      </c>
      <c r="D17" s="638">
        <v>21</v>
      </c>
      <c r="E17" s="638">
        <v>42</v>
      </c>
      <c r="F17" s="638">
        <v>34</v>
      </c>
      <c r="G17" s="638">
        <v>5</v>
      </c>
      <c r="H17" s="638">
        <v>5</v>
      </c>
      <c r="I17" s="638">
        <v>19</v>
      </c>
      <c r="J17" s="638">
        <v>2</v>
      </c>
      <c r="K17" s="638">
        <v>4</v>
      </c>
      <c r="L17" s="638">
        <v>2</v>
      </c>
      <c r="M17" s="638">
        <v>1</v>
      </c>
      <c r="N17" s="650">
        <v>1</v>
      </c>
      <c r="O17" s="639">
        <v>17</v>
      </c>
    </row>
    <row r="18" spans="1:15" x14ac:dyDescent="0.15">
      <c r="A18" s="637" t="s">
        <v>1067</v>
      </c>
      <c r="B18" s="592" t="s">
        <v>3</v>
      </c>
      <c r="C18" s="559">
        <v>48</v>
      </c>
      <c r="D18" s="638">
        <v>5</v>
      </c>
      <c r="E18" s="638">
        <v>10</v>
      </c>
      <c r="F18" s="638">
        <v>6</v>
      </c>
      <c r="G18" s="638" t="s">
        <v>1114</v>
      </c>
      <c r="H18" s="638">
        <v>4</v>
      </c>
      <c r="I18" s="638">
        <v>3</v>
      </c>
      <c r="J18" s="638">
        <v>2</v>
      </c>
      <c r="K18" s="638">
        <v>3</v>
      </c>
      <c r="L18" s="638" t="s">
        <v>1114</v>
      </c>
      <c r="M18" s="638">
        <v>1</v>
      </c>
      <c r="N18" s="650">
        <v>1</v>
      </c>
      <c r="O18" s="639">
        <v>13</v>
      </c>
    </row>
    <row r="19" spans="1:15" x14ac:dyDescent="0.15">
      <c r="A19" s="637" t="s">
        <v>1235</v>
      </c>
      <c r="B19" s="592" t="s">
        <v>4</v>
      </c>
      <c r="C19" s="559">
        <v>105</v>
      </c>
      <c r="D19" s="638">
        <v>16</v>
      </c>
      <c r="E19" s="638">
        <v>32</v>
      </c>
      <c r="F19" s="638">
        <v>28</v>
      </c>
      <c r="G19" s="638">
        <v>5</v>
      </c>
      <c r="H19" s="638">
        <v>1</v>
      </c>
      <c r="I19" s="638">
        <v>16</v>
      </c>
      <c r="J19" s="638" t="s">
        <v>232</v>
      </c>
      <c r="K19" s="638">
        <v>1</v>
      </c>
      <c r="L19" s="638">
        <v>2</v>
      </c>
      <c r="M19" s="638" t="s">
        <v>232</v>
      </c>
      <c r="N19" s="638" t="s">
        <v>232</v>
      </c>
      <c r="O19" s="639">
        <v>4</v>
      </c>
    </row>
    <row r="20" spans="1:15" ht="4.5" customHeight="1" thickBot="1" x14ac:dyDescent="0.2">
      <c r="A20" s="573"/>
      <c r="B20" s="652"/>
      <c r="C20" s="563"/>
      <c r="D20" s="674"/>
      <c r="E20" s="674"/>
      <c r="F20" s="674"/>
      <c r="G20" s="674"/>
      <c r="H20" s="674"/>
      <c r="I20" s="674"/>
      <c r="J20" s="674"/>
      <c r="K20" s="674"/>
      <c r="L20" s="674"/>
      <c r="M20" s="674"/>
      <c r="N20" s="675"/>
      <c r="O20" s="676"/>
    </row>
    <row r="21" spans="1:15" x14ac:dyDescent="0.15">
      <c r="A21" s="551" t="s">
        <v>1023</v>
      </c>
      <c r="B21" s="551"/>
      <c r="C21" s="551"/>
      <c r="D21" s="551"/>
      <c r="E21" s="551"/>
      <c r="F21" s="551"/>
      <c r="G21" s="551"/>
      <c r="H21" s="551"/>
      <c r="I21" s="551"/>
      <c r="J21" s="551"/>
      <c r="K21" s="551"/>
      <c r="L21" s="551"/>
      <c r="M21" s="551"/>
      <c r="N21" s="551"/>
      <c r="O21" s="551"/>
    </row>
    <row r="22" spans="1:15" x14ac:dyDescent="0.15">
      <c r="A22" s="551"/>
      <c r="B22" s="551"/>
      <c r="C22" s="551"/>
      <c r="D22" s="551"/>
      <c r="E22" s="551"/>
      <c r="F22" s="551"/>
      <c r="G22" s="551"/>
      <c r="H22" s="551"/>
      <c r="I22" s="551"/>
      <c r="J22" s="551"/>
      <c r="K22" s="551"/>
      <c r="L22" s="551"/>
      <c r="M22" s="551"/>
      <c r="N22" s="551"/>
      <c r="O22" s="551"/>
    </row>
    <row r="23" spans="1:15" ht="15" thickBot="1" x14ac:dyDescent="0.2">
      <c r="A23" s="171" t="s">
        <v>16</v>
      </c>
      <c r="B23" s="550"/>
      <c r="C23" s="550"/>
      <c r="D23" s="550"/>
      <c r="E23" s="550"/>
      <c r="F23" s="550"/>
      <c r="G23" s="550"/>
      <c r="H23" s="550"/>
      <c r="I23" s="550"/>
      <c r="J23" s="550"/>
      <c r="K23" s="550"/>
      <c r="L23" s="550"/>
      <c r="M23" s="550"/>
      <c r="N23" s="550"/>
      <c r="O23" s="633" t="s">
        <v>1255</v>
      </c>
    </row>
    <row r="24" spans="1:15" x14ac:dyDescent="0.15">
      <c r="A24" s="1122" t="s">
        <v>309</v>
      </c>
      <c r="B24" s="634"/>
      <c r="C24" s="1120" t="s">
        <v>310</v>
      </c>
      <c r="D24" s="634" t="s">
        <v>311</v>
      </c>
      <c r="E24" s="1120" t="s">
        <v>312</v>
      </c>
      <c r="F24" s="1124" t="s">
        <v>313</v>
      </c>
      <c r="G24" s="1124" t="s">
        <v>314</v>
      </c>
      <c r="H24" s="1124" t="s">
        <v>315</v>
      </c>
      <c r="I24" s="1124" t="s">
        <v>316</v>
      </c>
      <c r="J24" s="1120" t="s">
        <v>317</v>
      </c>
      <c r="K24" s="1120" t="s">
        <v>318</v>
      </c>
      <c r="L24" s="1120" t="s">
        <v>319</v>
      </c>
      <c r="M24" s="1120" t="s">
        <v>320</v>
      </c>
      <c r="N24" s="1120" t="s">
        <v>1236</v>
      </c>
      <c r="O24" s="1118" t="s">
        <v>223</v>
      </c>
    </row>
    <row r="25" spans="1:15" x14ac:dyDescent="0.15">
      <c r="A25" s="1123"/>
      <c r="B25" s="635"/>
      <c r="C25" s="1121"/>
      <c r="D25" s="636" t="s">
        <v>321</v>
      </c>
      <c r="E25" s="1121"/>
      <c r="F25" s="1125"/>
      <c r="G25" s="1125"/>
      <c r="H25" s="1125"/>
      <c r="I25" s="1125"/>
      <c r="J25" s="1121"/>
      <c r="K25" s="1121"/>
      <c r="L25" s="1121"/>
      <c r="M25" s="1121"/>
      <c r="N25" s="1121"/>
      <c r="O25" s="1119"/>
    </row>
    <row r="26" spans="1:15" x14ac:dyDescent="0.15">
      <c r="A26" s="637"/>
      <c r="B26" s="592" t="s">
        <v>322</v>
      </c>
      <c r="C26" s="559">
        <v>64</v>
      </c>
      <c r="D26" s="638">
        <v>5</v>
      </c>
      <c r="E26" s="638">
        <v>12</v>
      </c>
      <c r="F26" s="638">
        <v>16</v>
      </c>
      <c r="G26" s="638">
        <v>1</v>
      </c>
      <c r="H26" s="638" t="s">
        <v>323</v>
      </c>
      <c r="I26" s="638" t="s">
        <v>323</v>
      </c>
      <c r="J26" s="638" t="s">
        <v>232</v>
      </c>
      <c r="K26" s="638">
        <v>3</v>
      </c>
      <c r="L26" s="638">
        <v>1</v>
      </c>
      <c r="M26" s="638">
        <v>2</v>
      </c>
      <c r="N26" s="638" t="s">
        <v>323</v>
      </c>
      <c r="O26" s="639">
        <v>24</v>
      </c>
    </row>
    <row r="27" spans="1:15" x14ac:dyDescent="0.15">
      <c r="A27" s="637" t="s">
        <v>1230</v>
      </c>
      <c r="B27" s="592" t="s">
        <v>3</v>
      </c>
      <c r="C27" s="559">
        <v>16</v>
      </c>
      <c r="D27" s="638">
        <v>1</v>
      </c>
      <c r="E27" s="638">
        <v>3</v>
      </c>
      <c r="F27" s="638">
        <v>2</v>
      </c>
      <c r="G27" s="638" t="s">
        <v>232</v>
      </c>
      <c r="H27" s="638" t="s">
        <v>323</v>
      </c>
      <c r="I27" s="638" t="s">
        <v>323</v>
      </c>
      <c r="J27" s="638" t="s">
        <v>232</v>
      </c>
      <c r="K27" s="638">
        <v>3</v>
      </c>
      <c r="L27" s="638" t="s">
        <v>232</v>
      </c>
      <c r="M27" s="638">
        <v>2</v>
      </c>
      <c r="N27" s="638" t="s">
        <v>323</v>
      </c>
      <c r="O27" s="639">
        <v>5</v>
      </c>
    </row>
    <row r="28" spans="1:15" x14ac:dyDescent="0.15">
      <c r="A28" s="637" t="s">
        <v>1238</v>
      </c>
      <c r="B28" s="592" t="s">
        <v>4</v>
      </c>
      <c r="C28" s="559">
        <v>48</v>
      </c>
      <c r="D28" s="638">
        <v>4</v>
      </c>
      <c r="E28" s="638">
        <v>9</v>
      </c>
      <c r="F28" s="638">
        <v>14</v>
      </c>
      <c r="G28" s="638">
        <v>1</v>
      </c>
      <c r="H28" s="638" t="s">
        <v>323</v>
      </c>
      <c r="I28" s="638" t="s">
        <v>323</v>
      </c>
      <c r="J28" s="638" t="s">
        <v>232</v>
      </c>
      <c r="K28" s="638" t="s">
        <v>232</v>
      </c>
      <c r="L28" s="638">
        <v>1</v>
      </c>
      <c r="M28" s="638" t="s">
        <v>232</v>
      </c>
      <c r="N28" s="638" t="s">
        <v>323</v>
      </c>
      <c r="O28" s="639">
        <v>19</v>
      </c>
    </row>
    <row r="29" spans="1:15" x14ac:dyDescent="0.15">
      <c r="A29" s="640"/>
      <c r="B29" s="554"/>
      <c r="C29" s="578"/>
      <c r="D29" s="641"/>
      <c r="E29" s="641"/>
      <c r="F29" s="641"/>
      <c r="G29" s="641"/>
      <c r="H29" s="641"/>
      <c r="I29" s="641"/>
      <c r="J29" s="641"/>
      <c r="K29" s="641"/>
      <c r="L29" s="641"/>
      <c r="M29" s="641"/>
      <c r="N29" s="642"/>
      <c r="O29" s="643"/>
    </row>
    <row r="30" spans="1:15" x14ac:dyDescent="0.15">
      <c r="A30" s="637"/>
      <c r="B30" s="592" t="s">
        <v>322</v>
      </c>
      <c r="C30" s="626">
        <v>79</v>
      </c>
      <c r="D30" s="638">
        <v>2</v>
      </c>
      <c r="E30" s="638">
        <v>32</v>
      </c>
      <c r="F30" s="638">
        <v>20</v>
      </c>
      <c r="G30" s="638">
        <v>2</v>
      </c>
      <c r="H30" s="638">
        <v>1</v>
      </c>
      <c r="I30" s="638">
        <v>4</v>
      </c>
      <c r="J30" s="638">
        <v>1</v>
      </c>
      <c r="K30" s="638">
        <v>2</v>
      </c>
      <c r="L30" s="638">
        <v>3</v>
      </c>
      <c r="M30" s="638" t="s">
        <v>232</v>
      </c>
      <c r="N30" s="638" t="s">
        <v>323</v>
      </c>
      <c r="O30" s="639">
        <v>12</v>
      </c>
    </row>
    <row r="31" spans="1:15" x14ac:dyDescent="0.15">
      <c r="A31" s="637" t="s">
        <v>1232</v>
      </c>
      <c r="B31" s="592" t="s">
        <v>3</v>
      </c>
      <c r="C31" s="559">
        <v>23</v>
      </c>
      <c r="D31" s="638">
        <v>1</v>
      </c>
      <c r="E31" s="638">
        <v>7</v>
      </c>
      <c r="F31" s="638">
        <v>3</v>
      </c>
      <c r="G31" s="638" t="s">
        <v>232</v>
      </c>
      <c r="H31" s="638" t="s">
        <v>232</v>
      </c>
      <c r="I31" s="638" t="s">
        <v>232</v>
      </c>
      <c r="J31" s="638">
        <v>1</v>
      </c>
      <c r="K31" s="638">
        <v>2</v>
      </c>
      <c r="L31" s="638" t="s">
        <v>232</v>
      </c>
      <c r="M31" s="638" t="s">
        <v>232</v>
      </c>
      <c r="N31" s="638" t="s">
        <v>323</v>
      </c>
      <c r="O31" s="639">
        <v>9</v>
      </c>
    </row>
    <row r="32" spans="1:15" x14ac:dyDescent="0.15">
      <c r="A32" s="637" t="s">
        <v>1233</v>
      </c>
      <c r="B32" s="592" t="s">
        <v>4</v>
      </c>
      <c r="C32" s="559">
        <v>56</v>
      </c>
      <c r="D32" s="638">
        <v>1</v>
      </c>
      <c r="E32" s="638">
        <v>25</v>
      </c>
      <c r="F32" s="638">
        <v>17</v>
      </c>
      <c r="G32" s="638">
        <v>2</v>
      </c>
      <c r="H32" s="638">
        <v>1</v>
      </c>
      <c r="I32" s="638">
        <v>4</v>
      </c>
      <c r="J32" s="638" t="s">
        <v>232</v>
      </c>
      <c r="K32" s="638" t="s">
        <v>232</v>
      </c>
      <c r="L32" s="638">
        <v>3</v>
      </c>
      <c r="M32" s="638" t="s">
        <v>232</v>
      </c>
      <c r="N32" s="638" t="s">
        <v>323</v>
      </c>
      <c r="O32" s="639">
        <v>3</v>
      </c>
    </row>
    <row r="33" spans="1:15" x14ac:dyDescent="0.15">
      <c r="A33" s="640"/>
      <c r="B33" s="554"/>
      <c r="C33" s="578"/>
      <c r="D33" s="641"/>
      <c r="E33" s="641"/>
      <c r="F33" s="641"/>
      <c r="G33" s="641"/>
      <c r="H33" s="641"/>
      <c r="I33" s="641"/>
      <c r="J33" s="641"/>
      <c r="K33" s="641"/>
      <c r="L33" s="641"/>
      <c r="M33" s="641"/>
      <c r="N33" s="642"/>
      <c r="O33" s="643"/>
    </row>
    <row r="34" spans="1:15" x14ac:dyDescent="0.15">
      <c r="A34" s="637"/>
      <c r="B34" s="592" t="s">
        <v>322</v>
      </c>
      <c r="C34" s="626">
        <v>89</v>
      </c>
      <c r="D34" s="638">
        <v>4</v>
      </c>
      <c r="E34" s="638">
        <v>31</v>
      </c>
      <c r="F34" s="638">
        <v>27</v>
      </c>
      <c r="G34" s="638">
        <v>2</v>
      </c>
      <c r="H34" s="638">
        <v>4</v>
      </c>
      <c r="I34" s="638">
        <v>6</v>
      </c>
      <c r="J34" s="638" t="s">
        <v>232</v>
      </c>
      <c r="K34" s="638">
        <v>1</v>
      </c>
      <c r="L34" s="638">
        <v>1</v>
      </c>
      <c r="M34" s="638">
        <v>3</v>
      </c>
      <c r="N34" s="638" t="s">
        <v>323</v>
      </c>
      <c r="O34" s="639">
        <v>10</v>
      </c>
    </row>
    <row r="35" spans="1:15" x14ac:dyDescent="0.15">
      <c r="A35" s="637" t="s">
        <v>8</v>
      </c>
      <c r="B35" s="592" t="s">
        <v>3</v>
      </c>
      <c r="C35" s="559">
        <v>19</v>
      </c>
      <c r="D35" s="638" t="s">
        <v>232</v>
      </c>
      <c r="E35" s="638">
        <v>3</v>
      </c>
      <c r="F35" s="638">
        <v>4</v>
      </c>
      <c r="G35" s="638" t="s">
        <v>232</v>
      </c>
      <c r="H35" s="638" t="s">
        <v>232</v>
      </c>
      <c r="I35" s="638" t="s">
        <v>232</v>
      </c>
      <c r="J35" s="638" t="s">
        <v>232</v>
      </c>
      <c r="K35" s="638">
        <v>1</v>
      </c>
      <c r="L35" s="638" t="s">
        <v>232</v>
      </c>
      <c r="M35" s="638">
        <v>2</v>
      </c>
      <c r="N35" s="638" t="s">
        <v>323</v>
      </c>
      <c r="O35" s="639">
        <v>9</v>
      </c>
    </row>
    <row r="36" spans="1:15" x14ac:dyDescent="0.15">
      <c r="A36" s="637" t="s">
        <v>1234</v>
      </c>
      <c r="B36" s="592" t="s">
        <v>4</v>
      </c>
      <c r="C36" s="626">
        <v>70</v>
      </c>
      <c r="D36" s="638">
        <v>4</v>
      </c>
      <c r="E36" s="638">
        <v>28</v>
      </c>
      <c r="F36" s="638">
        <v>23</v>
      </c>
      <c r="G36" s="638">
        <v>2</v>
      </c>
      <c r="H36" s="638">
        <v>4</v>
      </c>
      <c r="I36" s="638">
        <v>6</v>
      </c>
      <c r="J36" s="638" t="s">
        <v>232</v>
      </c>
      <c r="K36" s="638" t="s">
        <v>232</v>
      </c>
      <c r="L36" s="638">
        <v>1</v>
      </c>
      <c r="M36" s="638">
        <v>1</v>
      </c>
      <c r="N36" s="638" t="s">
        <v>323</v>
      </c>
      <c r="O36" s="639">
        <v>1</v>
      </c>
    </row>
    <row r="37" spans="1:15" x14ac:dyDescent="0.15">
      <c r="A37" s="640"/>
      <c r="B37" s="554"/>
      <c r="C37" s="578"/>
      <c r="D37" s="641"/>
      <c r="E37" s="641"/>
      <c r="F37" s="641"/>
      <c r="G37" s="641"/>
      <c r="H37" s="641"/>
      <c r="I37" s="641"/>
      <c r="J37" s="641"/>
      <c r="K37" s="641"/>
      <c r="L37" s="641"/>
      <c r="M37" s="641"/>
      <c r="N37" s="642"/>
      <c r="O37" s="643"/>
    </row>
    <row r="38" spans="1:15" x14ac:dyDescent="0.15">
      <c r="A38" s="637"/>
      <c r="B38" s="592" t="s">
        <v>322</v>
      </c>
      <c r="C38" s="626">
        <v>83</v>
      </c>
      <c r="D38" s="638">
        <v>1</v>
      </c>
      <c r="E38" s="638">
        <v>31</v>
      </c>
      <c r="F38" s="638">
        <v>27</v>
      </c>
      <c r="G38" s="638">
        <v>2</v>
      </c>
      <c r="H38" s="638">
        <v>2</v>
      </c>
      <c r="I38" s="638" t="s">
        <v>1114</v>
      </c>
      <c r="J38" s="638" t="s">
        <v>232</v>
      </c>
      <c r="K38" s="638">
        <v>1</v>
      </c>
      <c r="L38" s="638">
        <v>1</v>
      </c>
      <c r="M38" s="638">
        <v>1</v>
      </c>
      <c r="N38" s="638" t="s">
        <v>232</v>
      </c>
      <c r="O38" s="639">
        <v>17</v>
      </c>
    </row>
    <row r="39" spans="1:15" x14ac:dyDescent="0.15">
      <c r="A39" s="637" t="s">
        <v>1067</v>
      </c>
      <c r="B39" s="592" t="s">
        <v>3</v>
      </c>
      <c r="C39" s="559">
        <v>26</v>
      </c>
      <c r="D39" s="638" t="s">
        <v>232</v>
      </c>
      <c r="E39" s="638">
        <v>6</v>
      </c>
      <c r="F39" s="638">
        <v>5</v>
      </c>
      <c r="G39" s="638" t="s">
        <v>232</v>
      </c>
      <c r="H39" s="638" t="s">
        <v>232</v>
      </c>
      <c r="I39" s="638" t="s">
        <v>232</v>
      </c>
      <c r="J39" s="638" t="s">
        <v>232</v>
      </c>
      <c r="K39" s="638">
        <v>1</v>
      </c>
      <c r="L39" s="638" t="s">
        <v>232</v>
      </c>
      <c r="M39" s="638">
        <v>1</v>
      </c>
      <c r="N39" s="638" t="s">
        <v>232</v>
      </c>
      <c r="O39" s="639">
        <v>13</v>
      </c>
    </row>
    <row r="40" spans="1:15" x14ac:dyDescent="0.15">
      <c r="A40" s="637" t="s">
        <v>1235</v>
      </c>
      <c r="B40" s="592" t="s">
        <v>4</v>
      </c>
      <c r="C40" s="626">
        <v>57</v>
      </c>
      <c r="D40" s="638">
        <v>1</v>
      </c>
      <c r="E40" s="638">
        <v>25</v>
      </c>
      <c r="F40" s="638">
        <v>22</v>
      </c>
      <c r="G40" s="638">
        <v>2</v>
      </c>
      <c r="H40" s="638">
        <v>2</v>
      </c>
      <c r="I40" s="638" t="s">
        <v>1114</v>
      </c>
      <c r="J40" s="638" t="s">
        <v>232</v>
      </c>
      <c r="K40" s="638" t="s">
        <v>232</v>
      </c>
      <c r="L40" s="638">
        <v>1</v>
      </c>
      <c r="M40" s="638" t="s">
        <v>1114</v>
      </c>
      <c r="N40" s="638" t="s">
        <v>232</v>
      </c>
      <c r="O40" s="639">
        <v>4</v>
      </c>
    </row>
    <row r="41" spans="1:15" ht="4.5" customHeight="1" thickBot="1" x14ac:dyDescent="0.2">
      <c r="A41" s="573"/>
      <c r="B41" s="652"/>
      <c r="C41" s="563"/>
      <c r="D41" s="674"/>
      <c r="E41" s="674"/>
      <c r="F41" s="674"/>
      <c r="G41" s="674"/>
      <c r="H41" s="674"/>
      <c r="I41" s="674"/>
      <c r="J41" s="674"/>
      <c r="K41" s="674"/>
      <c r="L41" s="674"/>
      <c r="M41" s="674"/>
      <c r="N41" s="675"/>
      <c r="O41" s="676"/>
    </row>
    <row r="42" spans="1:15" x14ac:dyDescent="0.15">
      <c r="A42" s="551" t="s">
        <v>1222</v>
      </c>
      <c r="B42" s="551"/>
      <c r="C42" s="551"/>
      <c r="D42" s="551"/>
      <c r="E42" s="551"/>
      <c r="F42" s="551"/>
      <c r="G42" s="551"/>
      <c r="H42" s="551"/>
      <c r="I42" s="551"/>
      <c r="J42" s="551"/>
      <c r="K42" s="551"/>
      <c r="L42" s="551"/>
      <c r="M42" s="551"/>
      <c r="N42" s="551"/>
      <c r="O42" s="551"/>
    </row>
  </sheetData>
  <mergeCells count="26">
    <mergeCell ref="O24:O25"/>
    <mergeCell ref="N24:N25"/>
    <mergeCell ref="A24:A25"/>
    <mergeCell ref="C24:C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O3:O4"/>
    <mergeCell ref="N3:N4"/>
    <mergeCell ref="A3:A4"/>
    <mergeCell ref="C3:C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1"/>
  <pageMargins left="0.43307086614173229" right="0.23622047244094491" top="0.74803149606299213" bottom="0.55118110236220474" header="0.31496062992125984" footer="0.31496062992125984"/>
  <pageSetup paperSize="9" firstPageNumber="13" fitToHeight="0" orientation="portrait" useFirstPageNumber="1" r:id="rId1"/>
  <headerFooter>
    <oddFooter>&amp;C52</oddFooter>
    <firstFooter>&amp;C52</first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D57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17.5" style="203" customWidth="1"/>
    <col min="2" max="4" width="13.625" style="203" customWidth="1"/>
  </cols>
  <sheetData>
    <row r="1" spans="1:4" ht="17.25" x14ac:dyDescent="0.2">
      <c r="A1" s="435" t="s">
        <v>1216</v>
      </c>
      <c r="B1" s="435"/>
      <c r="C1" s="435"/>
      <c r="D1" s="435"/>
    </row>
    <row r="2" spans="1:4" s="79" customFormat="1" ht="17.25" x14ac:dyDescent="0.2">
      <c r="A2" s="435" t="s">
        <v>1217</v>
      </c>
      <c r="B2" s="435"/>
      <c r="C2" s="435"/>
      <c r="D2" s="435"/>
    </row>
    <row r="3" spans="1:4" ht="15" thickBot="1" x14ac:dyDescent="0.2">
      <c r="A3" s="171" t="s">
        <v>11</v>
      </c>
      <c r="B3" s="551"/>
      <c r="C3" s="551"/>
      <c r="D3" s="633" t="s">
        <v>1255</v>
      </c>
    </row>
    <row r="4" spans="1:4" x14ac:dyDescent="0.15">
      <c r="A4" s="1089" t="s">
        <v>326</v>
      </c>
      <c r="B4" s="1130" t="s">
        <v>1213</v>
      </c>
      <c r="C4" s="1131"/>
      <c r="D4" s="1132"/>
    </row>
    <row r="5" spans="1:4" x14ac:dyDescent="0.15">
      <c r="A5" s="1128"/>
      <c r="B5" s="1095" t="s">
        <v>310</v>
      </c>
      <c r="C5" s="881" t="s">
        <v>1214</v>
      </c>
      <c r="D5" s="888" t="s">
        <v>1215</v>
      </c>
    </row>
    <row r="6" spans="1:4" ht="14.1" customHeight="1" x14ac:dyDescent="0.15">
      <c r="A6" s="1128"/>
      <c r="B6" s="1129"/>
      <c r="C6" s="878"/>
      <c r="D6" s="583"/>
    </row>
    <row r="7" spans="1:4" ht="14.1" customHeight="1" x14ac:dyDescent="0.15">
      <c r="A7" s="1128"/>
      <c r="B7" s="1129"/>
      <c r="C7" s="880" t="s">
        <v>310</v>
      </c>
      <c r="D7" s="889" t="s">
        <v>310</v>
      </c>
    </row>
    <row r="8" spans="1:4" ht="14.1" customHeight="1" x14ac:dyDescent="0.15">
      <c r="A8" s="1090"/>
      <c r="B8" s="1078"/>
      <c r="C8" s="877"/>
      <c r="D8" s="555"/>
    </row>
    <row r="9" spans="1:4" ht="13.5" customHeight="1" x14ac:dyDescent="0.15">
      <c r="A9" s="566" t="s">
        <v>1090</v>
      </c>
      <c r="B9" s="557">
        <v>41536</v>
      </c>
      <c r="C9" s="557">
        <v>36811</v>
      </c>
      <c r="D9" s="558">
        <v>4725</v>
      </c>
    </row>
    <row r="10" spans="1:4" x14ac:dyDescent="0.15">
      <c r="A10" s="566"/>
      <c r="B10" s="557"/>
      <c r="C10" s="557"/>
      <c r="D10" s="558"/>
    </row>
    <row r="11" spans="1:4" x14ac:dyDescent="0.15">
      <c r="A11" s="566" t="s">
        <v>332</v>
      </c>
      <c r="B11" s="557">
        <v>27141</v>
      </c>
      <c r="C11" s="557">
        <v>23958</v>
      </c>
      <c r="D11" s="558">
        <v>3183</v>
      </c>
    </row>
    <row r="12" spans="1:4" x14ac:dyDescent="0.15">
      <c r="A12" s="566" t="s">
        <v>333</v>
      </c>
      <c r="B12" s="557">
        <v>6723</v>
      </c>
      <c r="C12" s="557">
        <v>6723</v>
      </c>
      <c r="D12" s="562" t="s">
        <v>232</v>
      </c>
    </row>
    <row r="13" spans="1:4" ht="13.5" customHeight="1" x14ac:dyDescent="0.15">
      <c r="A13" s="566" t="s">
        <v>334</v>
      </c>
      <c r="B13" s="557">
        <v>20418</v>
      </c>
      <c r="C13" s="557">
        <v>17235</v>
      </c>
      <c r="D13" s="558">
        <v>3183</v>
      </c>
    </row>
    <row r="14" spans="1:4" x14ac:dyDescent="0.15">
      <c r="A14" s="566"/>
      <c r="B14" s="557"/>
      <c r="C14" s="557"/>
      <c r="D14" s="558"/>
    </row>
    <row r="15" spans="1:4" x14ac:dyDescent="0.15">
      <c r="A15" s="566" t="s">
        <v>335</v>
      </c>
      <c r="B15" s="557">
        <v>13432</v>
      </c>
      <c r="C15" s="557">
        <v>11984</v>
      </c>
      <c r="D15" s="558">
        <v>1448</v>
      </c>
    </row>
    <row r="16" spans="1:4" ht="13.5" customHeight="1" x14ac:dyDescent="0.15">
      <c r="A16" s="566"/>
      <c r="B16" s="557"/>
      <c r="C16" s="557"/>
      <c r="D16" s="558"/>
    </row>
    <row r="17" spans="1:4" ht="13.5" customHeight="1" x14ac:dyDescent="0.15">
      <c r="A17" s="566" t="s">
        <v>336</v>
      </c>
      <c r="B17" s="557">
        <v>12571</v>
      </c>
      <c r="C17" s="557">
        <v>11308</v>
      </c>
      <c r="D17" s="558">
        <v>1263</v>
      </c>
    </row>
    <row r="18" spans="1:4" ht="13.5" customHeight="1" x14ac:dyDescent="0.15">
      <c r="A18" s="687" t="s">
        <v>337</v>
      </c>
      <c r="B18" s="557">
        <v>1388</v>
      </c>
      <c r="C18" s="557">
        <v>969</v>
      </c>
      <c r="D18" s="558">
        <v>419</v>
      </c>
    </row>
    <row r="19" spans="1:4" ht="13.5" customHeight="1" x14ac:dyDescent="0.15">
      <c r="A19" s="687" t="s">
        <v>338</v>
      </c>
      <c r="B19" s="557">
        <v>18</v>
      </c>
      <c r="C19" s="557">
        <v>14</v>
      </c>
      <c r="D19" s="558">
        <v>4</v>
      </c>
    </row>
    <row r="20" spans="1:4" ht="13.5" customHeight="1" x14ac:dyDescent="0.15">
      <c r="A20" s="687" t="s">
        <v>339</v>
      </c>
      <c r="B20" s="557">
        <v>36</v>
      </c>
      <c r="C20" s="557">
        <v>34</v>
      </c>
      <c r="D20" s="562">
        <v>2</v>
      </c>
    </row>
    <row r="21" spans="1:4" ht="13.5" customHeight="1" x14ac:dyDescent="0.15">
      <c r="A21" s="687" t="s">
        <v>340</v>
      </c>
      <c r="B21" s="557">
        <v>76</v>
      </c>
      <c r="C21" s="557">
        <v>76</v>
      </c>
      <c r="D21" s="562" t="s">
        <v>937</v>
      </c>
    </row>
    <row r="22" spans="1:4" ht="13.5" customHeight="1" x14ac:dyDescent="0.15">
      <c r="A22" s="687" t="s">
        <v>341</v>
      </c>
      <c r="B22" s="557">
        <v>153</v>
      </c>
      <c r="C22" s="557">
        <v>102</v>
      </c>
      <c r="D22" s="558">
        <v>51</v>
      </c>
    </row>
    <row r="23" spans="1:4" ht="13.5" customHeight="1" x14ac:dyDescent="0.15">
      <c r="A23" s="687" t="s">
        <v>342</v>
      </c>
      <c r="B23" s="557">
        <v>18</v>
      </c>
      <c r="C23" s="557">
        <v>17</v>
      </c>
      <c r="D23" s="562">
        <v>1</v>
      </c>
    </row>
    <row r="24" spans="1:4" ht="13.5" customHeight="1" x14ac:dyDescent="0.15">
      <c r="A24" s="687" t="s">
        <v>13</v>
      </c>
      <c r="B24" s="557">
        <v>1251</v>
      </c>
      <c r="C24" s="557">
        <v>1117</v>
      </c>
      <c r="D24" s="558">
        <v>134</v>
      </c>
    </row>
    <row r="25" spans="1:4" ht="13.5" customHeight="1" x14ac:dyDescent="0.15">
      <c r="A25" s="687" t="s">
        <v>12</v>
      </c>
      <c r="B25" s="557">
        <v>7260</v>
      </c>
      <c r="C25" s="557">
        <v>6701</v>
      </c>
      <c r="D25" s="558">
        <v>559</v>
      </c>
    </row>
    <row r="26" spans="1:4" ht="13.5" customHeight="1" x14ac:dyDescent="0.15">
      <c r="A26" s="687" t="s">
        <v>14</v>
      </c>
      <c r="B26" s="557">
        <v>668</v>
      </c>
      <c r="C26" s="557">
        <v>641</v>
      </c>
      <c r="D26" s="562">
        <v>27</v>
      </c>
    </row>
    <row r="27" spans="1:4" ht="13.5" customHeight="1" x14ac:dyDescent="0.15">
      <c r="A27" s="687" t="s">
        <v>343</v>
      </c>
      <c r="B27" s="557">
        <v>216</v>
      </c>
      <c r="C27" s="557">
        <v>209</v>
      </c>
      <c r="D27" s="562">
        <v>7</v>
      </c>
    </row>
    <row r="28" spans="1:4" s="79" customFormat="1" ht="13.5" customHeight="1" x14ac:dyDescent="0.15">
      <c r="A28" s="687" t="s">
        <v>936</v>
      </c>
      <c r="B28" s="557">
        <v>15</v>
      </c>
      <c r="C28" s="557">
        <v>13</v>
      </c>
      <c r="D28" s="562">
        <v>2</v>
      </c>
    </row>
    <row r="29" spans="1:4" ht="13.5" customHeight="1" x14ac:dyDescent="0.15">
      <c r="A29" s="687" t="s">
        <v>344</v>
      </c>
      <c r="B29" s="557">
        <v>19</v>
      </c>
      <c r="C29" s="557">
        <v>17</v>
      </c>
      <c r="D29" s="558">
        <v>2</v>
      </c>
    </row>
    <row r="30" spans="1:4" ht="13.5" customHeight="1" x14ac:dyDescent="0.15">
      <c r="A30" s="687" t="s">
        <v>345</v>
      </c>
      <c r="B30" s="557">
        <v>57</v>
      </c>
      <c r="C30" s="557">
        <v>57</v>
      </c>
      <c r="D30" s="562" t="s">
        <v>937</v>
      </c>
    </row>
    <row r="31" spans="1:4" ht="13.5" customHeight="1" x14ac:dyDescent="0.15">
      <c r="A31" s="687" t="s">
        <v>347</v>
      </c>
      <c r="B31" s="557">
        <v>87</v>
      </c>
      <c r="C31" s="557">
        <v>80</v>
      </c>
      <c r="D31" s="562">
        <v>7</v>
      </c>
    </row>
    <row r="32" spans="1:4" ht="13.5" customHeight="1" x14ac:dyDescent="0.15">
      <c r="A32" s="687" t="s">
        <v>348</v>
      </c>
      <c r="B32" s="557">
        <v>67</v>
      </c>
      <c r="C32" s="557">
        <v>67</v>
      </c>
      <c r="D32" s="562" t="s">
        <v>937</v>
      </c>
    </row>
    <row r="33" spans="1:4" ht="13.5" customHeight="1" x14ac:dyDescent="0.15">
      <c r="A33" s="687" t="s">
        <v>15</v>
      </c>
      <c r="B33" s="557">
        <v>665</v>
      </c>
      <c r="C33" s="557">
        <v>648</v>
      </c>
      <c r="D33" s="562">
        <v>17</v>
      </c>
    </row>
    <row r="34" spans="1:4" ht="13.5" customHeight="1" x14ac:dyDescent="0.15">
      <c r="A34" s="687" t="s">
        <v>307</v>
      </c>
      <c r="B34" s="557">
        <v>526</v>
      </c>
      <c r="C34" s="557">
        <v>507</v>
      </c>
      <c r="D34" s="558">
        <v>19</v>
      </c>
    </row>
    <row r="35" spans="1:4" ht="13.5" customHeight="1" x14ac:dyDescent="0.15">
      <c r="A35" s="687" t="s">
        <v>223</v>
      </c>
      <c r="B35" s="557">
        <v>51</v>
      </c>
      <c r="C35" s="557">
        <v>39</v>
      </c>
      <c r="D35" s="558">
        <v>12</v>
      </c>
    </row>
    <row r="36" spans="1:4" ht="13.5" customHeight="1" x14ac:dyDescent="0.15">
      <c r="A36" s="566"/>
      <c r="B36" s="557"/>
      <c r="C36" s="557"/>
      <c r="D36" s="558"/>
    </row>
    <row r="37" spans="1:4" ht="13.5" customHeight="1" x14ac:dyDescent="0.15">
      <c r="A37" s="566" t="s">
        <v>349</v>
      </c>
      <c r="B37" s="557">
        <v>700</v>
      </c>
      <c r="C37" s="557">
        <v>527</v>
      </c>
      <c r="D37" s="558">
        <v>173</v>
      </c>
    </row>
    <row r="38" spans="1:4" ht="13.5" customHeight="1" x14ac:dyDescent="0.15">
      <c r="A38" s="687" t="s">
        <v>350</v>
      </c>
      <c r="B38" s="557">
        <v>139</v>
      </c>
      <c r="C38" s="557">
        <v>117</v>
      </c>
      <c r="D38" s="558">
        <v>22</v>
      </c>
    </row>
    <row r="39" spans="1:4" ht="13.5" customHeight="1" x14ac:dyDescent="0.15">
      <c r="A39" s="687" t="s">
        <v>351</v>
      </c>
      <c r="B39" s="557">
        <v>73</v>
      </c>
      <c r="C39" s="557">
        <v>65</v>
      </c>
      <c r="D39" s="558">
        <v>8</v>
      </c>
    </row>
    <row r="40" spans="1:4" ht="13.5" customHeight="1" x14ac:dyDescent="0.15">
      <c r="A40" s="687" t="s">
        <v>352</v>
      </c>
      <c r="B40" s="557">
        <v>18</v>
      </c>
      <c r="C40" s="557">
        <v>9</v>
      </c>
      <c r="D40" s="558">
        <v>9</v>
      </c>
    </row>
    <row r="41" spans="1:4" ht="13.5" customHeight="1" x14ac:dyDescent="0.15">
      <c r="A41" s="687" t="s">
        <v>353</v>
      </c>
      <c r="B41" s="557">
        <v>107</v>
      </c>
      <c r="C41" s="557">
        <v>80</v>
      </c>
      <c r="D41" s="558">
        <v>27</v>
      </c>
    </row>
    <row r="42" spans="1:4" ht="13.5" customHeight="1" x14ac:dyDescent="0.15">
      <c r="A42" s="687" t="s">
        <v>354</v>
      </c>
      <c r="B42" s="557">
        <v>23</v>
      </c>
      <c r="C42" s="557">
        <v>9</v>
      </c>
      <c r="D42" s="558">
        <v>14</v>
      </c>
    </row>
    <row r="43" spans="1:4" ht="13.5" customHeight="1" x14ac:dyDescent="0.15">
      <c r="A43" s="687" t="s">
        <v>355</v>
      </c>
      <c r="B43" s="557">
        <v>222</v>
      </c>
      <c r="C43" s="557">
        <v>167</v>
      </c>
      <c r="D43" s="558">
        <v>55</v>
      </c>
    </row>
    <row r="44" spans="1:4" ht="13.5" customHeight="1" x14ac:dyDescent="0.15">
      <c r="A44" s="890" t="s">
        <v>356</v>
      </c>
      <c r="B44" s="557">
        <v>190</v>
      </c>
      <c r="C44" s="557">
        <v>150</v>
      </c>
      <c r="D44" s="558">
        <v>40</v>
      </c>
    </row>
    <row r="45" spans="1:4" ht="13.5" customHeight="1" x14ac:dyDescent="0.15">
      <c r="A45" s="687" t="s">
        <v>357</v>
      </c>
      <c r="B45" s="557">
        <v>49</v>
      </c>
      <c r="C45" s="557">
        <v>37</v>
      </c>
      <c r="D45" s="558">
        <v>12</v>
      </c>
    </row>
    <row r="46" spans="1:4" ht="13.5" customHeight="1" x14ac:dyDescent="0.15">
      <c r="A46" s="567" t="s">
        <v>1047</v>
      </c>
      <c r="B46" s="557">
        <v>69</v>
      </c>
      <c r="C46" s="557">
        <v>43</v>
      </c>
      <c r="D46" s="558">
        <v>26</v>
      </c>
    </row>
    <row r="47" spans="1:4" ht="13.5" customHeight="1" thickBot="1" x14ac:dyDescent="0.2">
      <c r="A47" s="573"/>
      <c r="B47" s="574"/>
      <c r="C47" s="574"/>
      <c r="D47" s="575"/>
    </row>
    <row r="48" spans="1:4" ht="13.5" customHeight="1" x14ac:dyDescent="0.15">
      <c r="A48" s="551"/>
      <c r="B48" s="551"/>
      <c r="C48" s="551"/>
      <c r="D48" s="551"/>
    </row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</sheetData>
  <mergeCells count="3">
    <mergeCell ref="A4:A8"/>
    <mergeCell ref="B5:B8"/>
    <mergeCell ref="B4:D4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&amp;C53</oddFooter>
    <firstFooter>&amp;C53</firstFooter>
  </headerFooter>
  <rowBreaks count="2" manualBreakCount="2">
    <brk id="89" max="16383" man="1"/>
    <brk id="132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L33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4.125" style="203" customWidth="1"/>
    <col min="2" max="2" width="4.25" style="203" customWidth="1"/>
    <col min="3" max="3" width="12.25" style="203" customWidth="1"/>
    <col min="4" max="12" width="7.625" style="203" customWidth="1"/>
    <col min="13" max="21" width="7.625" customWidth="1"/>
    <col min="22" max="22" width="4.125" customWidth="1"/>
    <col min="23" max="23" width="4.25" customWidth="1"/>
    <col min="24" max="24" width="12.5" customWidth="1"/>
  </cols>
  <sheetData>
    <row r="1" spans="1:12" ht="15" thickBot="1" x14ac:dyDescent="0.2">
      <c r="A1" s="171" t="s">
        <v>358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633" t="s">
        <v>1255</v>
      </c>
    </row>
    <row r="2" spans="1:12" x14ac:dyDescent="0.15">
      <c r="A2" s="1044" t="s">
        <v>359</v>
      </c>
      <c r="B2" s="1111"/>
      <c r="C2" s="1111"/>
      <c r="D2" s="1145" t="s">
        <v>11</v>
      </c>
      <c r="E2" s="1146"/>
      <c r="F2" s="1146"/>
      <c r="G2" s="1145" t="s">
        <v>12</v>
      </c>
      <c r="H2" s="1146"/>
      <c r="I2" s="1146"/>
      <c r="J2" s="1145" t="s">
        <v>13</v>
      </c>
      <c r="K2" s="1146"/>
      <c r="L2" s="1146"/>
    </row>
    <row r="3" spans="1:12" x14ac:dyDescent="0.15">
      <c r="A3" s="1147"/>
      <c r="B3" s="1148"/>
      <c r="C3" s="1148"/>
      <c r="D3" s="883" t="s">
        <v>2</v>
      </c>
      <c r="E3" s="883" t="s">
        <v>360</v>
      </c>
      <c r="F3" s="883" t="s">
        <v>361</v>
      </c>
      <c r="G3" s="883" t="s">
        <v>2</v>
      </c>
      <c r="H3" s="883" t="s">
        <v>360</v>
      </c>
      <c r="I3" s="883" t="s">
        <v>361</v>
      </c>
      <c r="J3" s="883" t="s">
        <v>2</v>
      </c>
      <c r="K3" s="883" t="s">
        <v>360</v>
      </c>
      <c r="L3" s="883" t="s">
        <v>361</v>
      </c>
    </row>
    <row r="4" spans="1:12" ht="13.5" customHeight="1" x14ac:dyDescent="0.15">
      <c r="A4" s="1143" t="s">
        <v>362</v>
      </c>
      <c r="B4" s="1144"/>
      <c r="C4" s="1144"/>
      <c r="D4" s="677">
        <v>41536</v>
      </c>
      <c r="E4" s="677">
        <v>36811</v>
      </c>
      <c r="F4" s="677">
        <v>4725</v>
      </c>
      <c r="G4" s="677">
        <v>64867</v>
      </c>
      <c r="H4" s="677">
        <v>59869</v>
      </c>
      <c r="I4" s="677">
        <v>4998</v>
      </c>
      <c r="J4" s="677">
        <v>18016</v>
      </c>
      <c r="K4" s="677">
        <v>16422</v>
      </c>
      <c r="L4" s="677">
        <v>1594</v>
      </c>
    </row>
    <row r="5" spans="1:12" ht="13.5" customHeight="1" x14ac:dyDescent="0.15">
      <c r="A5" s="1139" t="s">
        <v>363</v>
      </c>
      <c r="B5" s="1140"/>
      <c r="C5" s="1140"/>
      <c r="D5" s="474">
        <v>27141</v>
      </c>
      <c r="E5" s="474">
        <v>23958</v>
      </c>
      <c r="F5" s="474">
        <v>3183</v>
      </c>
      <c r="G5" s="678">
        <v>41624</v>
      </c>
      <c r="H5" s="678">
        <v>39322</v>
      </c>
      <c r="I5" s="678">
        <v>2302</v>
      </c>
      <c r="J5" s="678">
        <v>9205</v>
      </c>
      <c r="K5" s="678">
        <v>8508</v>
      </c>
      <c r="L5" s="678">
        <v>697</v>
      </c>
    </row>
    <row r="6" spans="1:12" x14ac:dyDescent="0.15">
      <c r="A6" s="892"/>
      <c r="B6" s="1141" t="s">
        <v>364</v>
      </c>
      <c r="C6" s="1142"/>
      <c r="D6" s="474">
        <v>6723</v>
      </c>
      <c r="E6" s="474">
        <v>6723</v>
      </c>
      <c r="F6" s="486" t="s">
        <v>365</v>
      </c>
      <c r="G6" s="474">
        <v>7635</v>
      </c>
      <c r="H6" s="474">
        <v>7635</v>
      </c>
      <c r="I6" s="486" t="s">
        <v>365</v>
      </c>
      <c r="J6" s="474">
        <v>2198</v>
      </c>
      <c r="K6" s="474">
        <v>2198</v>
      </c>
      <c r="L6" s="486" t="s">
        <v>365</v>
      </c>
    </row>
    <row r="7" spans="1:12" x14ac:dyDescent="0.15">
      <c r="A7" s="893"/>
      <c r="B7" s="1137" t="s">
        <v>366</v>
      </c>
      <c r="C7" s="1138"/>
      <c r="D7" s="490">
        <v>20418</v>
      </c>
      <c r="E7" s="474">
        <v>17235</v>
      </c>
      <c r="F7" s="474">
        <v>3183</v>
      </c>
      <c r="G7" s="490">
        <v>33989</v>
      </c>
      <c r="H7" s="490">
        <v>31687</v>
      </c>
      <c r="I7" s="490">
        <v>2302</v>
      </c>
      <c r="J7" s="490">
        <v>7007</v>
      </c>
      <c r="K7" s="490">
        <v>6310</v>
      </c>
      <c r="L7" s="490">
        <v>697</v>
      </c>
    </row>
    <row r="8" spans="1:12" ht="13.5" customHeight="1" x14ac:dyDescent="0.15">
      <c r="A8" s="1139" t="s">
        <v>367</v>
      </c>
      <c r="B8" s="1140"/>
      <c r="C8" s="1140"/>
      <c r="D8" s="474">
        <v>13432</v>
      </c>
      <c r="E8" s="678">
        <v>11984</v>
      </c>
      <c r="F8" s="678">
        <v>1448</v>
      </c>
      <c r="G8" s="678">
        <v>21295</v>
      </c>
      <c r="H8" s="678">
        <v>18742</v>
      </c>
      <c r="I8" s="678">
        <v>2553</v>
      </c>
      <c r="J8" s="678">
        <v>8669</v>
      </c>
      <c r="K8" s="678">
        <v>7790</v>
      </c>
      <c r="L8" s="678">
        <v>879</v>
      </c>
    </row>
    <row r="9" spans="1:12" x14ac:dyDescent="0.15">
      <c r="A9" s="892"/>
      <c r="B9" s="1141" t="s">
        <v>368</v>
      </c>
      <c r="C9" s="1142"/>
      <c r="D9" s="474">
        <v>12571</v>
      </c>
      <c r="E9" s="474">
        <v>11308</v>
      </c>
      <c r="F9" s="474">
        <v>1263</v>
      </c>
      <c r="G9" s="474">
        <v>19190</v>
      </c>
      <c r="H9" s="474">
        <v>16959</v>
      </c>
      <c r="I9" s="474">
        <v>2231</v>
      </c>
      <c r="J9" s="474">
        <v>8282</v>
      </c>
      <c r="K9" s="474">
        <v>7526</v>
      </c>
      <c r="L9" s="474">
        <v>756</v>
      </c>
    </row>
    <row r="10" spans="1:12" x14ac:dyDescent="0.15">
      <c r="A10" s="892"/>
      <c r="B10" s="681"/>
      <c r="C10" s="876" t="s">
        <v>337</v>
      </c>
      <c r="D10" s="474">
        <v>1388</v>
      </c>
      <c r="E10" s="474">
        <v>969</v>
      </c>
      <c r="F10" s="474">
        <v>419</v>
      </c>
      <c r="G10" s="474">
        <v>2030</v>
      </c>
      <c r="H10" s="474">
        <v>1334</v>
      </c>
      <c r="I10" s="474">
        <v>696</v>
      </c>
      <c r="J10" s="474">
        <v>1831</v>
      </c>
      <c r="K10" s="474">
        <v>1535</v>
      </c>
      <c r="L10" s="474">
        <v>296</v>
      </c>
    </row>
    <row r="11" spans="1:12" x14ac:dyDescent="0.15">
      <c r="A11" s="892"/>
      <c r="B11" s="681"/>
      <c r="C11" s="876" t="s">
        <v>341</v>
      </c>
      <c r="D11" s="474">
        <v>153</v>
      </c>
      <c r="E11" s="474">
        <v>102</v>
      </c>
      <c r="F11" s="474">
        <v>51</v>
      </c>
      <c r="G11" s="682">
        <v>245</v>
      </c>
      <c r="H11" s="474">
        <v>143</v>
      </c>
      <c r="I11" s="474">
        <v>102</v>
      </c>
      <c r="J11" s="474">
        <v>95</v>
      </c>
      <c r="K11" s="474">
        <v>50</v>
      </c>
      <c r="L11" s="474">
        <v>45</v>
      </c>
    </row>
    <row r="12" spans="1:12" x14ac:dyDescent="0.15">
      <c r="A12" s="892"/>
      <c r="B12" s="681"/>
      <c r="C12" s="876" t="s">
        <v>11</v>
      </c>
      <c r="D12" s="486" t="s">
        <v>369</v>
      </c>
      <c r="E12" s="486" t="s">
        <v>369</v>
      </c>
      <c r="F12" s="486" t="s">
        <v>369</v>
      </c>
      <c r="G12" s="682">
        <v>9626</v>
      </c>
      <c r="H12" s="474">
        <v>8802</v>
      </c>
      <c r="I12" s="486">
        <v>824</v>
      </c>
      <c r="J12" s="486">
        <v>1640</v>
      </c>
      <c r="K12" s="486">
        <v>1530</v>
      </c>
      <c r="L12" s="486">
        <v>110</v>
      </c>
    </row>
    <row r="13" spans="1:12" x14ac:dyDescent="0.15">
      <c r="A13" s="892"/>
      <c r="B13" s="681"/>
      <c r="C13" s="876" t="s">
        <v>13</v>
      </c>
      <c r="D13" s="474">
        <v>1251</v>
      </c>
      <c r="E13" s="474">
        <v>1117</v>
      </c>
      <c r="F13" s="474">
        <v>134</v>
      </c>
      <c r="G13" s="682">
        <v>1673</v>
      </c>
      <c r="H13" s="474">
        <v>1325</v>
      </c>
      <c r="I13" s="474">
        <v>348</v>
      </c>
      <c r="J13" s="486" t="s">
        <v>369</v>
      </c>
      <c r="K13" s="486" t="s">
        <v>369</v>
      </c>
      <c r="L13" s="486" t="s">
        <v>369</v>
      </c>
    </row>
    <row r="14" spans="1:12" x14ac:dyDescent="0.15">
      <c r="A14" s="892"/>
      <c r="B14" s="681"/>
      <c r="C14" s="876" t="s">
        <v>12</v>
      </c>
      <c r="D14" s="474">
        <v>7260</v>
      </c>
      <c r="E14" s="474">
        <v>6701</v>
      </c>
      <c r="F14" s="474">
        <v>559</v>
      </c>
      <c r="G14" s="486" t="s">
        <v>369</v>
      </c>
      <c r="H14" s="486" t="s">
        <v>369</v>
      </c>
      <c r="I14" s="486" t="s">
        <v>369</v>
      </c>
      <c r="J14" s="474">
        <v>1452</v>
      </c>
      <c r="K14" s="474">
        <v>1326</v>
      </c>
      <c r="L14" s="474">
        <v>126</v>
      </c>
    </row>
    <row r="15" spans="1:12" x14ac:dyDescent="0.15">
      <c r="A15" s="892"/>
      <c r="B15" s="681"/>
      <c r="C15" s="876" t="s">
        <v>14</v>
      </c>
      <c r="D15" s="474">
        <v>668</v>
      </c>
      <c r="E15" s="474">
        <v>641</v>
      </c>
      <c r="F15" s="486">
        <v>27</v>
      </c>
      <c r="G15" s="474">
        <v>566</v>
      </c>
      <c r="H15" s="474">
        <v>516</v>
      </c>
      <c r="I15" s="474">
        <v>50</v>
      </c>
      <c r="J15" s="474">
        <v>1750</v>
      </c>
      <c r="K15" s="474">
        <v>1640</v>
      </c>
      <c r="L15" s="474">
        <v>110</v>
      </c>
    </row>
    <row r="16" spans="1:12" x14ac:dyDescent="0.15">
      <c r="A16" s="892"/>
      <c r="B16" s="547"/>
      <c r="C16" s="876" t="s">
        <v>15</v>
      </c>
      <c r="D16" s="474">
        <v>665</v>
      </c>
      <c r="E16" s="474">
        <v>648</v>
      </c>
      <c r="F16" s="474">
        <v>17</v>
      </c>
      <c r="G16" s="474">
        <v>4178</v>
      </c>
      <c r="H16" s="474">
        <v>4012</v>
      </c>
      <c r="I16" s="486">
        <v>166</v>
      </c>
      <c r="J16" s="486">
        <v>76</v>
      </c>
      <c r="K16" s="486">
        <v>74</v>
      </c>
      <c r="L16" s="486">
        <v>2</v>
      </c>
    </row>
    <row r="17" spans="1:12" x14ac:dyDescent="0.15">
      <c r="A17" s="892"/>
      <c r="B17" s="547"/>
      <c r="C17" s="876" t="s">
        <v>307</v>
      </c>
      <c r="D17" s="474">
        <v>526</v>
      </c>
      <c r="E17" s="474">
        <v>507</v>
      </c>
      <c r="F17" s="474">
        <v>19</v>
      </c>
      <c r="G17" s="474">
        <v>166</v>
      </c>
      <c r="H17" s="474">
        <v>164</v>
      </c>
      <c r="I17" s="486">
        <v>2</v>
      </c>
      <c r="J17" s="474">
        <v>72</v>
      </c>
      <c r="K17" s="474">
        <v>70</v>
      </c>
      <c r="L17" s="486">
        <v>2</v>
      </c>
    </row>
    <row r="18" spans="1:12" x14ac:dyDescent="0.15">
      <c r="A18" s="892"/>
      <c r="B18" s="547"/>
      <c r="C18" s="876" t="s">
        <v>370</v>
      </c>
      <c r="D18" s="474">
        <v>660</v>
      </c>
      <c r="E18" s="474">
        <v>623</v>
      </c>
      <c r="F18" s="474">
        <v>37</v>
      </c>
      <c r="G18" s="474">
        <v>706</v>
      </c>
      <c r="H18" s="474">
        <v>663</v>
      </c>
      <c r="I18" s="474">
        <v>43</v>
      </c>
      <c r="J18" s="474">
        <v>1366</v>
      </c>
      <c r="K18" s="474">
        <v>1301</v>
      </c>
      <c r="L18" s="486">
        <v>65</v>
      </c>
    </row>
    <row r="19" spans="1:12" x14ac:dyDescent="0.15">
      <c r="A19" s="893"/>
      <c r="B19" s="1137" t="s">
        <v>371</v>
      </c>
      <c r="C19" s="1138"/>
      <c r="D19" s="490">
        <v>700</v>
      </c>
      <c r="E19" s="490">
        <v>527</v>
      </c>
      <c r="F19" s="490">
        <v>173</v>
      </c>
      <c r="G19" s="490">
        <v>1860</v>
      </c>
      <c r="H19" s="490">
        <v>1555</v>
      </c>
      <c r="I19" s="490">
        <v>305</v>
      </c>
      <c r="J19" s="490">
        <v>298</v>
      </c>
      <c r="K19" s="490">
        <v>249</v>
      </c>
      <c r="L19" s="491">
        <v>119</v>
      </c>
    </row>
    <row r="20" spans="1:12" ht="13.5" customHeight="1" x14ac:dyDescent="0.15">
      <c r="A20" s="1139" t="s">
        <v>372</v>
      </c>
      <c r="B20" s="1140"/>
      <c r="C20" s="1140"/>
      <c r="D20" s="474">
        <v>17058</v>
      </c>
      <c r="E20" s="678">
        <v>14673</v>
      </c>
      <c r="F20" s="678">
        <v>2385</v>
      </c>
      <c r="G20" s="678">
        <v>14806</v>
      </c>
      <c r="H20" s="678">
        <v>13733</v>
      </c>
      <c r="I20" s="678">
        <v>1073</v>
      </c>
      <c r="J20" s="678">
        <v>7262</v>
      </c>
      <c r="K20" s="678">
        <v>6161</v>
      </c>
      <c r="L20" s="678">
        <v>1101</v>
      </c>
    </row>
    <row r="21" spans="1:12" x14ac:dyDescent="0.15">
      <c r="A21" s="892"/>
      <c r="B21" s="1141" t="s">
        <v>368</v>
      </c>
      <c r="C21" s="1142"/>
      <c r="D21" s="474">
        <v>15916</v>
      </c>
      <c r="E21" s="474">
        <v>14031</v>
      </c>
      <c r="F21" s="474">
        <v>1885</v>
      </c>
      <c r="G21" s="474">
        <v>13615</v>
      </c>
      <c r="H21" s="474">
        <v>12568</v>
      </c>
      <c r="I21" s="474">
        <v>1047</v>
      </c>
      <c r="J21" s="474">
        <v>7069</v>
      </c>
      <c r="K21" s="474">
        <v>5984</v>
      </c>
      <c r="L21" s="474">
        <v>1085</v>
      </c>
    </row>
    <row r="22" spans="1:12" x14ac:dyDescent="0.15">
      <c r="A22" s="892"/>
      <c r="B22" s="681"/>
      <c r="C22" s="876" t="s">
        <v>337</v>
      </c>
      <c r="D22" s="474">
        <v>1079</v>
      </c>
      <c r="E22" s="474">
        <v>832</v>
      </c>
      <c r="F22" s="474">
        <v>247</v>
      </c>
      <c r="G22" s="474">
        <v>688</v>
      </c>
      <c r="H22" s="474">
        <v>670</v>
      </c>
      <c r="I22" s="474">
        <v>18</v>
      </c>
      <c r="J22" s="474">
        <v>877</v>
      </c>
      <c r="K22" s="474">
        <v>818</v>
      </c>
      <c r="L22" s="486">
        <v>59</v>
      </c>
    </row>
    <row r="23" spans="1:12" x14ac:dyDescent="0.15">
      <c r="A23" s="892"/>
      <c r="B23" s="681"/>
      <c r="C23" s="876" t="s">
        <v>341</v>
      </c>
      <c r="D23" s="474">
        <v>64</v>
      </c>
      <c r="E23" s="474">
        <v>31</v>
      </c>
      <c r="F23" s="474">
        <v>33</v>
      </c>
      <c r="G23" s="474">
        <v>30</v>
      </c>
      <c r="H23" s="474">
        <v>30</v>
      </c>
      <c r="I23" s="486" t="s">
        <v>235</v>
      </c>
      <c r="J23" s="474">
        <v>14</v>
      </c>
      <c r="K23" s="474">
        <v>14</v>
      </c>
      <c r="L23" s="486" t="s">
        <v>1122</v>
      </c>
    </row>
    <row r="24" spans="1:12" x14ac:dyDescent="0.15">
      <c r="A24" s="892"/>
      <c r="B24" s="681"/>
      <c r="C24" s="876" t="s">
        <v>11</v>
      </c>
      <c r="D24" s="486" t="s">
        <v>235</v>
      </c>
      <c r="E24" s="486" t="s">
        <v>235</v>
      </c>
      <c r="F24" s="486" t="s">
        <v>235</v>
      </c>
      <c r="G24" s="474">
        <v>7260</v>
      </c>
      <c r="H24" s="474">
        <v>6701</v>
      </c>
      <c r="I24" s="474">
        <v>559</v>
      </c>
      <c r="J24" s="474">
        <v>1251</v>
      </c>
      <c r="K24" s="474">
        <v>1117</v>
      </c>
      <c r="L24" s="474">
        <v>134</v>
      </c>
    </row>
    <row r="25" spans="1:12" x14ac:dyDescent="0.15">
      <c r="A25" s="892"/>
      <c r="B25" s="681"/>
      <c r="C25" s="876" t="s">
        <v>13</v>
      </c>
      <c r="D25" s="474">
        <v>1640</v>
      </c>
      <c r="E25" s="474">
        <v>1530</v>
      </c>
      <c r="F25" s="474">
        <v>110</v>
      </c>
      <c r="G25" s="486">
        <v>1452</v>
      </c>
      <c r="H25" s="474">
        <v>1326</v>
      </c>
      <c r="I25" s="474">
        <v>126</v>
      </c>
      <c r="J25" s="486" t="s">
        <v>235</v>
      </c>
      <c r="K25" s="486" t="s">
        <v>235</v>
      </c>
      <c r="L25" s="486" t="s">
        <v>235</v>
      </c>
    </row>
    <row r="26" spans="1:12" x14ac:dyDescent="0.15">
      <c r="A26" s="892"/>
      <c r="B26" s="681"/>
      <c r="C26" s="876" t="s">
        <v>12</v>
      </c>
      <c r="D26" s="474">
        <v>9626</v>
      </c>
      <c r="E26" s="474">
        <v>8802</v>
      </c>
      <c r="F26" s="474">
        <v>824</v>
      </c>
      <c r="G26" s="486" t="s">
        <v>235</v>
      </c>
      <c r="H26" s="486" t="s">
        <v>235</v>
      </c>
      <c r="I26" s="486" t="s">
        <v>235</v>
      </c>
      <c r="J26" s="474">
        <v>1673</v>
      </c>
      <c r="K26" s="474">
        <v>1325</v>
      </c>
      <c r="L26" s="474">
        <v>348</v>
      </c>
    </row>
    <row r="27" spans="1:12" x14ac:dyDescent="0.15">
      <c r="A27" s="892"/>
      <c r="B27" s="681"/>
      <c r="C27" s="876" t="s">
        <v>14</v>
      </c>
      <c r="D27" s="474">
        <v>675</v>
      </c>
      <c r="E27" s="474">
        <v>579</v>
      </c>
      <c r="F27" s="486">
        <v>96</v>
      </c>
      <c r="G27" s="474">
        <v>417</v>
      </c>
      <c r="H27" s="474">
        <v>392</v>
      </c>
      <c r="I27" s="474">
        <v>25</v>
      </c>
      <c r="J27" s="474">
        <v>1384</v>
      </c>
      <c r="K27" s="474">
        <v>1179</v>
      </c>
      <c r="L27" s="474">
        <v>205</v>
      </c>
    </row>
    <row r="28" spans="1:12" x14ac:dyDescent="0.15">
      <c r="A28" s="892"/>
      <c r="B28" s="681"/>
      <c r="C28" s="876" t="s">
        <v>15</v>
      </c>
      <c r="D28" s="474">
        <v>776</v>
      </c>
      <c r="E28" s="474">
        <v>657</v>
      </c>
      <c r="F28" s="474">
        <v>119</v>
      </c>
      <c r="G28" s="474">
        <v>2739</v>
      </c>
      <c r="H28" s="474">
        <v>2477</v>
      </c>
      <c r="I28" s="474">
        <v>262</v>
      </c>
      <c r="J28" s="474">
        <v>101</v>
      </c>
      <c r="K28" s="474">
        <v>51</v>
      </c>
      <c r="L28" s="474">
        <v>50</v>
      </c>
    </row>
    <row r="29" spans="1:12" x14ac:dyDescent="0.15">
      <c r="A29" s="892"/>
      <c r="B29" s="681"/>
      <c r="C29" s="876" t="s">
        <v>307</v>
      </c>
      <c r="D29" s="474">
        <v>819</v>
      </c>
      <c r="E29" s="474">
        <v>725</v>
      </c>
      <c r="F29" s="474">
        <v>94</v>
      </c>
      <c r="G29" s="474">
        <v>316</v>
      </c>
      <c r="H29" s="474">
        <v>287</v>
      </c>
      <c r="I29" s="474">
        <v>29</v>
      </c>
      <c r="J29" s="474">
        <v>153</v>
      </c>
      <c r="K29" s="474">
        <v>139</v>
      </c>
      <c r="L29" s="474">
        <v>14</v>
      </c>
    </row>
    <row r="30" spans="1:12" x14ac:dyDescent="0.15">
      <c r="A30" s="892"/>
      <c r="B30" s="681"/>
      <c r="C30" s="876" t="s">
        <v>370</v>
      </c>
      <c r="D30" s="474">
        <v>1237</v>
      </c>
      <c r="E30" s="474">
        <v>875</v>
      </c>
      <c r="F30" s="474">
        <v>362</v>
      </c>
      <c r="G30" s="474">
        <v>713</v>
      </c>
      <c r="H30" s="474">
        <v>685</v>
      </c>
      <c r="I30" s="474">
        <v>28</v>
      </c>
      <c r="J30" s="474">
        <v>1616</v>
      </c>
      <c r="K30" s="474">
        <v>1341</v>
      </c>
      <c r="L30" s="474">
        <v>275</v>
      </c>
    </row>
    <row r="31" spans="1:12" x14ac:dyDescent="0.15">
      <c r="A31" s="893"/>
      <c r="B31" s="1137" t="s">
        <v>371</v>
      </c>
      <c r="C31" s="1138"/>
      <c r="D31" s="490">
        <v>1142</v>
      </c>
      <c r="E31" s="490">
        <v>642</v>
      </c>
      <c r="F31" s="490">
        <v>500</v>
      </c>
      <c r="G31" s="490">
        <v>1191</v>
      </c>
      <c r="H31" s="490">
        <v>1165</v>
      </c>
      <c r="I31" s="490">
        <v>26</v>
      </c>
      <c r="J31" s="490">
        <v>193</v>
      </c>
      <c r="K31" s="490">
        <v>177</v>
      </c>
      <c r="L31" s="491">
        <v>16</v>
      </c>
    </row>
    <row r="32" spans="1:12" ht="13.5" customHeight="1" x14ac:dyDescent="0.15">
      <c r="A32" s="1143" t="s">
        <v>373</v>
      </c>
      <c r="B32" s="1144"/>
      <c r="C32" s="1144"/>
      <c r="D32" s="1133">
        <v>75457</v>
      </c>
      <c r="E32" s="1133"/>
      <c r="F32" s="1133"/>
      <c r="G32" s="1133">
        <v>117146</v>
      </c>
      <c r="H32" s="1133"/>
      <c r="I32" s="1133"/>
      <c r="J32" s="1133">
        <v>33354</v>
      </c>
      <c r="K32" s="1133"/>
      <c r="L32" s="1133"/>
    </row>
    <row r="33" spans="1:12" ht="14.25" thickBot="1" x14ac:dyDescent="0.2">
      <c r="A33" s="1134" t="s">
        <v>374</v>
      </c>
      <c r="B33" s="1135"/>
      <c r="C33" s="1135"/>
      <c r="D33" s="1136">
        <v>79182</v>
      </c>
      <c r="E33" s="1136"/>
      <c r="F33" s="1136"/>
      <c r="G33" s="1136">
        <v>110886</v>
      </c>
      <c r="H33" s="1136"/>
      <c r="I33" s="1136"/>
      <c r="J33" s="1136">
        <v>32048</v>
      </c>
      <c r="K33" s="1136"/>
      <c r="L33" s="1136"/>
    </row>
  </sheetData>
  <mergeCells count="22">
    <mergeCell ref="J2:L2"/>
    <mergeCell ref="B6:C6"/>
    <mergeCell ref="B7:C7"/>
    <mergeCell ref="A8:C8"/>
    <mergeCell ref="B9:C9"/>
    <mergeCell ref="A4:C4"/>
    <mergeCell ref="A5:C5"/>
    <mergeCell ref="A2:C3"/>
    <mergeCell ref="D2:F2"/>
    <mergeCell ref="G2:I2"/>
    <mergeCell ref="B19:C19"/>
    <mergeCell ref="A20:C20"/>
    <mergeCell ref="B21:C21"/>
    <mergeCell ref="B31:C31"/>
    <mergeCell ref="A32:C32"/>
    <mergeCell ref="D32:F32"/>
    <mergeCell ref="G32:I32"/>
    <mergeCell ref="J32:L32"/>
    <mergeCell ref="A33:C33"/>
    <mergeCell ref="D33:F33"/>
    <mergeCell ref="G33:I33"/>
    <mergeCell ref="J33:L33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&amp;C54</oddFooter>
    <firstFooter>&amp;C54</firstFooter>
  </headerFooter>
  <colBreaks count="1" manualBreakCount="1">
    <brk id="12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view="pageBreakPreview" zoomScale="120" zoomScaleNormal="100" zoomScaleSheetLayoutView="120" workbookViewId="0">
      <pane ySplit="3" topLeftCell="A4" activePane="bottomLeft" state="frozen"/>
      <selection activeCell="I7" sqref="I7"/>
      <selection pane="bottomLeft" activeCell="I7" sqref="I7"/>
    </sheetView>
  </sheetViews>
  <sheetFormatPr defaultRowHeight="13.5" x14ac:dyDescent="0.15"/>
  <cols>
    <col min="1" max="9" width="7.625" style="203" customWidth="1"/>
    <col min="10" max="11" width="4.125" style="203" customWidth="1"/>
    <col min="12" max="12" width="12.25" style="203" customWidth="1"/>
  </cols>
  <sheetData>
    <row r="1" spans="1:12" ht="14.25" thickBot="1" x14ac:dyDescent="0.2">
      <c r="A1" s="551"/>
      <c r="B1" s="551"/>
      <c r="C1" s="551"/>
      <c r="D1" s="551"/>
      <c r="E1" s="551"/>
      <c r="F1" s="551"/>
      <c r="G1" s="551"/>
      <c r="H1" s="551"/>
      <c r="I1" s="551"/>
      <c r="J1" s="219"/>
      <c r="K1" s="219"/>
      <c r="L1" s="633" t="s">
        <v>1255</v>
      </c>
    </row>
    <row r="2" spans="1:12" x14ac:dyDescent="0.15">
      <c r="A2" s="1145" t="s">
        <v>14</v>
      </c>
      <c r="B2" s="1146"/>
      <c r="C2" s="1146"/>
      <c r="D2" s="1145" t="s">
        <v>15</v>
      </c>
      <c r="E2" s="1146"/>
      <c r="F2" s="1146"/>
      <c r="G2" s="1145" t="s">
        <v>16</v>
      </c>
      <c r="H2" s="1146"/>
      <c r="I2" s="1146"/>
      <c r="J2" s="1046" t="s">
        <v>359</v>
      </c>
      <c r="K2" s="1111"/>
      <c r="L2" s="1106"/>
    </row>
    <row r="3" spans="1:12" x14ac:dyDescent="0.15">
      <c r="A3" s="883" t="s">
        <v>2</v>
      </c>
      <c r="B3" s="883" t="s">
        <v>360</v>
      </c>
      <c r="C3" s="883" t="s">
        <v>361</v>
      </c>
      <c r="D3" s="883" t="s">
        <v>2</v>
      </c>
      <c r="E3" s="883" t="s">
        <v>360</v>
      </c>
      <c r="F3" s="883" t="s">
        <v>361</v>
      </c>
      <c r="G3" s="883" t="s">
        <v>2</v>
      </c>
      <c r="H3" s="883" t="s">
        <v>360</v>
      </c>
      <c r="I3" s="883" t="s">
        <v>361</v>
      </c>
      <c r="J3" s="1148"/>
      <c r="K3" s="1148"/>
      <c r="L3" s="1151"/>
    </row>
    <row r="4" spans="1:12" x14ac:dyDescent="0.15">
      <c r="A4" s="677">
        <v>23337</v>
      </c>
      <c r="B4" s="677">
        <v>21419</v>
      </c>
      <c r="C4" s="677">
        <v>1918</v>
      </c>
      <c r="D4" s="677">
        <v>13022</v>
      </c>
      <c r="E4" s="677">
        <v>11802</v>
      </c>
      <c r="F4" s="677">
        <v>1220</v>
      </c>
      <c r="G4" s="677">
        <v>9335</v>
      </c>
      <c r="H4" s="677">
        <v>8629</v>
      </c>
      <c r="I4" s="677">
        <v>706</v>
      </c>
      <c r="J4" s="1152" t="s">
        <v>362</v>
      </c>
      <c r="K4" s="1144"/>
      <c r="L4" s="1153"/>
    </row>
    <row r="5" spans="1:12" x14ac:dyDescent="0.15">
      <c r="A5" s="678">
        <v>11406</v>
      </c>
      <c r="B5" s="678">
        <v>10820</v>
      </c>
      <c r="C5" s="678">
        <v>586</v>
      </c>
      <c r="D5" s="678">
        <v>8111</v>
      </c>
      <c r="E5" s="678">
        <v>7540</v>
      </c>
      <c r="F5" s="678">
        <v>571</v>
      </c>
      <c r="G5" s="678">
        <v>5414</v>
      </c>
      <c r="H5" s="678">
        <v>5154</v>
      </c>
      <c r="I5" s="678">
        <v>260</v>
      </c>
      <c r="J5" s="1149" t="s">
        <v>363</v>
      </c>
      <c r="K5" s="1140"/>
      <c r="L5" s="1150"/>
    </row>
    <row r="6" spans="1:12" x14ac:dyDescent="0.15">
      <c r="A6" s="474">
        <v>2963</v>
      </c>
      <c r="B6" s="474">
        <v>2963</v>
      </c>
      <c r="C6" s="486" t="s">
        <v>365</v>
      </c>
      <c r="D6" s="474">
        <v>3070</v>
      </c>
      <c r="E6" s="474">
        <v>3070</v>
      </c>
      <c r="F6" s="486" t="s">
        <v>365</v>
      </c>
      <c r="G6" s="474">
        <v>1882</v>
      </c>
      <c r="H6" s="474">
        <v>1882</v>
      </c>
      <c r="I6" s="486" t="s">
        <v>365</v>
      </c>
      <c r="J6" s="679"/>
      <c r="K6" s="1141" t="s">
        <v>364</v>
      </c>
      <c r="L6" s="1154"/>
    </row>
    <row r="7" spans="1:12" x14ac:dyDescent="0.15">
      <c r="A7" s="490">
        <v>8443</v>
      </c>
      <c r="B7" s="490">
        <v>7857</v>
      </c>
      <c r="C7" s="490">
        <v>586</v>
      </c>
      <c r="D7" s="490">
        <v>5041</v>
      </c>
      <c r="E7" s="490">
        <v>4470</v>
      </c>
      <c r="F7" s="491">
        <v>571</v>
      </c>
      <c r="G7" s="490">
        <v>3532</v>
      </c>
      <c r="H7" s="490">
        <v>3272</v>
      </c>
      <c r="I7" s="490">
        <v>260</v>
      </c>
      <c r="J7" s="680"/>
      <c r="K7" s="1137" t="s">
        <v>366</v>
      </c>
      <c r="L7" s="1155"/>
    </row>
    <row r="8" spans="1:12" x14ac:dyDescent="0.15">
      <c r="A8" s="678">
        <v>11742</v>
      </c>
      <c r="B8" s="678">
        <v>10423</v>
      </c>
      <c r="C8" s="678">
        <v>1319</v>
      </c>
      <c r="D8" s="678">
        <v>4673</v>
      </c>
      <c r="E8" s="678">
        <v>4042</v>
      </c>
      <c r="F8" s="678">
        <v>631</v>
      </c>
      <c r="G8" s="678">
        <v>3880</v>
      </c>
      <c r="H8" s="678">
        <v>3435</v>
      </c>
      <c r="I8" s="678">
        <v>445</v>
      </c>
      <c r="J8" s="1149" t="s">
        <v>367</v>
      </c>
      <c r="K8" s="1140"/>
      <c r="L8" s="1150"/>
    </row>
    <row r="9" spans="1:12" x14ac:dyDescent="0.15">
      <c r="A9" s="474">
        <v>11255</v>
      </c>
      <c r="B9" s="474">
        <v>10058</v>
      </c>
      <c r="C9" s="474">
        <v>1197</v>
      </c>
      <c r="D9" s="474">
        <v>3994</v>
      </c>
      <c r="E9" s="474">
        <v>3423</v>
      </c>
      <c r="F9" s="474">
        <v>571</v>
      </c>
      <c r="G9" s="474">
        <v>3712</v>
      </c>
      <c r="H9" s="474">
        <v>3296</v>
      </c>
      <c r="I9" s="474">
        <v>416</v>
      </c>
      <c r="J9" s="679"/>
      <c r="K9" s="1141" t="s">
        <v>368</v>
      </c>
      <c r="L9" s="1154"/>
    </row>
    <row r="10" spans="1:12" x14ac:dyDescent="0.15">
      <c r="A10" s="474">
        <v>4859</v>
      </c>
      <c r="B10" s="474">
        <v>4270</v>
      </c>
      <c r="C10" s="474">
        <v>589</v>
      </c>
      <c r="D10" s="474">
        <v>240</v>
      </c>
      <c r="E10" s="474">
        <v>132</v>
      </c>
      <c r="F10" s="474">
        <v>108</v>
      </c>
      <c r="G10" s="474">
        <v>526</v>
      </c>
      <c r="H10" s="474">
        <v>416</v>
      </c>
      <c r="I10" s="474">
        <v>110</v>
      </c>
      <c r="J10" s="679"/>
      <c r="K10" s="681"/>
      <c r="L10" s="894" t="s">
        <v>337</v>
      </c>
    </row>
    <row r="11" spans="1:12" x14ac:dyDescent="0.15">
      <c r="A11" s="474">
        <v>94</v>
      </c>
      <c r="B11" s="474">
        <v>50</v>
      </c>
      <c r="C11" s="474">
        <v>44</v>
      </c>
      <c r="D11" s="474">
        <v>29</v>
      </c>
      <c r="E11" s="474">
        <v>14</v>
      </c>
      <c r="F11" s="474">
        <v>15</v>
      </c>
      <c r="G11" s="474">
        <v>25</v>
      </c>
      <c r="H11" s="474">
        <v>13</v>
      </c>
      <c r="I11" s="474">
        <v>12</v>
      </c>
      <c r="J11" s="679"/>
      <c r="K11" s="681"/>
      <c r="L11" s="894" t="s">
        <v>341</v>
      </c>
    </row>
    <row r="12" spans="1:12" x14ac:dyDescent="0.15">
      <c r="A12" s="474">
        <v>675</v>
      </c>
      <c r="B12" s="474">
        <v>579</v>
      </c>
      <c r="C12" s="474">
        <v>96</v>
      </c>
      <c r="D12" s="474">
        <v>776</v>
      </c>
      <c r="E12" s="474">
        <v>657</v>
      </c>
      <c r="F12" s="474">
        <v>119</v>
      </c>
      <c r="G12" s="474">
        <v>819</v>
      </c>
      <c r="H12" s="474">
        <v>725</v>
      </c>
      <c r="I12" s="474">
        <v>94</v>
      </c>
      <c r="J12" s="679"/>
      <c r="K12" s="681"/>
      <c r="L12" s="894" t="s">
        <v>11</v>
      </c>
    </row>
    <row r="13" spans="1:12" x14ac:dyDescent="0.15">
      <c r="A13" s="474">
        <v>1384</v>
      </c>
      <c r="B13" s="474">
        <v>1179</v>
      </c>
      <c r="C13" s="474">
        <v>205</v>
      </c>
      <c r="D13" s="474">
        <v>101</v>
      </c>
      <c r="E13" s="474">
        <v>51</v>
      </c>
      <c r="F13" s="474">
        <v>50</v>
      </c>
      <c r="G13" s="474">
        <v>153</v>
      </c>
      <c r="H13" s="474">
        <v>139</v>
      </c>
      <c r="I13" s="474">
        <v>14</v>
      </c>
      <c r="J13" s="679"/>
      <c r="K13" s="681"/>
      <c r="L13" s="894" t="s">
        <v>13</v>
      </c>
    </row>
    <row r="14" spans="1:12" x14ac:dyDescent="0.15">
      <c r="A14" s="474">
        <v>417</v>
      </c>
      <c r="B14" s="474">
        <v>392</v>
      </c>
      <c r="C14" s="474">
        <v>25</v>
      </c>
      <c r="D14" s="474">
        <v>2739</v>
      </c>
      <c r="E14" s="474">
        <v>2477</v>
      </c>
      <c r="F14" s="474">
        <v>262</v>
      </c>
      <c r="G14" s="474">
        <v>316</v>
      </c>
      <c r="H14" s="474">
        <v>287</v>
      </c>
      <c r="I14" s="474">
        <v>29</v>
      </c>
      <c r="J14" s="679"/>
      <c r="K14" s="681"/>
      <c r="L14" s="894" t="s">
        <v>12</v>
      </c>
    </row>
    <row r="15" spans="1:12" x14ac:dyDescent="0.15">
      <c r="A15" s="486" t="s">
        <v>369</v>
      </c>
      <c r="B15" s="486" t="s">
        <v>369</v>
      </c>
      <c r="C15" s="486" t="s">
        <v>369</v>
      </c>
      <c r="D15" s="474">
        <v>28</v>
      </c>
      <c r="E15" s="474">
        <v>23</v>
      </c>
      <c r="F15" s="474">
        <v>5</v>
      </c>
      <c r="G15" s="474">
        <v>390</v>
      </c>
      <c r="H15" s="474">
        <v>370</v>
      </c>
      <c r="I15" s="474">
        <v>20</v>
      </c>
      <c r="J15" s="679"/>
      <c r="K15" s="681"/>
      <c r="L15" s="894" t="s">
        <v>14</v>
      </c>
    </row>
    <row r="16" spans="1:12" x14ac:dyDescent="0.15">
      <c r="A16" s="474">
        <v>23</v>
      </c>
      <c r="B16" s="474">
        <v>22</v>
      </c>
      <c r="C16" s="486">
        <v>1</v>
      </c>
      <c r="D16" s="486" t="s">
        <v>369</v>
      </c>
      <c r="E16" s="486" t="s">
        <v>369</v>
      </c>
      <c r="F16" s="486" t="s">
        <v>369</v>
      </c>
      <c r="G16" s="474">
        <v>28</v>
      </c>
      <c r="H16" s="474">
        <v>28</v>
      </c>
      <c r="I16" s="486" t="s">
        <v>369</v>
      </c>
      <c r="J16" s="679"/>
      <c r="K16" s="547"/>
      <c r="L16" s="894" t="s">
        <v>15</v>
      </c>
    </row>
    <row r="17" spans="1:12" x14ac:dyDescent="0.15">
      <c r="A17" s="474">
        <v>211</v>
      </c>
      <c r="B17" s="474">
        <v>192</v>
      </c>
      <c r="C17" s="474">
        <v>19</v>
      </c>
      <c r="D17" s="474">
        <v>19</v>
      </c>
      <c r="E17" s="474">
        <v>17</v>
      </c>
      <c r="F17" s="474">
        <v>2</v>
      </c>
      <c r="G17" s="486" t="s">
        <v>1120</v>
      </c>
      <c r="H17" s="486" t="s">
        <v>369</v>
      </c>
      <c r="I17" s="486" t="s">
        <v>369</v>
      </c>
      <c r="J17" s="679"/>
      <c r="K17" s="547"/>
      <c r="L17" s="894" t="s">
        <v>307</v>
      </c>
    </row>
    <row r="18" spans="1:12" x14ac:dyDescent="0.15">
      <c r="A18" s="474">
        <v>3592</v>
      </c>
      <c r="B18" s="474">
        <v>3374</v>
      </c>
      <c r="C18" s="474">
        <v>218</v>
      </c>
      <c r="D18" s="474">
        <v>62</v>
      </c>
      <c r="E18" s="474">
        <v>52</v>
      </c>
      <c r="F18" s="474">
        <v>10</v>
      </c>
      <c r="G18" s="474">
        <v>1455</v>
      </c>
      <c r="H18" s="474">
        <v>1318</v>
      </c>
      <c r="I18" s="474">
        <v>137</v>
      </c>
      <c r="J18" s="679"/>
      <c r="K18" s="547"/>
      <c r="L18" s="894" t="s">
        <v>370</v>
      </c>
    </row>
    <row r="19" spans="1:12" x14ac:dyDescent="0.15">
      <c r="A19" s="490">
        <v>413</v>
      </c>
      <c r="B19" s="490">
        <v>297</v>
      </c>
      <c r="C19" s="490">
        <v>116</v>
      </c>
      <c r="D19" s="490">
        <v>628</v>
      </c>
      <c r="E19" s="490">
        <v>570</v>
      </c>
      <c r="F19" s="490">
        <v>58</v>
      </c>
      <c r="G19" s="490">
        <v>154</v>
      </c>
      <c r="H19" s="490">
        <v>126</v>
      </c>
      <c r="I19" s="490">
        <v>28</v>
      </c>
      <c r="J19" s="680"/>
      <c r="K19" s="1137" t="s">
        <v>371</v>
      </c>
      <c r="L19" s="1155"/>
    </row>
    <row r="20" spans="1:12" x14ac:dyDescent="0.15">
      <c r="A20" s="678">
        <v>8958</v>
      </c>
      <c r="B20" s="678">
        <v>8423</v>
      </c>
      <c r="C20" s="678">
        <v>535</v>
      </c>
      <c r="D20" s="678">
        <v>6007</v>
      </c>
      <c r="E20" s="678">
        <v>5753</v>
      </c>
      <c r="F20" s="678">
        <v>254</v>
      </c>
      <c r="G20" s="678">
        <v>2242</v>
      </c>
      <c r="H20" s="678">
        <v>2116</v>
      </c>
      <c r="I20" s="678">
        <v>126</v>
      </c>
      <c r="J20" s="1149" t="s">
        <v>372</v>
      </c>
      <c r="K20" s="1140"/>
      <c r="L20" s="1150"/>
    </row>
    <row r="21" spans="1:12" x14ac:dyDescent="0.15">
      <c r="A21" s="474">
        <v>8680</v>
      </c>
      <c r="B21" s="474">
        <v>8159</v>
      </c>
      <c r="C21" s="474">
        <v>521</v>
      </c>
      <c r="D21" s="474">
        <v>5131</v>
      </c>
      <c r="E21" s="474">
        <v>4935</v>
      </c>
      <c r="F21" s="474">
        <v>196</v>
      </c>
      <c r="G21" s="474">
        <v>2023</v>
      </c>
      <c r="H21" s="474">
        <v>1898</v>
      </c>
      <c r="I21" s="474">
        <v>125</v>
      </c>
      <c r="J21" s="679"/>
      <c r="K21" s="1141" t="s">
        <v>368</v>
      </c>
      <c r="L21" s="1154"/>
    </row>
    <row r="22" spans="1:12" x14ac:dyDescent="0.15">
      <c r="A22" s="474">
        <v>2324</v>
      </c>
      <c r="B22" s="474">
        <v>2192</v>
      </c>
      <c r="C22" s="474">
        <v>132</v>
      </c>
      <c r="D22" s="474">
        <v>79</v>
      </c>
      <c r="E22" s="474">
        <v>74</v>
      </c>
      <c r="F22" s="474">
        <v>5</v>
      </c>
      <c r="G22" s="474">
        <v>119</v>
      </c>
      <c r="H22" s="474">
        <v>118</v>
      </c>
      <c r="I22" s="474">
        <v>1</v>
      </c>
      <c r="J22" s="679"/>
      <c r="K22" s="681"/>
      <c r="L22" s="894" t="s">
        <v>337</v>
      </c>
    </row>
    <row r="23" spans="1:12" x14ac:dyDescent="0.15">
      <c r="A23" s="474">
        <v>46</v>
      </c>
      <c r="B23" s="474">
        <v>42</v>
      </c>
      <c r="C23" s="474">
        <v>4</v>
      </c>
      <c r="D23" s="486">
        <v>4</v>
      </c>
      <c r="E23" s="486">
        <v>4</v>
      </c>
      <c r="F23" s="486" t="s">
        <v>235</v>
      </c>
      <c r="G23" s="486">
        <v>5</v>
      </c>
      <c r="H23" s="486">
        <v>3</v>
      </c>
      <c r="I23" s="486">
        <v>2</v>
      </c>
      <c r="J23" s="679"/>
      <c r="K23" s="681"/>
      <c r="L23" s="894" t="s">
        <v>341</v>
      </c>
    </row>
    <row r="24" spans="1:12" x14ac:dyDescent="0.15">
      <c r="A24" s="474">
        <v>668</v>
      </c>
      <c r="B24" s="474">
        <v>641</v>
      </c>
      <c r="C24" s="474">
        <v>27</v>
      </c>
      <c r="D24" s="474">
        <v>665</v>
      </c>
      <c r="E24" s="474">
        <v>648</v>
      </c>
      <c r="F24" s="474">
        <v>17</v>
      </c>
      <c r="G24" s="474">
        <v>526</v>
      </c>
      <c r="H24" s="474">
        <v>507</v>
      </c>
      <c r="I24" s="474">
        <v>19</v>
      </c>
      <c r="J24" s="679"/>
      <c r="K24" s="681"/>
      <c r="L24" s="894" t="s">
        <v>11</v>
      </c>
    </row>
    <row r="25" spans="1:12" x14ac:dyDescent="0.15">
      <c r="A25" s="474">
        <v>1750</v>
      </c>
      <c r="B25" s="474">
        <v>1640</v>
      </c>
      <c r="C25" s="474">
        <v>110</v>
      </c>
      <c r="D25" s="474">
        <v>76</v>
      </c>
      <c r="E25" s="474">
        <v>74</v>
      </c>
      <c r="F25" s="486">
        <v>2</v>
      </c>
      <c r="G25" s="474">
        <v>72</v>
      </c>
      <c r="H25" s="474">
        <v>70</v>
      </c>
      <c r="I25" s="486">
        <v>2</v>
      </c>
      <c r="J25" s="679"/>
      <c r="K25" s="681"/>
      <c r="L25" s="894" t="s">
        <v>13</v>
      </c>
    </row>
    <row r="26" spans="1:12" x14ac:dyDescent="0.15">
      <c r="A26" s="474">
        <v>566</v>
      </c>
      <c r="B26" s="474">
        <v>516</v>
      </c>
      <c r="C26" s="474">
        <v>50</v>
      </c>
      <c r="D26" s="474">
        <v>4178</v>
      </c>
      <c r="E26" s="474">
        <v>4012</v>
      </c>
      <c r="F26" s="474">
        <v>166</v>
      </c>
      <c r="G26" s="474">
        <v>166</v>
      </c>
      <c r="H26" s="474">
        <v>164</v>
      </c>
      <c r="I26" s="486">
        <v>2</v>
      </c>
      <c r="J26" s="679"/>
      <c r="K26" s="681"/>
      <c r="L26" s="894" t="s">
        <v>12</v>
      </c>
    </row>
    <row r="27" spans="1:12" x14ac:dyDescent="0.15">
      <c r="A27" s="486" t="s">
        <v>235</v>
      </c>
      <c r="B27" s="486" t="s">
        <v>1122</v>
      </c>
      <c r="C27" s="486" t="s">
        <v>235</v>
      </c>
      <c r="D27" s="474">
        <v>23</v>
      </c>
      <c r="E27" s="474">
        <v>22</v>
      </c>
      <c r="F27" s="486">
        <v>1</v>
      </c>
      <c r="G27" s="474">
        <v>211</v>
      </c>
      <c r="H27" s="474">
        <v>192</v>
      </c>
      <c r="I27" s="474">
        <v>19</v>
      </c>
      <c r="J27" s="679"/>
      <c r="K27" s="681"/>
      <c r="L27" s="894" t="s">
        <v>14</v>
      </c>
    </row>
    <row r="28" spans="1:12" x14ac:dyDescent="0.15">
      <c r="A28" s="474">
        <v>28</v>
      </c>
      <c r="B28" s="474">
        <v>23</v>
      </c>
      <c r="C28" s="474">
        <v>5</v>
      </c>
      <c r="D28" s="486" t="s">
        <v>235</v>
      </c>
      <c r="E28" s="486" t="s">
        <v>232</v>
      </c>
      <c r="F28" s="486" t="s">
        <v>235</v>
      </c>
      <c r="G28" s="474">
        <v>19</v>
      </c>
      <c r="H28" s="474">
        <v>17</v>
      </c>
      <c r="I28" s="474">
        <v>2</v>
      </c>
      <c r="J28" s="679"/>
      <c r="K28" s="681"/>
      <c r="L28" s="894" t="s">
        <v>15</v>
      </c>
    </row>
    <row r="29" spans="1:12" x14ac:dyDescent="0.15">
      <c r="A29" s="474">
        <v>390</v>
      </c>
      <c r="B29" s="474">
        <v>370</v>
      </c>
      <c r="C29" s="474">
        <v>20</v>
      </c>
      <c r="D29" s="474">
        <v>28</v>
      </c>
      <c r="E29" s="474">
        <v>28</v>
      </c>
      <c r="F29" s="486" t="s">
        <v>1123</v>
      </c>
      <c r="G29" s="486" t="s">
        <v>235</v>
      </c>
      <c r="H29" s="486" t="s">
        <v>235</v>
      </c>
      <c r="I29" s="486" t="s">
        <v>235</v>
      </c>
      <c r="J29" s="679"/>
      <c r="K29" s="681"/>
      <c r="L29" s="894" t="s">
        <v>307</v>
      </c>
    </row>
    <row r="30" spans="1:12" x14ac:dyDescent="0.15">
      <c r="A30" s="474">
        <v>2908</v>
      </c>
      <c r="B30" s="474">
        <v>2735</v>
      </c>
      <c r="C30" s="474">
        <v>173</v>
      </c>
      <c r="D30" s="474">
        <v>78</v>
      </c>
      <c r="E30" s="474">
        <v>73</v>
      </c>
      <c r="F30" s="474">
        <v>5</v>
      </c>
      <c r="G30" s="474">
        <v>905</v>
      </c>
      <c r="H30" s="474">
        <v>827</v>
      </c>
      <c r="I30" s="474">
        <v>78</v>
      </c>
      <c r="J30" s="679"/>
      <c r="K30" s="681"/>
      <c r="L30" s="894" t="s">
        <v>370</v>
      </c>
    </row>
    <row r="31" spans="1:12" x14ac:dyDescent="0.15">
      <c r="A31" s="490">
        <f>A20-A21</f>
        <v>278</v>
      </c>
      <c r="B31" s="490">
        <f>B20-B21</f>
        <v>264</v>
      </c>
      <c r="C31" s="491">
        <f>C20-C21</f>
        <v>14</v>
      </c>
      <c r="D31" s="490">
        <v>876</v>
      </c>
      <c r="E31" s="490">
        <f>E20-E21</f>
        <v>818</v>
      </c>
      <c r="F31" s="490">
        <v>58</v>
      </c>
      <c r="G31" s="490">
        <v>219</v>
      </c>
      <c r="H31" s="490">
        <v>218</v>
      </c>
      <c r="I31" s="490">
        <v>1</v>
      </c>
      <c r="J31" s="680"/>
      <c r="K31" s="1137" t="s">
        <v>371</v>
      </c>
      <c r="L31" s="1155"/>
    </row>
    <row r="32" spans="1:12" x14ac:dyDescent="0.15">
      <c r="A32" s="1133">
        <v>44901</v>
      </c>
      <c r="B32" s="1133"/>
      <c r="C32" s="1133"/>
      <c r="D32" s="1133">
        <v>24919</v>
      </c>
      <c r="E32" s="1133"/>
      <c r="F32" s="1133"/>
      <c r="G32" s="1133">
        <v>16964</v>
      </c>
      <c r="H32" s="1133"/>
      <c r="I32" s="1133"/>
      <c r="J32" s="1152" t="s">
        <v>373</v>
      </c>
      <c r="K32" s="1144"/>
      <c r="L32" s="1153"/>
    </row>
    <row r="33" spans="1:12" ht="14.25" thickBot="1" x14ac:dyDescent="0.2">
      <c r="A33" s="1136">
        <v>42104</v>
      </c>
      <c r="B33" s="1136"/>
      <c r="C33" s="1136"/>
      <c r="D33" s="1136">
        <v>26309</v>
      </c>
      <c r="E33" s="1136"/>
      <c r="F33" s="1136"/>
      <c r="G33" s="1136">
        <v>15319</v>
      </c>
      <c r="H33" s="1136"/>
      <c r="I33" s="1136"/>
      <c r="J33" s="1156" t="s">
        <v>374</v>
      </c>
      <c r="K33" s="1135"/>
      <c r="L33" s="1157"/>
    </row>
  </sheetData>
  <mergeCells count="22">
    <mergeCell ref="D33:F33"/>
    <mergeCell ref="G33:I33"/>
    <mergeCell ref="J33:L33"/>
    <mergeCell ref="A33:C33"/>
    <mergeCell ref="K21:L21"/>
    <mergeCell ref="K31:L31"/>
    <mergeCell ref="A32:C32"/>
    <mergeCell ref="D32:F32"/>
    <mergeCell ref="G32:I32"/>
    <mergeCell ref="J32:L32"/>
    <mergeCell ref="A2:C2"/>
    <mergeCell ref="D2:F2"/>
    <mergeCell ref="J20:L20"/>
    <mergeCell ref="G2:I2"/>
    <mergeCell ref="J2:L3"/>
    <mergeCell ref="J4:L4"/>
    <mergeCell ref="J5:L5"/>
    <mergeCell ref="K6:L6"/>
    <mergeCell ref="K7:L7"/>
    <mergeCell ref="J8:L8"/>
    <mergeCell ref="K9:L9"/>
    <mergeCell ref="K19:L19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&amp;C55</oddFooter>
    <firstFooter>&amp;C55</first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E59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17.625" style="203" customWidth="1"/>
    <col min="2" max="4" width="14.625" style="203" customWidth="1"/>
  </cols>
  <sheetData>
    <row r="1" spans="1:5" ht="16.5" customHeight="1" x14ac:dyDescent="0.2">
      <c r="A1" s="435" t="s">
        <v>1219</v>
      </c>
      <c r="B1" s="551"/>
      <c r="C1" s="551"/>
      <c r="D1" s="551"/>
    </row>
    <row r="2" spans="1:5" ht="16.5" customHeight="1" x14ac:dyDescent="0.2">
      <c r="A2" s="435" t="s">
        <v>1220</v>
      </c>
      <c r="B2" s="551"/>
      <c r="C2" s="551"/>
      <c r="D2" s="551"/>
    </row>
    <row r="3" spans="1:5" ht="6" customHeight="1" x14ac:dyDescent="0.2">
      <c r="A3" s="585"/>
      <c r="B3" s="551"/>
      <c r="C3" s="551"/>
      <c r="D3" s="551"/>
    </row>
    <row r="4" spans="1:5" ht="15" thickBot="1" x14ac:dyDescent="0.2">
      <c r="A4" s="571" t="s">
        <v>11</v>
      </c>
      <c r="B4" s="551"/>
      <c r="C4" s="551"/>
      <c r="D4" s="633" t="s">
        <v>1255</v>
      </c>
    </row>
    <row r="5" spans="1:5" ht="18" customHeight="1" x14ac:dyDescent="0.15">
      <c r="A5" s="1089" t="s">
        <v>326</v>
      </c>
      <c r="B5" s="1130" t="s">
        <v>1218</v>
      </c>
      <c r="C5" s="1131"/>
      <c r="D5" s="1132"/>
      <c r="E5" s="101"/>
    </row>
    <row r="6" spans="1:5" x14ac:dyDescent="0.15">
      <c r="A6" s="1128"/>
      <c r="B6" s="1095" t="s">
        <v>310</v>
      </c>
      <c r="C6" s="881" t="s">
        <v>1214</v>
      </c>
      <c r="D6" s="888" t="s">
        <v>1215</v>
      </c>
      <c r="E6" s="101"/>
    </row>
    <row r="7" spans="1:5" x14ac:dyDescent="0.15">
      <c r="A7" s="1128"/>
      <c r="B7" s="1129"/>
      <c r="C7" s="878"/>
      <c r="D7" s="583"/>
    </row>
    <row r="8" spans="1:5" x14ac:dyDescent="0.15">
      <c r="A8" s="1128"/>
      <c r="B8" s="1129"/>
      <c r="C8" s="880" t="s">
        <v>310</v>
      </c>
      <c r="D8" s="683" t="s">
        <v>310</v>
      </c>
    </row>
    <row r="9" spans="1:5" x14ac:dyDescent="0.15">
      <c r="A9" s="1090"/>
      <c r="B9" s="1078"/>
      <c r="C9" s="877"/>
      <c r="D9" s="555"/>
    </row>
    <row r="10" spans="1:5" x14ac:dyDescent="0.15">
      <c r="A10" s="566" t="s">
        <v>1090</v>
      </c>
      <c r="B10" s="557">
        <v>45323</v>
      </c>
      <c r="C10" s="557">
        <v>39649</v>
      </c>
      <c r="D10" s="558">
        <v>5674</v>
      </c>
    </row>
    <row r="11" spans="1:5" x14ac:dyDescent="0.15">
      <c r="A11" s="566"/>
      <c r="B11" s="557"/>
      <c r="C11" s="557"/>
      <c r="D11" s="558"/>
    </row>
    <row r="12" spans="1:5" ht="14.1" customHeight="1" x14ac:dyDescent="0.15">
      <c r="A12" s="566" t="s">
        <v>332</v>
      </c>
      <c r="B12" s="557">
        <v>27141</v>
      </c>
      <c r="C12" s="557">
        <v>23958</v>
      </c>
      <c r="D12" s="558">
        <v>3183</v>
      </c>
    </row>
    <row r="13" spans="1:5" ht="14.1" customHeight="1" x14ac:dyDescent="0.15">
      <c r="A13" s="566" t="s">
        <v>333</v>
      </c>
      <c r="B13" s="557">
        <v>6723</v>
      </c>
      <c r="C13" s="557">
        <v>6723</v>
      </c>
      <c r="D13" s="562" t="s">
        <v>375</v>
      </c>
    </row>
    <row r="14" spans="1:5" ht="14.1" customHeight="1" x14ac:dyDescent="0.15">
      <c r="A14" s="566" t="s">
        <v>334</v>
      </c>
      <c r="B14" s="557">
        <v>20418</v>
      </c>
      <c r="C14" s="557">
        <v>17235</v>
      </c>
      <c r="D14" s="558">
        <v>3183</v>
      </c>
    </row>
    <row r="15" spans="1:5" x14ac:dyDescent="0.15">
      <c r="A15" s="566"/>
      <c r="B15" s="557"/>
      <c r="C15" s="557"/>
      <c r="D15" s="558"/>
    </row>
    <row r="16" spans="1:5" x14ac:dyDescent="0.15">
      <c r="A16" s="566" t="s">
        <v>335</v>
      </c>
      <c r="B16" s="557">
        <v>17058</v>
      </c>
      <c r="C16" s="557">
        <v>14673</v>
      </c>
      <c r="D16" s="558">
        <v>2385</v>
      </c>
    </row>
    <row r="17" spans="1:4" x14ac:dyDescent="0.15">
      <c r="A17" s="566"/>
      <c r="B17" s="557"/>
      <c r="C17" s="557"/>
      <c r="D17" s="558"/>
    </row>
    <row r="18" spans="1:4" ht="14.1" customHeight="1" x14ac:dyDescent="0.15">
      <c r="A18" s="566" t="s">
        <v>336</v>
      </c>
      <c r="B18" s="557">
        <v>15916</v>
      </c>
      <c r="C18" s="557">
        <v>14031</v>
      </c>
      <c r="D18" s="558">
        <v>1885</v>
      </c>
    </row>
    <row r="19" spans="1:4" ht="14.1" customHeight="1" x14ac:dyDescent="0.15">
      <c r="A19" s="687" t="s">
        <v>337</v>
      </c>
      <c r="B19" s="557">
        <v>1079</v>
      </c>
      <c r="C19" s="557">
        <v>832</v>
      </c>
      <c r="D19" s="558">
        <v>247</v>
      </c>
    </row>
    <row r="20" spans="1:4" s="79" customFormat="1" ht="14.1" customHeight="1" x14ac:dyDescent="0.15">
      <c r="A20" s="687" t="s">
        <v>1121</v>
      </c>
      <c r="B20" s="557">
        <v>21</v>
      </c>
      <c r="C20" s="557">
        <v>11</v>
      </c>
      <c r="D20" s="558">
        <v>10</v>
      </c>
    </row>
    <row r="21" spans="1:4" ht="14.1" customHeight="1" x14ac:dyDescent="0.15">
      <c r="A21" s="687" t="s">
        <v>338</v>
      </c>
      <c r="B21" s="557">
        <v>46</v>
      </c>
      <c r="C21" s="557">
        <v>23</v>
      </c>
      <c r="D21" s="558">
        <v>23</v>
      </c>
    </row>
    <row r="22" spans="1:4" ht="14.1" customHeight="1" x14ac:dyDescent="0.15">
      <c r="A22" s="687" t="s">
        <v>377</v>
      </c>
      <c r="B22" s="557">
        <v>18</v>
      </c>
      <c r="C22" s="557">
        <v>11</v>
      </c>
      <c r="D22" s="558">
        <v>7</v>
      </c>
    </row>
    <row r="23" spans="1:4" ht="14.1" customHeight="1" x14ac:dyDescent="0.15">
      <c r="A23" s="687" t="s">
        <v>339</v>
      </c>
      <c r="B23" s="557">
        <v>95</v>
      </c>
      <c r="C23" s="557">
        <v>56</v>
      </c>
      <c r="D23" s="558">
        <v>39</v>
      </c>
    </row>
    <row r="24" spans="1:4" ht="14.1" customHeight="1" x14ac:dyDescent="0.15">
      <c r="A24" s="687" t="s">
        <v>340</v>
      </c>
      <c r="B24" s="557">
        <v>143</v>
      </c>
      <c r="C24" s="557">
        <v>94</v>
      </c>
      <c r="D24" s="558">
        <v>49</v>
      </c>
    </row>
    <row r="25" spans="1:4" ht="14.1" customHeight="1" x14ac:dyDescent="0.15">
      <c r="A25" s="687" t="s">
        <v>341</v>
      </c>
      <c r="B25" s="557">
        <v>64</v>
      </c>
      <c r="C25" s="557">
        <v>31</v>
      </c>
      <c r="D25" s="558">
        <v>33</v>
      </c>
    </row>
    <row r="26" spans="1:4" ht="14.1" customHeight="1" x14ac:dyDescent="0.15">
      <c r="A26" s="687" t="s">
        <v>342</v>
      </c>
      <c r="B26" s="557">
        <v>55</v>
      </c>
      <c r="C26" s="557">
        <v>27</v>
      </c>
      <c r="D26" s="558">
        <v>28</v>
      </c>
    </row>
    <row r="27" spans="1:4" ht="14.1" customHeight="1" x14ac:dyDescent="0.15">
      <c r="A27" s="687" t="s">
        <v>13</v>
      </c>
      <c r="B27" s="557">
        <v>1640</v>
      </c>
      <c r="C27" s="557">
        <v>1530</v>
      </c>
      <c r="D27" s="558">
        <v>110</v>
      </c>
    </row>
    <row r="28" spans="1:4" ht="14.1" customHeight="1" x14ac:dyDescent="0.15">
      <c r="A28" s="687" t="s">
        <v>325</v>
      </c>
      <c r="B28" s="557">
        <v>9626</v>
      </c>
      <c r="C28" s="557">
        <v>8802</v>
      </c>
      <c r="D28" s="558">
        <v>824</v>
      </c>
    </row>
    <row r="29" spans="1:4" ht="14.1" customHeight="1" x14ac:dyDescent="0.15">
      <c r="A29" s="687" t="s">
        <v>14</v>
      </c>
      <c r="B29" s="557">
        <v>675</v>
      </c>
      <c r="C29" s="557">
        <v>579</v>
      </c>
      <c r="D29" s="558">
        <v>96</v>
      </c>
    </row>
    <row r="30" spans="1:4" ht="14.1" customHeight="1" x14ac:dyDescent="0.15">
      <c r="A30" s="687" t="s">
        <v>378</v>
      </c>
      <c r="B30" s="557">
        <v>316</v>
      </c>
      <c r="C30" s="557">
        <v>275</v>
      </c>
      <c r="D30" s="558">
        <v>41</v>
      </c>
    </row>
    <row r="31" spans="1:4" ht="14.1" customHeight="1" x14ac:dyDescent="0.15">
      <c r="A31" s="687" t="s">
        <v>379</v>
      </c>
      <c r="B31" s="557">
        <v>68</v>
      </c>
      <c r="C31" s="557">
        <v>30</v>
      </c>
      <c r="D31" s="558">
        <v>38</v>
      </c>
    </row>
    <row r="32" spans="1:4" ht="14.1" customHeight="1" x14ac:dyDescent="0.15">
      <c r="A32" s="687" t="s">
        <v>344</v>
      </c>
      <c r="B32" s="557">
        <v>33</v>
      </c>
      <c r="C32" s="557">
        <v>16</v>
      </c>
      <c r="D32" s="558">
        <v>17</v>
      </c>
    </row>
    <row r="33" spans="1:4" ht="14.1" customHeight="1" x14ac:dyDescent="0.15">
      <c r="A33" s="687" t="s">
        <v>380</v>
      </c>
      <c r="B33" s="557">
        <v>7</v>
      </c>
      <c r="C33" s="557">
        <v>3</v>
      </c>
      <c r="D33" s="558">
        <v>4</v>
      </c>
    </row>
    <row r="34" spans="1:4" ht="14.1" customHeight="1" x14ac:dyDescent="0.15">
      <c r="A34" s="687" t="s">
        <v>381</v>
      </c>
      <c r="B34" s="557">
        <v>15</v>
      </c>
      <c r="C34" s="557">
        <v>8</v>
      </c>
      <c r="D34" s="558">
        <v>7</v>
      </c>
    </row>
    <row r="35" spans="1:4" ht="14.1" customHeight="1" x14ac:dyDescent="0.15">
      <c r="A35" s="687" t="s">
        <v>382</v>
      </c>
      <c r="B35" s="557">
        <v>11</v>
      </c>
      <c r="C35" s="557">
        <v>6</v>
      </c>
      <c r="D35" s="558">
        <v>5</v>
      </c>
    </row>
    <row r="36" spans="1:4" ht="14.1" customHeight="1" x14ac:dyDescent="0.15">
      <c r="A36" s="687" t="s">
        <v>345</v>
      </c>
      <c r="B36" s="557">
        <v>20</v>
      </c>
      <c r="C36" s="557">
        <v>13</v>
      </c>
      <c r="D36" s="558">
        <v>7</v>
      </c>
    </row>
    <row r="37" spans="1:4" ht="14.1" customHeight="1" x14ac:dyDescent="0.15">
      <c r="A37" s="687" t="s">
        <v>346</v>
      </c>
      <c r="B37" s="557">
        <v>29</v>
      </c>
      <c r="C37" s="557">
        <v>17</v>
      </c>
      <c r="D37" s="558">
        <v>12</v>
      </c>
    </row>
    <row r="38" spans="1:4" ht="14.1" customHeight="1" x14ac:dyDescent="0.15">
      <c r="A38" s="687" t="s">
        <v>383</v>
      </c>
      <c r="B38" s="557">
        <v>7</v>
      </c>
      <c r="C38" s="557">
        <v>4</v>
      </c>
      <c r="D38" s="558">
        <v>3</v>
      </c>
    </row>
    <row r="39" spans="1:4" ht="14.1" customHeight="1" x14ac:dyDescent="0.15">
      <c r="A39" s="687" t="s">
        <v>384</v>
      </c>
      <c r="B39" s="557">
        <v>206</v>
      </c>
      <c r="C39" s="557">
        <v>178</v>
      </c>
      <c r="D39" s="558">
        <v>28</v>
      </c>
    </row>
    <row r="40" spans="1:4" ht="14.1" customHeight="1" x14ac:dyDescent="0.15">
      <c r="A40" s="687" t="s">
        <v>385</v>
      </c>
      <c r="B40" s="557">
        <v>147</v>
      </c>
      <c r="C40" s="557">
        <v>103</v>
      </c>
      <c r="D40" s="558">
        <v>44</v>
      </c>
    </row>
    <row r="41" spans="1:4" ht="14.1" customHeight="1" x14ac:dyDescent="0.15">
      <c r="A41" s="687" t="s">
        <v>15</v>
      </c>
      <c r="B41" s="557">
        <v>776</v>
      </c>
      <c r="C41" s="557">
        <v>657</v>
      </c>
      <c r="D41" s="558">
        <v>119</v>
      </c>
    </row>
    <row r="42" spans="1:4" ht="14.1" customHeight="1" x14ac:dyDescent="0.15">
      <c r="A42" s="687" t="s">
        <v>307</v>
      </c>
      <c r="B42" s="557">
        <v>819</v>
      </c>
      <c r="C42" s="557">
        <v>725</v>
      </c>
      <c r="D42" s="558">
        <v>94</v>
      </c>
    </row>
    <row r="43" spans="1:4" ht="14.1" customHeight="1" x14ac:dyDescent="0.15">
      <c r="A43" s="566"/>
      <c r="B43" s="557"/>
      <c r="C43" s="557"/>
      <c r="D43" s="558"/>
    </row>
    <row r="44" spans="1:4" ht="14.1" customHeight="1" x14ac:dyDescent="0.15">
      <c r="A44" s="566" t="s">
        <v>349</v>
      </c>
      <c r="B44" s="557">
        <v>1142</v>
      </c>
      <c r="C44" s="557">
        <v>642</v>
      </c>
      <c r="D44" s="558">
        <v>500</v>
      </c>
    </row>
    <row r="45" spans="1:4" ht="14.1" customHeight="1" x14ac:dyDescent="0.15">
      <c r="A45" s="566" t="s">
        <v>938</v>
      </c>
      <c r="B45" s="557">
        <v>45</v>
      </c>
      <c r="C45" s="557">
        <v>32</v>
      </c>
      <c r="D45" s="558">
        <v>13</v>
      </c>
    </row>
    <row r="46" spans="1:4" x14ac:dyDescent="0.15">
      <c r="A46" s="566" t="s">
        <v>386</v>
      </c>
      <c r="B46" s="557">
        <v>315</v>
      </c>
      <c r="C46" s="557">
        <v>113</v>
      </c>
      <c r="D46" s="558">
        <v>202</v>
      </c>
    </row>
    <row r="47" spans="1:4" ht="14.1" customHeight="1" x14ac:dyDescent="0.15">
      <c r="A47" s="566" t="s">
        <v>387</v>
      </c>
      <c r="B47" s="557">
        <v>306</v>
      </c>
      <c r="C47" s="557">
        <v>162</v>
      </c>
      <c r="D47" s="558">
        <v>144</v>
      </c>
    </row>
    <row r="48" spans="1:4" s="79" customFormat="1" ht="14.1" customHeight="1" x14ac:dyDescent="0.15">
      <c r="A48" s="566" t="s">
        <v>388</v>
      </c>
      <c r="B48" s="557">
        <v>68</v>
      </c>
      <c r="C48" s="557">
        <v>28</v>
      </c>
      <c r="D48" s="558">
        <v>40</v>
      </c>
    </row>
    <row r="49" spans="1:4" ht="14.1" customHeight="1" x14ac:dyDescent="0.15">
      <c r="A49" s="566" t="s">
        <v>389</v>
      </c>
      <c r="B49" s="557">
        <v>128</v>
      </c>
      <c r="C49" s="557">
        <v>111</v>
      </c>
      <c r="D49" s="558">
        <v>17</v>
      </c>
    </row>
    <row r="50" spans="1:4" ht="14.1" customHeight="1" x14ac:dyDescent="0.15">
      <c r="A50" s="566" t="s">
        <v>390</v>
      </c>
      <c r="B50" s="557">
        <v>36</v>
      </c>
      <c r="C50" s="557">
        <v>24</v>
      </c>
      <c r="D50" s="558">
        <v>12</v>
      </c>
    </row>
    <row r="51" spans="1:4" ht="14.1" customHeight="1" x14ac:dyDescent="0.15">
      <c r="A51" s="566" t="s">
        <v>391</v>
      </c>
      <c r="B51" s="557">
        <v>95</v>
      </c>
      <c r="C51" s="557">
        <v>87</v>
      </c>
      <c r="D51" s="558">
        <v>8</v>
      </c>
    </row>
    <row r="52" spans="1:4" ht="14.1" customHeight="1" x14ac:dyDescent="0.15">
      <c r="A52" s="566" t="s">
        <v>392</v>
      </c>
      <c r="B52" s="557">
        <v>69</v>
      </c>
      <c r="C52" s="557">
        <v>62</v>
      </c>
      <c r="D52" s="558">
        <v>7</v>
      </c>
    </row>
    <row r="53" spans="1:4" ht="14.1" customHeight="1" x14ac:dyDescent="0.15">
      <c r="A53" s="566" t="s">
        <v>393</v>
      </c>
      <c r="B53" s="557">
        <v>57</v>
      </c>
      <c r="C53" s="557">
        <v>48</v>
      </c>
      <c r="D53" s="558">
        <v>9</v>
      </c>
    </row>
    <row r="54" spans="1:4" ht="14.1" customHeight="1" x14ac:dyDescent="0.15">
      <c r="A54" s="566" t="s">
        <v>394</v>
      </c>
      <c r="B54" s="557">
        <v>92</v>
      </c>
      <c r="C54" s="557">
        <v>37</v>
      </c>
      <c r="D54" s="558">
        <v>55</v>
      </c>
    </row>
    <row r="55" spans="1:4" ht="14.1" customHeight="1" thickBot="1" x14ac:dyDescent="0.2">
      <c r="A55" s="573"/>
      <c r="B55" s="574"/>
      <c r="C55" s="574"/>
      <c r="D55" s="575"/>
    </row>
    <row r="56" spans="1:4" ht="14.1" customHeight="1" x14ac:dyDescent="0.15"/>
    <row r="57" spans="1:4" ht="14.1" customHeight="1" x14ac:dyDescent="0.15"/>
    <row r="58" spans="1:4" ht="14.1" customHeight="1" x14ac:dyDescent="0.15"/>
    <row r="59" spans="1:4" ht="6.75" customHeight="1" x14ac:dyDescent="0.15"/>
  </sheetData>
  <mergeCells count="3">
    <mergeCell ref="A5:A9"/>
    <mergeCell ref="B6:B9"/>
    <mergeCell ref="B5:D5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&amp;C56</oddFooter>
    <firstFooter>&amp;C56</firstFooter>
  </headerFooter>
  <rowBreaks count="1" manualBreakCount="1">
    <brk id="61" max="16383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M47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10.75" style="203" customWidth="1"/>
    <col min="2" max="4" width="6.875" style="203" customWidth="1"/>
    <col min="5" max="5" width="7.125" style="203" customWidth="1"/>
    <col min="6" max="8" width="6.875" style="203" customWidth="1"/>
    <col min="9" max="9" width="7.125" style="203" customWidth="1"/>
    <col min="10" max="12" width="6.875" style="203" customWidth="1"/>
    <col min="13" max="13" width="7.125" style="203" customWidth="1"/>
    <col min="14" max="16384" width="9" style="90"/>
  </cols>
  <sheetData>
    <row r="1" spans="1:13" ht="17.100000000000001" customHeight="1" x14ac:dyDescent="0.2">
      <c r="A1" s="435" t="s">
        <v>395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</row>
    <row r="2" spans="1:13" ht="15" thickBot="1" x14ac:dyDescent="0.2">
      <c r="A2" s="571" t="s">
        <v>11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633" t="s">
        <v>1255</v>
      </c>
    </row>
    <row r="3" spans="1:13" x14ac:dyDescent="0.15">
      <c r="A3" s="576"/>
      <c r="B3" s="1158" t="s">
        <v>396</v>
      </c>
      <c r="C3" s="1164"/>
      <c r="D3" s="1080"/>
      <c r="E3" s="552" t="s">
        <v>397</v>
      </c>
      <c r="F3" s="1158" t="s">
        <v>398</v>
      </c>
      <c r="G3" s="1159"/>
      <c r="H3" s="1160"/>
      <c r="I3" s="552" t="s">
        <v>397</v>
      </c>
      <c r="J3" s="1158" t="s">
        <v>399</v>
      </c>
      <c r="K3" s="1159"/>
      <c r="L3" s="1160"/>
      <c r="M3" s="553" t="s">
        <v>397</v>
      </c>
    </row>
    <row r="4" spans="1:13" x14ac:dyDescent="0.15">
      <c r="A4" s="566"/>
      <c r="B4" s="1165"/>
      <c r="C4" s="1166"/>
      <c r="D4" s="1082"/>
      <c r="E4" s="592" t="s">
        <v>400</v>
      </c>
      <c r="F4" s="1161"/>
      <c r="G4" s="1162"/>
      <c r="H4" s="1163"/>
      <c r="I4" s="592" t="s">
        <v>400</v>
      </c>
      <c r="J4" s="1161"/>
      <c r="K4" s="1162"/>
      <c r="L4" s="1163"/>
      <c r="M4" s="683" t="s">
        <v>400</v>
      </c>
    </row>
    <row r="5" spans="1:13" x14ac:dyDescent="0.15">
      <c r="A5" s="715" t="s">
        <v>401</v>
      </c>
      <c r="B5" s="588"/>
      <c r="C5" s="588"/>
      <c r="D5" s="588"/>
      <c r="E5" s="592" t="s">
        <v>361</v>
      </c>
      <c r="F5" s="588"/>
      <c r="G5" s="588"/>
      <c r="H5" s="588"/>
      <c r="I5" s="592" t="s">
        <v>361</v>
      </c>
      <c r="J5" s="588"/>
      <c r="K5" s="588"/>
      <c r="L5" s="588"/>
      <c r="M5" s="683" t="s">
        <v>361</v>
      </c>
    </row>
    <row r="6" spans="1:13" x14ac:dyDescent="0.15">
      <c r="A6" s="566"/>
      <c r="B6" s="684" t="s">
        <v>2</v>
      </c>
      <c r="C6" s="685" t="s">
        <v>360</v>
      </c>
      <c r="D6" s="685" t="s">
        <v>361</v>
      </c>
      <c r="E6" s="592" t="s">
        <v>250</v>
      </c>
      <c r="F6" s="684" t="s">
        <v>2</v>
      </c>
      <c r="G6" s="685" t="s">
        <v>360</v>
      </c>
      <c r="H6" s="685" t="s">
        <v>361</v>
      </c>
      <c r="I6" s="592" t="s">
        <v>250</v>
      </c>
      <c r="J6" s="684" t="s">
        <v>2</v>
      </c>
      <c r="K6" s="685" t="s">
        <v>360</v>
      </c>
      <c r="L6" s="685" t="s">
        <v>361</v>
      </c>
      <c r="M6" s="683" t="s">
        <v>250</v>
      </c>
    </row>
    <row r="7" spans="1:13" x14ac:dyDescent="0.15">
      <c r="A7" s="577"/>
      <c r="B7" s="578"/>
      <c r="C7" s="578"/>
      <c r="D7" s="578"/>
      <c r="E7" s="554" t="s">
        <v>361</v>
      </c>
      <c r="F7" s="578"/>
      <c r="G7" s="578"/>
      <c r="H7" s="578"/>
      <c r="I7" s="554" t="s">
        <v>361</v>
      </c>
      <c r="J7" s="578"/>
      <c r="K7" s="578"/>
      <c r="L7" s="578"/>
      <c r="M7" s="555" t="s">
        <v>361</v>
      </c>
    </row>
    <row r="8" spans="1:13" x14ac:dyDescent="0.15">
      <c r="A8" s="566" t="s">
        <v>2</v>
      </c>
      <c r="B8" s="557">
        <v>17058</v>
      </c>
      <c r="C8" s="603">
        <v>14673</v>
      </c>
      <c r="D8" s="557">
        <v>2385</v>
      </c>
      <c r="E8" s="686">
        <v>2429</v>
      </c>
      <c r="F8" s="686">
        <v>13432</v>
      </c>
      <c r="G8" s="686">
        <v>11984</v>
      </c>
      <c r="H8" s="686">
        <v>1448</v>
      </c>
      <c r="I8" s="686">
        <v>1556</v>
      </c>
      <c r="J8" s="557">
        <f>SUM(B8-F8)</f>
        <v>3626</v>
      </c>
      <c r="K8" s="557">
        <f>SUM(C8-G8)</f>
        <v>2689</v>
      </c>
      <c r="L8" s="557">
        <f>SUM(D8-H8)</f>
        <v>937</v>
      </c>
      <c r="M8" s="558">
        <f>SUM(E8-I8)</f>
        <v>873</v>
      </c>
    </row>
    <row r="9" spans="1:13" x14ac:dyDescent="0.15">
      <c r="A9" s="566"/>
      <c r="B9" s="557"/>
      <c r="C9" s="557"/>
      <c r="D9" s="557"/>
      <c r="E9" s="557"/>
      <c r="F9" s="557"/>
      <c r="G9" s="557"/>
      <c r="H9" s="557"/>
      <c r="I9" s="557"/>
      <c r="J9" s="557"/>
      <c r="K9" s="557"/>
      <c r="L9" s="557"/>
      <c r="M9" s="558"/>
    </row>
    <row r="10" spans="1:13" x14ac:dyDescent="0.15">
      <c r="A10" s="566" t="s">
        <v>368</v>
      </c>
      <c r="B10" s="557">
        <v>15916</v>
      </c>
      <c r="C10" s="557">
        <v>14031</v>
      </c>
      <c r="D10" s="557">
        <v>1885</v>
      </c>
      <c r="E10" s="603">
        <v>1926</v>
      </c>
      <c r="F10" s="557">
        <v>12571</v>
      </c>
      <c r="G10" s="557">
        <v>11308</v>
      </c>
      <c r="H10" s="557">
        <v>1263</v>
      </c>
      <c r="I10" s="556">
        <v>1363</v>
      </c>
      <c r="J10" s="557">
        <f>SUM(B10-F10)</f>
        <v>3345</v>
      </c>
      <c r="K10" s="557">
        <f>SUM(C10-G10)</f>
        <v>2723</v>
      </c>
      <c r="L10" s="557">
        <f>SUM(D10-H10)</f>
        <v>622</v>
      </c>
      <c r="M10" s="558">
        <f>SUM(E10-I10)</f>
        <v>563</v>
      </c>
    </row>
    <row r="11" spans="1:13" x14ac:dyDescent="0.15">
      <c r="A11" s="687" t="s">
        <v>337</v>
      </c>
      <c r="B11" s="557">
        <v>1079</v>
      </c>
      <c r="C11" s="557">
        <v>832</v>
      </c>
      <c r="D11" s="557">
        <v>247</v>
      </c>
      <c r="E11" s="557">
        <v>248</v>
      </c>
      <c r="F11" s="557">
        <v>1388</v>
      </c>
      <c r="G11" s="557">
        <v>969</v>
      </c>
      <c r="H11" s="557">
        <v>419</v>
      </c>
      <c r="I11" s="557">
        <v>440</v>
      </c>
      <c r="J11" s="557">
        <f t="shared" ref="J11:J34" si="0">SUM(B11-F11)</f>
        <v>-309</v>
      </c>
      <c r="K11" s="557">
        <f t="shared" ref="K11:K34" si="1">SUM(C11-G11)</f>
        <v>-137</v>
      </c>
      <c r="L11" s="557">
        <f t="shared" ref="L11:L34" si="2">SUM(D11-H11)</f>
        <v>-172</v>
      </c>
      <c r="M11" s="558">
        <f t="shared" ref="M11:M34" si="3">SUM(E11-I11)</f>
        <v>-192</v>
      </c>
    </row>
    <row r="12" spans="1:13" x14ac:dyDescent="0.15">
      <c r="A12" s="687" t="s">
        <v>376</v>
      </c>
      <c r="B12" s="557">
        <v>21</v>
      </c>
      <c r="C12" s="557">
        <v>11</v>
      </c>
      <c r="D12" s="557">
        <v>10</v>
      </c>
      <c r="E12" s="686">
        <v>10</v>
      </c>
      <c r="F12" s="561">
        <v>9</v>
      </c>
      <c r="G12" s="561">
        <v>3</v>
      </c>
      <c r="H12" s="561">
        <v>6</v>
      </c>
      <c r="I12" s="561">
        <v>6</v>
      </c>
      <c r="J12" s="557">
        <f t="shared" si="0"/>
        <v>12</v>
      </c>
      <c r="K12" s="557">
        <f t="shared" si="1"/>
        <v>8</v>
      </c>
      <c r="L12" s="557">
        <f t="shared" si="2"/>
        <v>4</v>
      </c>
      <c r="M12" s="558">
        <f t="shared" si="3"/>
        <v>4</v>
      </c>
    </row>
    <row r="13" spans="1:13" x14ac:dyDescent="0.15">
      <c r="A13" s="687" t="s">
        <v>338</v>
      </c>
      <c r="B13" s="557">
        <v>46</v>
      </c>
      <c r="C13" s="557">
        <v>23</v>
      </c>
      <c r="D13" s="557">
        <v>23</v>
      </c>
      <c r="E13" s="557">
        <v>23</v>
      </c>
      <c r="F13" s="557">
        <v>18</v>
      </c>
      <c r="G13" s="557">
        <v>14</v>
      </c>
      <c r="H13" s="561">
        <v>4</v>
      </c>
      <c r="I13" s="561">
        <v>4</v>
      </c>
      <c r="J13" s="557">
        <f t="shared" si="0"/>
        <v>28</v>
      </c>
      <c r="K13" s="557">
        <f t="shared" si="1"/>
        <v>9</v>
      </c>
      <c r="L13" s="557">
        <f t="shared" si="2"/>
        <v>19</v>
      </c>
      <c r="M13" s="558">
        <f t="shared" si="3"/>
        <v>19</v>
      </c>
    </row>
    <row r="14" spans="1:13" x14ac:dyDescent="0.15">
      <c r="A14" s="687" t="s">
        <v>377</v>
      </c>
      <c r="B14" s="557">
        <v>18</v>
      </c>
      <c r="C14" s="557">
        <v>11</v>
      </c>
      <c r="D14" s="557">
        <v>7</v>
      </c>
      <c r="E14" s="557">
        <v>7</v>
      </c>
      <c r="F14" s="561">
        <v>11</v>
      </c>
      <c r="G14" s="561">
        <v>8</v>
      </c>
      <c r="H14" s="561">
        <v>3</v>
      </c>
      <c r="I14" s="561">
        <v>3</v>
      </c>
      <c r="J14" s="557">
        <f t="shared" si="0"/>
        <v>7</v>
      </c>
      <c r="K14" s="557">
        <f t="shared" si="1"/>
        <v>3</v>
      </c>
      <c r="L14" s="557">
        <f t="shared" si="2"/>
        <v>4</v>
      </c>
      <c r="M14" s="558">
        <f t="shared" si="3"/>
        <v>4</v>
      </c>
    </row>
    <row r="15" spans="1:13" x14ac:dyDescent="0.15">
      <c r="A15" s="687" t="s">
        <v>339</v>
      </c>
      <c r="B15" s="557">
        <v>95</v>
      </c>
      <c r="C15" s="557">
        <v>56</v>
      </c>
      <c r="D15" s="557">
        <v>39</v>
      </c>
      <c r="E15" s="557">
        <v>39</v>
      </c>
      <c r="F15" s="557">
        <v>36</v>
      </c>
      <c r="G15" s="557">
        <v>34</v>
      </c>
      <c r="H15" s="561">
        <v>2</v>
      </c>
      <c r="I15" s="561">
        <v>2</v>
      </c>
      <c r="J15" s="557">
        <f t="shared" si="0"/>
        <v>59</v>
      </c>
      <c r="K15" s="557">
        <f t="shared" si="1"/>
        <v>22</v>
      </c>
      <c r="L15" s="557">
        <f t="shared" si="2"/>
        <v>37</v>
      </c>
      <c r="M15" s="558">
        <f t="shared" si="3"/>
        <v>37</v>
      </c>
    </row>
    <row r="16" spans="1:13" x14ac:dyDescent="0.15">
      <c r="A16" s="687" t="s">
        <v>340</v>
      </c>
      <c r="B16" s="557">
        <v>143</v>
      </c>
      <c r="C16" s="557">
        <v>94</v>
      </c>
      <c r="D16" s="557">
        <v>49</v>
      </c>
      <c r="E16" s="557">
        <v>50</v>
      </c>
      <c r="F16" s="561">
        <v>76</v>
      </c>
      <c r="G16" s="561">
        <v>76</v>
      </c>
      <c r="H16" s="561" t="s">
        <v>1252</v>
      </c>
      <c r="I16" s="561" t="s">
        <v>1252</v>
      </c>
      <c r="J16" s="557">
        <f t="shared" si="0"/>
        <v>67</v>
      </c>
      <c r="K16" s="557">
        <f t="shared" si="1"/>
        <v>18</v>
      </c>
      <c r="L16" s="557">
        <v>49</v>
      </c>
      <c r="M16" s="558">
        <v>50</v>
      </c>
    </row>
    <row r="17" spans="1:13" x14ac:dyDescent="0.15">
      <c r="A17" s="687" t="s">
        <v>341</v>
      </c>
      <c r="B17" s="557">
        <v>64</v>
      </c>
      <c r="C17" s="557">
        <v>31</v>
      </c>
      <c r="D17" s="557">
        <v>33</v>
      </c>
      <c r="E17" s="557">
        <v>33</v>
      </c>
      <c r="F17" s="557">
        <v>153</v>
      </c>
      <c r="G17" s="557">
        <v>102</v>
      </c>
      <c r="H17" s="557">
        <v>51</v>
      </c>
      <c r="I17" s="557">
        <v>51</v>
      </c>
      <c r="J17" s="557">
        <f t="shared" si="0"/>
        <v>-89</v>
      </c>
      <c r="K17" s="557">
        <f t="shared" si="1"/>
        <v>-71</v>
      </c>
      <c r="L17" s="557">
        <f t="shared" si="2"/>
        <v>-18</v>
      </c>
      <c r="M17" s="558">
        <f t="shared" si="3"/>
        <v>-18</v>
      </c>
    </row>
    <row r="18" spans="1:13" x14ac:dyDescent="0.15">
      <c r="A18" s="687" t="s">
        <v>342</v>
      </c>
      <c r="B18" s="557">
        <v>55</v>
      </c>
      <c r="C18" s="557">
        <v>27</v>
      </c>
      <c r="D18" s="557">
        <v>28</v>
      </c>
      <c r="E18" s="557">
        <v>28</v>
      </c>
      <c r="F18" s="557">
        <v>18</v>
      </c>
      <c r="G18" s="557">
        <v>17</v>
      </c>
      <c r="H18" s="561">
        <v>1</v>
      </c>
      <c r="I18" s="561">
        <v>1</v>
      </c>
      <c r="J18" s="557">
        <f t="shared" si="0"/>
        <v>37</v>
      </c>
      <c r="K18" s="557">
        <f t="shared" si="1"/>
        <v>10</v>
      </c>
      <c r="L18" s="557">
        <f t="shared" si="2"/>
        <v>27</v>
      </c>
      <c r="M18" s="558">
        <f t="shared" si="3"/>
        <v>27</v>
      </c>
    </row>
    <row r="19" spans="1:13" x14ac:dyDescent="0.15">
      <c r="A19" s="687" t="s">
        <v>13</v>
      </c>
      <c r="B19" s="557">
        <v>1640</v>
      </c>
      <c r="C19" s="557">
        <v>1530</v>
      </c>
      <c r="D19" s="557">
        <v>110</v>
      </c>
      <c r="E19" s="557">
        <v>115</v>
      </c>
      <c r="F19" s="557">
        <v>1251</v>
      </c>
      <c r="G19" s="557">
        <v>1117</v>
      </c>
      <c r="H19" s="561">
        <v>134</v>
      </c>
      <c r="I19" s="561">
        <v>156</v>
      </c>
      <c r="J19" s="557">
        <f t="shared" si="0"/>
        <v>389</v>
      </c>
      <c r="K19" s="557">
        <f t="shared" si="1"/>
        <v>413</v>
      </c>
      <c r="L19" s="557">
        <f t="shared" si="2"/>
        <v>-24</v>
      </c>
      <c r="M19" s="558">
        <f t="shared" si="3"/>
        <v>-41</v>
      </c>
    </row>
    <row r="20" spans="1:13" x14ac:dyDescent="0.15">
      <c r="A20" s="687" t="s">
        <v>325</v>
      </c>
      <c r="B20" s="557">
        <v>9626</v>
      </c>
      <c r="C20" s="557">
        <v>8802</v>
      </c>
      <c r="D20" s="557">
        <v>824</v>
      </c>
      <c r="E20" s="557">
        <v>847</v>
      </c>
      <c r="F20" s="557">
        <v>7260</v>
      </c>
      <c r="G20" s="557">
        <v>6701</v>
      </c>
      <c r="H20" s="557">
        <v>559</v>
      </c>
      <c r="I20" s="557">
        <v>611</v>
      </c>
      <c r="J20" s="557">
        <f t="shared" si="0"/>
        <v>2366</v>
      </c>
      <c r="K20" s="557">
        <f t="shared" si="1"/>
        <v>2101</v>
      </c>
      <c r="L20" s="557">
        <f t="shared" si="2"/>
        <v>265</v>
      </c>
      <c r="M20" s="558">
        <f t="shared" si="3"/>
        <v>236</v>
      </c>
    </row>
    <row r="21" spans="1:13" x14ac:dyDescent="0.15">
      <c r="A21" s="687" t="s">
        <v>14</v>
      </c>
      <c r="B21" s="557">
        <v>675</v>
      </c>
      <c r="C21" s="557">
        <v>579</v>
      </c>
      <c r="D21" s="557">
        <v>96</v>
      </c>
      <c r="E21" s="557">
        <v>98</v>
      </c>
      <c r="F21" s="557">
        <v>668</v>
      </c>
      <c r="G21" s="557">
        <v>641</v>
      </c>
      <c r="H21" s="557">
        <v>27</v>
      </c>
      <c r="I21" s="557">
        <v>29</v>
      </c>
      <c r="J21" s="557">
        <f t="shared" si="0"/>
        <v>7</v>
      </c>
      <c r="K21" s="557">
        <f t="shared" si="1"/>
        <v>-62</v>
      </c>
      <c r="L21" s="557">
        <f t="shared" si="2"/>
        <v>69</v>
      </c>
      <c r="M21" s="558">
        <f t="shared" si="3"/>
        <v>69</v>
      </c>
    </row>
    <row r="22" spans="1:13" x14ac:dyDescent="0.15">
      <c r="A22" s="687" t="s">
        <v>378</v>
      </c>
      <c r="B22" s="557">
        <v>316</v>
      </c>
      <c r="C22" s="557">
        <v>275</v>
      </c>
      <c r="D22" s="557">
        <v>41</v>
      </c>
      <c r="E22" s="557">
        <v>41</v>
      </c>
      <c r="F22" s="557">
        <v>216</v>
      </c>
      <c r="G22" s="557">
        <v>209</v>
      </c>
      <c r="H22" s="561">
        <v>7</v>
      </c>
      <c r="I22" s="561">
        <v>7</v>
      </c>
      <c r="J22" s="557">
        <f t="shared" si="0"/>
        <v>100</v>
      </c>
      <c r="K22" s="557">
        <f t="shared" si="1"/>
        <v>66</v>
      </c>
      <c r="L22" s="557">
        <f t="shared" si="2"/>
        <v>34</v>
      </c>
      <c r="M22" s="558">
        <f t="shared" si="3"/>
        <v>34</v>
      </c>
    </row>
    <row r="23" spans="1:13" x14ac:dyDescent="0.15">
      <c r="A23" s="687" t="s">
        <v>379</v>
      </c>
      <c r="B23" s="557">
        <v>68</v>
      </c>
      <c r="C23" s="557">
        <v>30</v>
      </c>
      <c r="D23" s="557">
        <v>38</v>
      </c>
      <c r="E23" s="686">
        <v>38</v>
      </c>
      <c r="F23" s="557">
        <v>15</v>
      </c>
      <c r="G23" s="557">
        <v>13</v>
      </c>
      <c r="H23" s="561">
        <v>2</v>
      </c>
      <c r="I23" s="561">
        <v>2</v>
      </c>
      <c r="J23" s="557">
        <f t="shared" si="0"/>
        <v>53</v>
      </c>
      <c r="K23" s="557">
        <f t="shared" si="1"/>
        <v>17</v>
      </c>
      <c r="L23" s="557">
        <f t="shared" si="2"/>
        <v>36</v>
      </c>
      <c r="M23" s="558">
        <f t="shared" si="3"/>
        <v>36</v>
      </c>
    </row>
    <row r="24" spans="1:13" x14ac:dyDescent="0.15">
      <c r="A24" s="687" t="s">
        <v>344</v>
      </c>
      <c r="B24" s="557">
        <v>33</v>
      </c>
      <c r="C24" s="557">
        <v>16</v>
      </c>
      <c r="D24" s="557">
        <v>17</v>
      </c>
      <c r="E24" s="557">
        <v>17</v>
      </c>
      <c r="F24" s="557">
        <v>19</v>
      </c>
      <c r="G24" s="557">
        <v>17</v>
      </c>
      <c r="H24" s="557">
        <v>2</v>
      </c>
      <c r="I24" s="561">
        <v>2</v>
      </c>
      <c r="J24" s="557">
        <f t="shared" si="0"/>
        <v>14</v>
      </c>
      <c r="K24" s="557">
        <f t="shared" si="1"/>
        <v>-1</v>
      </c>
      <c r="L24" s="557">
        <f t="shared" si="2"/>
        <v>15</v>
      </c>
      <c r="M24" s="558">
        <f t="shared" si="3"/>
        <v>15</v>
      </c>
    </row>
    <row r="25" spans="1:13" x14ac:dyDescent="0.15">
      <c r="A25" s="687" t="s">
        <v>380</v>
      </c>
      <c r="B25" s="557">
        <v>7</v>
      </c>
      <c r="C25" s="557">
        <v>3</v>
      </c>
      <c r="D25" s="561">
        <v>4</v>
      </c>
      <c r="E25" s="561">
        <v>4</v>
      </c>
      <c r="F25" s="561">
        <v>1</v>
      </c>
      <c r="G25" s="561">
        <v>1</v>
      </c>
      <c r="H25" s="561" t="s">
        <v>1252</v>
      </c>
      <c r="I25" s="561" t="s">
        <v>1252</v>
      </c>
      <c r="J25" s="557">
        <f t="shared" si="0"/>
        <v>6</v>
      </c>
      <c r="K25" s="557">
        <f t="shared" si="1"/>
        <v>2</v>
      </c>
      <c r="L25" s="557">
        <v>4</v>
      </c>
      <c r="M25" s="558">
        <v>4</v>
      </c>
    </row>
    <row r="26" spans="1:13" x14ac:dyDescent="0.15">
      <c r="A26" s="687" t="s">
        <v>381</v>
      </c>
      <c r="B26" s="557">
        <v>15</v>
      </c>
      <c r="C26" s="557">
        <v>8</v>
      </c>
      <c r="D26" s="557">
        <v>7</v>
      </c>
      <c r="E26" s="557">
        <v>7</v>
      </c>
      <c r="F26" s="561">
        <v>11</v>
      </c>
      <c r="G26" s="561">
        <v>11</v>
      </c>
      <c r="H26" s="561" t="s">
        <v>1254</v>
      </c>
      <c r="I26" s="561" t="s">
        <v>1254</v>
      </c>
      <c r="J26" s="557">
        <f t="shared" si="0"/>
        <v>4</v>
      </c>
      <c r="K26" s="557">
        <f t="shared" si="1"/>
        <v>-3</v>
      </c>
      <c r="L26" s="557">
        <v>7</v>
      </c>
      <c r="M26" s="558">
        <v>7</v>
      </c>
    </row>
    <row r="27" spans="1:13" x14ac:dyDescent="0.15">
      <c r="A27" s="687" t="s">
        <v>382</v>
      </c>
      <c r="B27" s="557">
        <v>11</v>
      </c>
      <c r="C27" s="557">
        <v>6</v>
      </c>
      <c r="D27" s="557">
        <v>5</v>
      </c>
      <c r="E27" s="557">
        <v>5</v>
      </c>
      <c r="F27" s="561">
        <v>5</v>
      </c>
      <c r="G27" s="561">
        <v>5</v>
      </c>
      <c r="H27" s="561" t="s">
        <v>1254</v>
      </c>
      <c r="I27" s="561" t="s">
        <v>1254</v>
      </c>
      <c r="J27" s="557">
        <f t="shared" si="0"/>
        <v>6</v>
      </c>
      <c r="K27" s="557">
        <f t="shared" si="1"/>
        <v>1</v>
      </c>
      <c r="L27" s="557">
        <v>5</v>
      </c>
      <c r="M27" s="558">
        <v>5</v>
      </c>
    </row>
    <row r="28" spans="1:13" x14ac:dyDescent="0.15">
      <c r="A28" s="687" t="s">
        <v>345</v>
      </c>
      <c r="B28" s="557">
        <v>20</v>
      </c>
      <c r="C28" s="557">
        <v>13</v>
      </c>
      <c r="D28" s="557">
        <v>7</v>
      </c>
      <c r="E28" s="557">
        <v>7</v>
      </c>
      <c r="F28" s="561">
        <v>57</v>
      </c>
      <c r="G28" s="561">
        <v>57</v>
      </c>
      <c r="H28" s="561" t="s">
        <v>1254</v>
      </c>
      <c r="I28" s="561" t="s">
        <v>1252</v>
      </c>
      <c r="J28" s="557">
        <f t="shared" si="0"/>
        <v>-37</v>
      </c>
      <c r="K28" s="557">
        <f t="shared" si="1"/>
        <v>-44</v>
      </c>
      <c r="L28" s="557">
        <v>7</v>
      </c>
      <c r="M28" s="558">
        <v>7</v>
      </c>
    </row>
    <row r="29" spans="1:13" x14ac:dyDescent="0.15">
      <c r="A29" s="687" t="s">
        <v>346</v>
      </c>
      <c r="B29" s="557">
        <v>29</v>
      </c>
      <c r="C29" s="557">
        <v>17</v>
      </c>
      <c r="D29" s="557">
        <v>12</v>
      </c>
      <c r="E29" s="557">
        <v>12</v>
      </c>
      <c r="F29" s="561">
        <v>11</v>
      </c>
      <c r="G29" s="557">
        <v>8</v>
      </c>
      <c r="H29" s="557">
        <v>3</v>
      </c>
      <c r="I29" s="557">
        <v>3</v>
      </c>
      <c r="J29" s="557">
        <f t="shared" si="0"/>
        <v>18</v>
      </c>
      <c r="K29" s="557">
        <f t="shared" si="1"/>
        <v>9</v>
      </c>
      <c r="L29" s="557">
        <v>9</v>
      </c>
      <c r="M29" s="558">
        <v>9</v>
      </c>
    </row>
    <row r="30" spans="1:13" x14ac:dyDescent="0.15">
      <c r="A30" s="687" t="s">
        <v>383</v>
      </c>
      <c r="B30" s="557">
        <v>7</v>
      </c>
      <c r="C30" s="557">
        <v>4</v>
      </c>
      <c r="D30" s="557">
        <v>3</v>
      </c>
      <c r="E30" s="557">
        <v>3</v>
      </c>
      <c r="F30" s="557">
        <v>3</v>
      </c>
      <c r="G30" s="561">
        <v>3</v>
      </c>
      <c r="H30" s="561" t="s">
        <v>1254</v>
      </c>
      <c r="I30" s="561" t="s">
        <v>1252</v>
      </c>
      <c r="J30" s="557">
        <f t="shared" si="0"/>
        <v>4</v>
      </c>
      <c r="K30" s="557">
        <f t="shared" si="1"/>
        <v>1</v>
      </c>
      <c r="L30" s="557">
        <v>3</v>
      </c>
      <c r="M30" s="558">
        <v>3</v>
      </c>
    </row>
    <row r="31" spans="1:13" x14ac:dyDescent="0.15">
      <c r="A31" s="687" t="s">
        <v>384</v>
      </c>
      <c r="B31" s="561">
        <v>206</v>
      </c>
      <c r="C31" s="561">
        <v>178</v>
      </c>
      <c r="D31" s="561">
        <v>28</v>
      </c>
      <c r="E31" s="561">
        <v>28</v>
      </c>
      <c r="F31" s="557">
        <v>87</v>
      </c>
      <c r="G31" s="557">
        <v>80</v>
      </c>
      <c r="H31" s="557">
        <v>7</v>
      </c>
      <c r="I31" s="557">
        <v>7</v>
      </c>
      <c r="J31" s="557">
        <f t="shared" si="0"/>
        <v>119</v>
      </c>
      <c r="K31" s="557">
        <f t="shared" si="1"/>
        <v>98</v>
      </c>
      <c r="L31" s="557">
        <f t="shared" si="2"/>
        <v>21</v>
      </c>
      <c r="M31" s="558">
        <f t="shared" si="3"/>
        <v>21</v>
      </c>
    </row>
    <row r="32" spans="1:13" x14ac:dyDescent="0.15">
      <c r="A32" s="687" t="s">
        <v>385</v>
      </c>
      <c r="B32" s="557">
        <v>147</v>
      </c>
      <c r="C32" s="557">
        <v>103</v>
      </c>
      <c r="D32" s="557">
        <v>44</v>
      </c>
      <c r="E32" s="557">
        <v>44</v>
      </c>
      <c r="F32" s="557">
        <v>67</v>
      </c>
      <c r="G32" s="557">
        <v>67</v>
      </c>
      <c r="H32" s="561" t="s">
        <v>1256</v>
      </c>
      <c r="I32" s="561">
        <v>1</v>
      </c>
      <c r="J32" s="557">
        <f t="shared" si="0"/>
        <v>80</v>
      </c>
      <c r="K32" s="557">
        <f t="shared" si="1"/>
        <v>36</v>
      </c>
      <c r="L32" s="557">
        <v>44</v>
      </c>
      <c r="M32" s="558">
        <v>43</v>
      </c>
    </row>
    <row r="33" spans="1:13" x14ac:dyDescent="0.15">
      <c r="A33" s="687" t="s">
        <v>15</v>
      </c>
      <c r="B33" s="557">
        <v>776</v>
      </c>
      <c r="C33" s="557">
        <v>657</v>
      </c>
      <c r="D33" s="557">
        <v>119</v>
      </c>
      <c r="E33" s="557">
        <v>123</v>
      </c>
      <c r="F33" s="557">
        <v>665</v>
      </c>
      <c r="G33" s="557">
        <v>648</v>
      </c>
      <c r="H33" s="557">
        <v>17</v>
      </c>
      <c r="I33" s="557">
        <v>19</v>
      </c>
      <c r="J33" s="557">
        <f t="shared" si="0"/>
        <v>111</v>
      </c>
      <c r="K33" s="557">
        <f t="shared" si="1"/>
        <v>9</v>
      </c>
      <c r="L33" s="557">
        <f t="shared" si="2"/>
        <v>102</v>
      </c>
      <c r="M33" s="558">
        <f t="shared" si="3"/>
        <v>104</v>
      </c>
    </row>
    <row r="34" spans="1:13" x14ac:dyDescent="0.15">
      <c r="A34" s="687" t="s">
        <v>307</v>
      </c>
      <c r="B34" s="557">
        <v>819</v>
      </c>
      <c r="C34" s="557">
        <v>725</v>
      </c>
      <c r="D34" s="557">
        <v>94</v>
      </c>
      <c r="E34" s="557">
        <v>99</v>
      </c>
      <c r="F34" s="557">
        <v>526</v>
      </c>
      <c r="G34" s="557">
        <v>507</v>
      </c>
      <c r="H34" s="557">
        <v>19</v>
      </c>
      <c r="I34" s="557">
        <v>19</v>
      </c>
      <c r="J34" s="557">
        <f t="shared" si="0"/>
        <v>293</v>
      </c>
      <c r="K34" s="557">
        <f t="shared" si="1"/>
        <v>218</v>
      </c>
      <c r="L34" s="557">
        <f t="shared" si="2"/>
        <v>75</v>
      </c>
      <c r="M34" s="558">
        <f t="shared" si="3"/>
        <v>80</v>
      </c>
    </row>
    <row r="35" spans="1:13" x14ac:dyDescent="0.15">
      <c r="A35" s="566"/>
      <c r="B35" s="557"/>
      <c r="C35" s="557"/>
      <c r="D35" s="557"/>
      <c r="E35" s="557"/>
      <c r="F35" s="557"/>
      <c r="G35" s="557"/>
      <c r="H35" s="557"/>
      <c r="I35" s="557"/>
      <c r="J35" s="557"/>
      <c r="K35" s="557"/>
      <c r="L35" s="557"/>
      <c r="M35" s="558"/>
    </row>
    <row r="36" spans="1:13" x14ac:dyDescent="0.15">
      <c r="A36" s="566"/>
      <c r="B36" s="557"/>
      <c r="C36" s="557"/>
      <c r="D36" s="557"/>
      <c r="E36" s="557"/>
      <c r="F36" s="557"/>
      <c r="G36" s="557"/>
      <c r="H36" s="557"/>
      <c r="I36" s="557"/>
      <c r="J36" s="557"/>
      <c r="K36" s="557"/>
      <c r="L36" s="557"/>
      <c r="M36" s="558"/>
    </row>
    <row r="37" spans="1:13" x14ac:dyDescent="0.15">
      <c r="A37" s="566" t="s">
        <v>371</v>
      </c>
      <c r="B37" s="688">
        <v>1142</v>
      </c>
      <c r="C37" s="688">
        <v>642</v>
      </c>
      <c r="D37" s="688">
        <f>B37-C37</f>
        <v>500</v>
      </c>
      <c r="E37" s="688">
        <v>503</v>
      </c>
      <c r="F37" s="688">
        <v>700</v>
      </c>
      <c r="G37" s="688">
        <v>527</v>
      </c>
      <c r="H37" s="688">
        <v>173</v>
      </c>
      <c r="I37" s="688">
        <v>179</v>
      </c>
      <c r="J37" s="557">
        <f t="shared" ref="J37:J47" si="4">SUM(B37-F37)</f>
        <v>442</v>
      </c>
      <c r="K37" s="557">
        <f t="shared" ref="K37:K47" si="5">SUM(C37-G37)</f>
        <v>115</v>
      </c>
      <c r="L37" s="557">
        <f t="shared" ref="L37:L47" si="6">SUM(D37-H37)</f>
        <v>327</v>
      </c>
      <c r="M37" s="558">
        <f t="shared" ref="M37:M47" si="7">SUM(E37-I37)</f>
        <v>324</v>
      </c>
    </row>
    <row r="38" spans="1:13" x14ac:dyDescent="0.15">
      <c r="A38" s="689" t="s">
        <v>402</v>
      </c>
      <c r="B38" s="690">
        <v>45</v>
      </c>
      <c r="C38" s="690">
        <v>32</v>
      </c>
      <c r="D38" s="688">
        <f t="shared" ref="D38:D47" si="8">B38-C38</f>
        <v>13</v>
      </c>
      <c r="E38" s="690">
        <v>13</v>
      </c>
      <c r="F38" s="688">
        <v>18</v>
      </c>
      <c r="G38" s="688">
        <v>10</v>
      </c>
      <c r="H38" s="688">
        <v>8</v>
      </c>
      <c r="I38" s="688">
        <v>8</v>
      </c>
      <c r="J38" s="557">
        <f t="shared" si="4"/>
        <v>27</v>
      </c>
      <c r="K38" s="557">
        <f t="shared" si="5"/>
        <v>22</v>
      </c>
      <c r="L38" s="557">
        <f t="shared" si="6"/>
        <v>5</v>
      </c>
      <c r="M38" s="558">
        <f t="shared" si="7"/>
        <v>5</v>
      </c>
    </row>
    <row r="39" spans="1:13" x14ac:dyDescent="0.15">
      <c r="A39" s="687" t="s">
        <v>350</v>
      </c>
      <c r="B39" s="688">
        <v>315</v>
      </c>
      <c r="C39" s="688">
        <v>113</v>
      </c>
      <c r="D39" s="688">
        <f t="shared" si="8"/>
        <v>202</v>
      </c>
      <c r="E39" s="688">
        <v>203</v>
      </c>
      <c r="F39" s="688">
        <v>139</v>
      </c>
      <c r="G39" s="688">
        <v>117</v>
      </c>
      <c r="H39" s="688">
        <v>22</v>
      </c>
      <c r="I39" s="688">
        <v>22</v>
      </c>
      <c r="J39" s="557">
        <f t="shared" si="4"/>
        <v>176</v>
      </c>
      <c r="K39" s="557">
        <f t="shared" si="5"/>
        <v>-4</v>
      </c>
      <c r="L39" s="557">
        <f t="shared" si="6"/>
        <v>180</v>
      </c>
      <c r="M39" s="558">
        <f t="shared" si="7"/>
        <v>181</v>
      </c>
    </row>
    <row r="40" spans="1:13" x14ac:dyDescent="0.15">
      <c r="A40" s="687" t="s">
        <v>403</v>
      </c>
      <c r="B40" s="688">
        <v>306</v>
      </c>
      <c r="C40" s="688">
        <v>162</v>
      </c>
      <c r="D40" s="688">
        <f t="shared" si="8"/>
        <v>144</v>
      </c>
      <c r="E40" s="688">
        <v>144</v>
      </c>
      <c r="F40" s="688">
        <v>73</v>
      </c>
      <c r="G40" s="688">
        <v>65</v>
      </c>
      <c r="H40" s="688">
        <v>8</v>
      </c>
      <c r="I40" s="688">
        <v>9</v>
      </c>
      <c r="J40" s="557">
        <f t="shared" si="4"/>
        <v>233</v>
      </c>
      <c r="K40" s="557">
        <f t="shared" si="5"/>
        <v>97</v>
      </c>
      <c r="L40" s="557">
        <f t="shared" si="6"/>
        <v>136</v>
      </c>
      <c r="M40" s="558">
        <f t="shared" si="7"/>
        <v>135</v>
      </c>
    </row>
    <row r="41" spans="1:13" x14ac:dyDescent="0.15">
      <c r="A41" s="687" t="s">
        <v>352</v>
      </c>
      <c r="B41" s="688">
        <v>68</v>
      </c>
      <c r="C41" s="688">
        <v>28</v>
      </c>
      <c r="D41" s="688">
        <f t="shared" si="8"/>
        <v>40</v>
      </c>
      <c r="E41" s="688">
        <v>41</v>
      </c>
      <c r="F41" s="688">
        <v>18</v>
      </c>
      <c r="G41" s="688">
        <v>9</v>
      </c>
      <c r="H41" s="688">
        <v>9</v>
      </c>
      <c r="I41" s="688">
        <v>9</v>
      </c>
      <c r="J41" s="557">
        <f t="shared" si="4"/>
        <v>50</v>
      </c>
      <c r="K41" s="557">
        <f t="shared" si="5"/>
        <v>19</v>
      </c>
      <c r="L41" s="557">
        <f t="shared" si="6"/>
        <v>31</v>
      </c>
      <c r="M41" s="558">
        <f t="shared" si="7"/>
        <v>32</v>
      </c>
    </row>
    <row r="42" spans="1:13" x14ac:dyDescent="0.15">
      <c r="A42" s="687" t="s">
        <v>353</v>
      </c>
      <c r="B42" s="688">
        <v>128</v>
      </c>
      <c r="C42" s="688">
        <v>111</v>
      </c>
      <c r="D42" s="688">
        <f t="shared" si="8"/>
        <v>17</v>
      </c>
      <c r="E42" s="688">
        <v>17</v>
      </c>
      <c r="F42" s="688">
        <v>107</v>
      </c>
      <c r="G42" s="688">
        <v>80</v>
      </c>
      <c r="H42" s="688">
        <v>27</v>
      </c>
      <c r="I42" s="688">
        <v>31</v>
      </c>
      <c r="J42" s="557">
        <f t="shared" si="4"/>
        <v>21</v>
      </c>
      <c r="K42" s="557">
        <f t="shared" si="5"/>
        <v>31</v>
      </c>
      <c r="L42" s="557">
        <f t="shared" si="6"/>
        <v>-10</v>
      </c>
      <c r="M42" s="558">
        <f t="shared" si="7"/>
        <v>-14</v>
      </c>
    </row>
    <row r="43" spans="1:13" x14ac:dyDescent="0.15">
      <c r="A43" s="687" t="s">
        <v>354</v>
      </c>
      <c r="B43" s="688">
        <v>36</v>
      </c>
      <c r="C43" s="688">
        <v>24</v>
      </c>
      <c r="D43" s="688">
        <f t="shared" si="8"/>
        <v>12</v>
      </c>
      <c r="E43" s="688">
        <v>12</v>
      </c>
      <c r="F43" s="688">
        <v>23</v>
      </c>
      <c r="G43" s="688">
        <v>9</v>
      </c>
      <c r="H43" s="688">
        <v>14</v>
      </c>
      <c r="I43" s="688">
        <v>14</v>
      </c>
      <c r="J43" s="557">
        <f t="shared" si="4"/>
        <v>13</v>
      </c>
      <c r="K43" s="557">
        <f t="shared" si="5"/>
        <v>15</v>
      </c>
      <c r="L43" s="557">
        <f t="shared" si="6"/>
        <v>-2</v>
      </c>
      <c r="M43" s="558">
        <f t="shared" si="7"/>
        <v>-2</v>
      </c>
    </row>
    <row r="44" spans="1:13" x14ac:dyDescent="0.15">
      <c r="A44" s="687" t="s">
        <v>355</v>
      </c>
      <c r="B44" s="688">
        <v>95</v>
      </c>
      <c r="C44" s="688">
        <v>87</v>
      </c>
      <c r="D44" s="688">
        <f t="shared" si="8"/>
        <v>8</v>
      </c>
      <c r="E44" s="688">
        <v>8</v>
      </c>
      <c r="F44" s="688">
        <v>222</v>
      </c>
      <c r="G44" s="688">
        <v>167</v>
      </c>
      <c r="H44" s="688">
        <v>55</v>
      </c>
      <c r="I44" s="688">
        <v>56</v>
      </c>
      <c r="J44" s="557">
        <f t="shared" si="4"/>
        <v>-127</v>
      </c>
      <c r="K44" s="557">
        <f t="shared" si="5"/>
        <v>-80</v>
      </c>
      <c r="L44" s="557">
        <f t="shared" si="6"/>
        <v>-47</v>
      </c>
      <c r="M44" s="558">
        <f t="shared" si="7"/>
        <v>-48</v>
      </c>
    </row>
    <row r="45" spans="1:13" x14ac:dyDescent="0.15">
      <c r="A45" s="566" t="s">
        <v>392</v>
      </c>
      <c r="B45" s="688">
        <v>69</v>
      </c>
      <c r="C45" s="688">
        <v>62</v>
      </c>
      <c r="D45" s="688">
        <f t="shared" si="8"/>
        <v>7</v>
      </c>
      <c r="E45" s="688">
        <v>7</v>
      </c>
      <c r="F45" s="688">
        <v>190</v>
      </c>
      <c r="G45" s="688">
        <v>150</v>
      </c>
      <c r="H45" s="688">
        <v>40</v>
      </c>
      <c r="I45" s="688">
        <v>40</v>
      </c>
      <c r="J45" s="557">
        <f t="shared" si="4"/>
        <v>-121</v>
      </c>
      <c r="K45" s="557">
        <f t="shared" si="5"/>
        <v>-88</v>
      </c>
      <c r="L45" s="557">
        <f t="shared" si="6"/>
        <v>-33</v>
      </c>
      <c r="M45" s="558">
        <f t="shared" si="7"/>
        <v>-33</v>
      </c>
    </row>
    <row r="46" spans="1:13" x14ac:dyDescent="0.15">
      <c r="A46" s="687" t="s">
        <v>357</v>
      </c>
      <c r="B46" s="688">
        <v>57</v>
      </c>
      <c r="C46" s="688">
        <v>48</v>
      </c>
      <c r="D46" s="688">
        <f t="shared" si="8"/>
        <v>9</v>
      </c>
      <c r="E46" s="688">
        <v>9</v>
      </c>
      <c r="F46" s="688">
        <v>49</v>
      </c>
      <c r="G46" s="688">
        <v>37</v>
      </c>
      <c r="H46" s="688">
        <v>12</v>
      </c>
      <c r="I46" s="688">
        <v>12</v>
      </c>
      <c r="J46" s="557">
        <f t="shared" si="4"/>
        <v>8</v>
      </c>
      <c r="K46" s="557">
        <f t="shared" si="5"/>
        <v>11</v>
      </c>
      <c r="L46" s="557">
        <f t="shared" si="6"/>
        <v>-3</v>
      </c>
      <c r="M46" s="558">
        <f t="shared" si="7"/>
        <v>-3</v>
      </c>
    </row>
    <row r="47" spans="1:13" ht="14.25" thickBot="1" x14ac:dyDescent="0.2">
      <c r="A47" s="691" t="s">
        <v>223</v>
      </c>
      <c r="B47" s="692">
        <v>92</v>
      </c>
      <c r="C47" s="692">
        <v>37</v>
      </c>
      <c r="D47" s="692">
        <f t="shared" si="8"/>
        <v>55</v>
      </c>
      <c r="E47" s="692">
        <v>56</v>
      </c>
      <c r="F47" s="692">
        <v>51</v>
      </c>
      <c r="G47" s="692">
        <v>33</v>
      </c>
      <c r="H47" s="692">
        <v>18</v>
      </c>
      <c r="I47" s="692">
        <v>18</v>
      </c>
      <c r="J47" s="574">
        <f t="shared" si="4"/>
        <v>41</v>
      </c>
      <c r="K47" s="574">
        <f t="shared" si="5"/>
        <v>4</v>
      </c>
      <c r="L47" s="574">
        <f t="shared" si="6"/>
        <v>37</v>
      </c>
      <c r="M47" s="575">
        <f t="shared" si="7"/>
        <v>38</v>
      </c>
    </row>
  </sheetData>
  <mergeCells count="3">
    <mergeCell ref="J3:L4"/>
    <mergeCell ref="B3:D4"/>
    <mergeCell ref="F3:H4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&amp;C57</oddFooter>
    <firstFooter>&amp;C57</first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U66"/>
  <sheetViews>
    <sheetView tabSelected="1" view="pageBreakPreview" zoomScale="120" zoomScaleNormal="100" zoomScaleSheetLayoutView="120" workbookViewId="0">
      <pane xSplit="2" ySplit="8" topLeftCell="C9" activePane="bottomRight" state="frozen"/>
      <selection activeCell="I7" sqref="I7"/>
      <selection pane="topRight" activeCell="I7" sqref="I7"/>
      <selection pane="bottomLeft" activeCell="I7" sqref="I7"/>
      <selection pane="bottomRight" activeCell="I7" sqref="I7"/>
    </sheetView>
  </sheetViews>
  <sheetFormatPr defaultRowHeight="13.5" x14ac:dyDescent="0.15"/>
  <cols>
    <col min="1" max="1" width="3.625" style="203" customWidth="1"/>
    <col min="2" max="2" width="12.625" style="203" customWidth="1"/>
    <col min="3" max="3" width="9.875" style="203" customWidth="1"/>
    <col min="4" max="11" width="8.625" style="203" customWidth="1"/>
    <col min="12" max="18" width="8.625" style="90" customWidth="1"/>
    <col min="19" max="19" width="12.625" style="90" customWidth="1"/>
    <col min="20" max="21" width="3.625" style="90" customWidth="1"/>
    <col min="22" max="16384" width="9" style="90"/>
  </cols>
  <sheetData>
    <row r="1" spans="1:21" ht="14.25" x14ac:dyDescent="0.15">
      <c r="A1" s="171" t="s">
        <v>915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U1" s="26"/>
    </row>
    <row r="2" spans="1:21" ht="14.25" x14ac:dyDescent="0.15">
      <c r="A2" s="171" t="s">
        <v>914</v>
      </c>
      <c r="B2" s="693"/>
      <c r="C2" s="551"/>
      <c r="D2" s="551"/>
      <c r="E2" s="551"/>
      <c r="F2" s="551"/>
      <c r="G2" s="551"/>
      <c r="H2" s="551"/>
      <c r="I2" s="551"/>
      <c r="J2" s="551"/>
      <c r="K2" s="551"/>
      <c r="U2" s="26"/>
    </row>
    <row r="3" spans="1:21" ht="15" thickBot="1" x14ac:dyDescent="0.2">
      <c r="A3" s="171" t="s">
        <v>11</v>
      </c>
      <c r="B3" s="551"/>
      <c r="C3" s="551"/>
      <c r="D3" s="551"/>
      <c r="E3" s="551"/>
      <c r="F3" s="551"/>
      <c r="G3" s="551"/>
      <c r="H3" s="551"/>
      <c r="I3" s="551"/>
      <c r="J3" s="551"/>
      <c r="K3" s="633" t="s">
        <v>1240</v>
      </c>
      <c r="U3" s="26"/>
    </row>
    <row r="4" spans="1:21" ht="11.1" customHeight="1" x14ac:dyDescent="0.15">
      <c r="A4" s="1079" t="s">
        <v>404</v>
      </c>
      <c r="B4" s="1080"/>
      <c r="C4" s="1167" t="s">
        <v>405</v>
      </c>
      <c r="D4" s="1168"/>
      <c r="E4" s="1168"/>
      <c r="F4" s="1168"/>
      <c r="G4" s="1168"/>
      <c r="H4" s="1169"/>
      <c r="I4" s="895" t="s">
        <v>733</v>
      </c>
      <c r="J4" s="896"/>
      <c r="K4" s="896"/>
    </row>
    <row r="5" spans="1:21" ht="11.1" customHeight="1" x14ac:dyDescent="0.15">
      <c r="A5" s="1096"/>
      <c r="B5" s="1097"/>
      <c r="C5" s="694" t="s">
        <v>2</v>
      </c>
      <c r="D5" s="882" t="s">
        <v>409</v>
      </c>
      <c r="E5" s="695" t="s">
        <v>327</v>
      </c>
      <c r="F5" s="882" t="s">
        <v>410</v>
      </c>
      <c r="G5" s="882" t="s">
        <v>411</v>
      </c>
      <c r="H5" s="695" t="s">
        <v>328</v>
      </c>
      <c r="I5" s="886" t="s">
        <v>2</v>
      </c>
      <c r="J5" s="696"/>
      <c r="K5" s="887"/>
    </row>
    <row r="6" spans="1:21" ht="11.1" customHeight="1" x14ac:dyDescent="0.15">
      <c r="A6" s="1096"/>
      <c r="B6" s="1097"/>
      <c r="C6" s="697" t="s">
        <v>941</v>
      </c>
      <c r="D6" s="685" t="s">
        <v>412</v>
      </c>
      <c r="E6" s="698" t="s">
        <v>331</v>
      </c>
      <c r="F6" s="685" t="s">
        <v>329</v>
      </c>
      <c r="G6" s="685" t="s">
        <v>330</v>
      </c>
      <c r="H6" s="698" t="s">
        <v>413</v>
      </c>
      <c r="I6" s="685"/>
      <c r="J6" s="699" t="s">
        <v>939</v>
      </c>
      <c r="K6" s="707" t="s">
        <v>939</v>
      </c>
    </row>
    <row r="7" spans="1:21" ht="11.1" customHeight="1" x14ac:dyDescent="0.15">
      <c r="A7" s="1096"/>
      <c r="B7" s="1097"/>
      <c r="C7" s="570"/>
      <c r="D7" s="685" t="s">
        <v>940</v>
      </c>
      <c r="E7" s="559"/>
      <c r="F7" s="685" t="s">
        <v>413</v>
      </c>
      <c r="G7" s="685" t="s">
        <v>413</v>
      </c>
      <c r="H7" s="559"/>
      <c r="I7" s="685"/>
      <c r="J7" s="699" t="s">
        <v>410</v>
      </c>
      <c r="K7" s="900" t="s">
        <v>415</v>
      </c>
    </row>
    <row r="8" spans="1:21" ht="11.1" customHeight="1" x14ac:dyDescent="0.15">
      <c r="A8" s="1081"/>
      <c r="B8" s="1082"/>
      <c r="C8" s="700"/>
      <c r="D8" s="885"/>
      <c r="E8" s="700"/>
      <c r="F8" s="885"/>
      <c r="G8" s="885"/>
      <c r="H8" s="700"/>
      <c r="I8" s="578"/>
      <c r="J8" s="701" t="s">
        <v>417</v>
      </c>
      <c r="K8" s="709" t="s">
        <v>418</v>
      </c>
    </row>
    <row r="9" spans="1:21" x14ac:dyDescent="0.15">
      <c r="A9" s="715"/>
      <c r="B9" s="559" t="s">
        <v>1090</v>
      </c>
      <c r="C9" s="557">
        <v>75457</v>
      </c>
      <c r="D9" s="557">
        <v>25089</v>
      </c>
      <c r="E9" s="557">
        <v>6723</v>
      </c>
      <c r="F9" s="557">
        <v>25175</v>
      </c>
      <c r="G9" s="557">
        <v>12671</v>
      </c>
      <c r="H9" s="557">
        <v>706</v>
      </c>
      <c r="I9" s="557">
        <v>36811</v>
      </c>
      <c r="J9" s="557">
        <v>17235</v>
      </c>
      <c r="K9" s="557">
        <v>11308</v>
      </c>
    </row>
    <row r="10" spans="1:21" ht="3.75" customHeight="1" x14ac:dyDescent="0.15">
      <c r="A10" s="715"/>
      <c r="B10" s="559"/>
      <c r="C10" s="557"/>
      <c r="D10" s="557"/>
      <c r="E10" s="557"/>
      <c r="F10" s="557"/>
      <c r="G10" s="557"/>
      <c r="H10" s="557"/>
      <c r="I10" s="557"/>
      <c r="J10" s="557"/>
      <c r="K10" s="557"/>
    </row>
    <row r="11" spans="1:21" ht="12" customHeight="1" x14ac:dyDescent="0.15">
      <c r="A11" s="566"/>
      <c r="B11" s="559" t="s">
        <v>421</v>
      </c>
      <c r="C11" s="557">
        <v>9056</v>
      </c>
      <c r="D11" s="557">
        <v>3846</v>
      </c>
      <c r="E11" s="561" t="s">
        <v>235</v>
      </c>
      <c r="F11" s="557">
        <v>4757</v>
      </c>
      <c r="G11" s="557">
        <v>100</v>
      </c>
      <c r="H11" s="561">
        <v>6</v>
      </c>
      <c r="I11" s="561" t="s">
        <v>235</v>
      </c>
      <c r="J11" s="561" t="s">
        <v>235</v>
      </c>
      <c r="K11" s="561" t="s">
        <v>235</v>
      </c>
    </row>
    <row r="12" spans="1:21" ht="12" customHeight="1" x14ac:dyDescent="0.15">
      <c r="A12" s="566"/>
      <c r="B12" s="559" t="s">
        <v>422</v>
      </c>
      <c r="C12" s="557">
        <v>3865</v>
      </c>
      <c r="D12" s="557">
        <v>117</v>
      </c>
      <c r="E12" s="557">
        <v>14</v>
      </c>
      <c r="F12" s="557">
        <v>2153</v>
      </c>
      <c r="G12" s="557">
        <v>1251</v>
      </c>
      <c r="H12" s="557">
        <v>63</v>
      </c>
      <c r="I12" s="557">
        <v>534</v>
      </c>
      <c r="J12" s="557">
        <v>324</v>
      </c>
      <c r="K12" s="557">
        <v>179</v>
      </c>
    </row>
    <row r="13" spans="1:21" ht="12" customHeight="1" x14ac:dyDescent="0.15">
      <c r="A13" s="566"/>
      <c r="B13" s="559" t="s">
        <v>423</v>
      </c>
      <c r="C13" s="557">
        <v>4111</v>
      </c>
      <c r="D13" s="557">
        <v>344</v>
      </c>
      <c r="E13" s="557">
        <v>54</v>
      </c>
      <c r="F13" s="557">
        <v>2363</v>
      </c>
      <c r="G13" s="557">
        <v>918</v>
      </c>
      <c r="H13" s="557">
        <v>129</v>
      </c>
      <c r="I13" s="557">
        <v>1963</v>
      </c>
      <c r="J13" s="557">
        <v>1083</v>
      </c>
      <c r="K13" s="557">
        <v>763</v>
      </c>
    </row>
    <row r="14" spans="1:21" ht="12" customHeight="1" x14ac:dyDescent="0.15">
      <c r="A14" s="715" t="s">
        <v>424</v>
      </c>
      <c r="B14" s="559" t="s">
        <v>425</v>
      </c>
      <c r="C14" s="557">
        <v>3735</v>
      </c>
      <c r="D14" s="557">
        <v>656</v>
      </c>
      <c r="E14" s="557">
        <v>120</v>
      </c>
      <c r="F14" s="557">
        <v>1406</v>
      </c>
      <c r="G14" s="557">
        <v>1114</v>
      </c>
      <c r="H14" s="557">
        <v>31</v>
      </c>
      <c r="I14" s="557">
        <v>2695</v>
      </c>
      <c r="J14" s="557">
        <v>1356</v>
      </c>
      <c r="K14" s="557">
        <v>1094</v>
      </c>
    </row>
    <row r="15" spans="1:21" ht="12" customHeight="1" x14ac:dyDescent="0.15">
      <c r="A15" s="566"/>
      <c r="B15" s="559" t="s">
        <v>426</v>
      </c>
      <c r="C15" s="557">
        <v>4443</v>
      </c>
      <c r="D15" s="557">
        <v>788</v>
      </c>
      <c r="E15" s="557">
        <v>217</v>
      </c>
      <c r="F15" s="557">
        <v>1558</v>
      </c>
      <c r="G15" s="557">
        <v>1384</v>
      </c>
      <c r="H15" s="557">
        <v>32</v>
      </c>
      <c r="I15" s="557">
        <v>3302</v>
      </c>
      <c r="J15" s="557">
        <v>1543</v>
      </c>
      <c r="K15" s="557">
        <v>1376</v>
      </c>
    </row>
    <row r="16" spans="1:21" ht="12" customHeight="1" x14ac:dyDescent="0.15">
      <c r="A16" s="566"/>
      <c r="B16" s="559" t="s">
        <v>427</v>
      </c>
      <c r="C16" s="557">
        <v>4896</v>
      </c>
      <c r="D16" s="557">
        <v>878</v>
      </c>
      <c r="E16" s="557">
        <v>288</v>
      </c>
      <c r="F16" s="557">
        <v>1866</v>
      </c>
      <c r="G16" s="557">
        <v>1427</v>
      </c>
      <c r="H16" s="557">
        <v>63</v>
      </c>
      <c r="I16" s="557">
        <v>3752</v>
      </c>
      <c r="J16" s="557">
        <v>1862</v>
      </c>
      <c r="K16" s="557">
        <v>1424</v>
      </c>
    </row>
    <row r="17" spans="1:11" ht="12" customHeight="1" x14ac:dyDescent="0.15">
      <c r="A17" s="566"/>
      <c r="B17" s="559" t="s">
        <v>428</v>
      </c>
      <c r="C17" s="557">
        <v>5407</v>
      </c>
      <c r="D17" s="557">
        <v>863</v>
      </c>
      <c r="E17" s="557">
        <v>326</v>
      </c>
      <c r="F17" s="557">
        <v>2209</v>
      </c>
      <c r="G17" s="557">
        <v>1559</v>
      </c>
      <c r="H17" s="557">
        <v>73</v>
      </c>
      <c r="I17" s="557">
        <v>4276</v>
      </c>
      <c r="J17" s="557">
        <v>2209</v>
      </c>
      <c r="K17" s="557">
        <v>1555</v>
      </c>
    </row>
    <row r="18" spans="1:11" ht="12" customHeight="1" x14ac:dyDescent="0.15">
      <c r="A18" s="566"/>
      <c r="B18" s="559" t="s">
        <v>429</v>
      </c>
      <c r="C18" s="557">
        <v>4339</v>
      </c>
      <c r="D18" s="557">
        <v>691</v>
      </c>
      <c r="E18" s="557">
        <v>322</v>
      </c>
      <c r="F18" s="557">
        <v>1795</v>
      </c>
      <c r="G18" s="557">
        <v>1150</v>
      </c>
      <c r="H18" s="557">
        <v>50</v>
      </c>
      <c r="I18" s="557">
        <v>3408</v>
      </c>
      <c r="J18" s="557">
        <v>1795</v>
      </c>
      <c r="K18" s="557">
        <v>1150</v>
      </c>
    </row>
    <row r="19" spans="1:11" ht="12" customHeight="1" x14ac:dyDescent="0.15">
      <c r="A19" s="566"/>
      <c r="B19" s="559" t="s">
        <v>430</v>
      </c>
      <c r="C19" s="557">
        <v>4427</v>
      </c>
      <c r="D19" s="557">
        <v>678</v>
      </c>
      <c r="E19" s="557">
        <v>426</v>
      </c>
      <c r="F19" s="557">
        <v>1854</v>
      </c>
      <c r="G19" s="557">
        <v>1148</v>
      </c>
      <c r="H19" s="557">
        <v>79</v>
      </c>
      <c r="I19" s="557">
        <v>3585</v>
      </c>
      <c r="J19" s="557">
        <v>1853</v>
      </c>
      <c r="K19" s="557">
        <v>1148</v>
      </c>
    </row>
    <row r="20" spans="1:11" ht="12" customHeight="1" x14ac:dyDescent="0.15">
      <c r="A20" s="715"/>
      <c r="B20" s="559" t="s">
        <v>431</v>
      </c>
      <c r="C20" s="557">
        <v>5210</v>
      </c>
      <c r="D20" s="557">
        <v>951</v>
      </c>
      <c r="E20" s="557">
        <v>672</v>
      </c>
      <c r="F20" s="557">
        <v>2095</v>
      </c>
      <c r="G20" s="557">
        <v>1156</v>
      </c>
      <c r="H20" s="557">
        <v>90</v>
      </c>
      <c r="I20" s="557">
        <v>4107</v>
      </c>
      <c r="J20" s="557">
        <v>2095</v>
      </c>
      <c r="K20" s="557">
        <v>1156</v>
      </c>
    </row>
    <row r="21" spans="1:11" ht="12" customHeight="1" x14ac:dyDescent="0.15">
      <c r="A21" s="715" t="s">
        <v>432</v>
      </c>
      <c r="B21" s="559" t="s">
        <v>433</v>
      </c>
      <c r="C21" s="557">
        <v>6141</v>
      </c>
      <c r="D21" s="557">
        <v>2148</v>
      </c>
      <c r="E21" s="557">
        <v>1153</v>
      </c>
      <c r="F21" s="557">
        <v>1661</v>
      </c>
      <c r="G21" s="557">
        <v>936</v>
      </c>
      <c r="H21" s="557">
        <v>61</v>
      </c>
      <c r="I21" s="557">
        <v>3886</v>
      </c>
      <c r="J21" s="557">
        <v>1661</v>
      </c>
      <c r="K21" s="557">
        <v>935</v>
      </c>
    </row>
    <row r="22" spans="1:11" ht="12" customHeight="1" x14ac:dyDescent="0.15">
      <c r="A22" s="566"/>
      <c r="B22" s="559" t="s">
        <v>434</v>
      </c>
      <c r="C22" s="557">
        <v>5713</v>
      </c>
      <c r="D22" s="557">
        <v>2808</v>
      </c>
      <c r="E22" s="557">
        <v>1315</v>
      </c>
      <c r="F22" s="557">
        <v>938</v>
      </c>
      <c r="G22" s="557">
        <v>399</v>
      </c>
      <c r="H22" s="557">
        <v>26</v>
      </c>
      <c r="I22" s="557">
        <v>2767</v>
      </c>
      <c r="J22" s="557">
        <v>937</v>
      </c>
      <c r="K22" s="557">
        <v>399</v>
      </c>
    </row>
    <row r="23" spans="1:11" ht="12" customHeight="1" x14ac:dyDescent="0.15">
      <c r="A23" s="566"/>
      <c r="B23" s="559" t="s">
        <v>435</v>
      </c>
      <c r="C23" s="557">
        <v>3562</v>
      </c>
      <c r="D23" s="557">
        <v>2312</v>
      </c>
      <c r="E23" s="557">
        <v>708</v>
      </c>
      <c r="F23" s="557">
        <v>331</v>
      </c>
      <c r="G23" s="557">
        <v>106</v>
      </c>
      <c r="H23" s="561">
        <v>2</v>
      </c>
      <c r="I23" s="557">
        <v>1181</v>
      </c>
      <c r="J23" s="557">
        <v>330</v>
      </c>
      <c r="K23" s="557">
        <v>106</v>
      </c>
    </row>
    <row r="24" spans="1:11" ht="12" customHeight="1" x14ac:dyDescent="0.15">
      <c r="A24" s="566"/>
      <c r="B24" s="559" t="s">
        <v>436</v>
      </c>
      <c r="C24" s="557">
        <v>3284</v>
      </c>
      <c r="D24" s="557">
        <v>2448</v>
      </c>
      <c r="E24" s="557">
        <v>608</v>
      </c>
      <c r="F24" s="557">
        <v>119</v>
      </c>
      <c r="G24" s="557">
        <v>19</v>
      </c>
      <c r="H24" s="561" t="s">
        <v>1116</v>
      </c>
      <c r="I24" s="557">
        <v>763</v>
      </c>
      <c r="J24" s="557">
        <v>119</v>
      </c>
      <c r="K24" s="557">
        <v>19</v>
      </c>
    </row>
    <row r="25" spans="1:11" ht="12" customHeight="1" x14ac:dyDescent="0.15">
      <c r="A25" s="566"/>
      <c r="B25" s="559" t="s">
        <v>437</v>
      </c>
      <c r="C25" s="557">
        <v>2950</v>
      </c>
      <c r="D25" s="557">
        <v>2474</v>
      </c>
      <c r="E25" s="557">
        <v>360</v>
      </c>
      <c r="F25" s="557">
        <v>52</v>
      </c>
      <c r="G25" s="557">
        <v>2</v>
      </c>
      <c r="H25" s="561">
        <v>1</v>
      </c>
      <c r="I25" s="557">
        <v>425</v>
      </c>
      <c r="J25" s="557">
        <v>50</v>
      </c>
      <c r="K25" s="557">
        <v>2</v>
      </c>
    </row>
    <row r="26" spans="1:11" ht="12" customHeight="1" x14ac:dyDescent="0.15">
      <c r="A26" s="566"/>
      <c r="B26" s="559" t="s">
        <v>438</v>
      </c>
      <c r="C26" s="557">
        <v>3308</v>
      </c>
      <c r="D26" s="557">
        <v>3087</v>
      </c>
      <c r="E26" s="557">
        <v>140</v>
      </c>
      <c r="F26" s="557">
        <v>18</v>
      </c>
      <c r="G26" s="561">
        <v>2</v>
      </c>
      <c r="H26" s="561" t="s">
        <v>235</v>
      </c>
      <c r="I26" s="557">
        <v>167</v>
      </c>
      <c r="J26" s="561">
        <v>18</v>
      </c>
      <c r="K26" s="561">
        <v>2</v>
      </c>
    </row>
    <row r="27" spans="1:11" ht="6" customHeight="1" x14ac:dyDescent="0.15">
      <c r="A27" s="577"/>
      <c r="B27" s="578"/>
      <c r="C27" s="579"/>
      <c r="D27" s="579"/>
      <c r="E27" s="579"/>
      <c r="F27" s="579"/>
      <c r="G27" s="579"/>
      <c r="H27" s="579"/>
      <c r="I27" s="579"/>
      <c r="J27" s="579"/>
      <c r="K27" s="579"/>
    </row>
    <row r="28" spans="1:11" x14ac:dyDescent="0.15">
      <c r="A28" s="566"/>
      <c r="B28" s="559" t="s">
        <v>1090</v>
      </c>
      <c r="C28" s="557">
        <v>37673</v>
      </c>
      <c r="D28" s="557">
        <v>10329</v>
      </c>
      <c r="E28" s="557">
        <v>3794</v>
      </c>
      <c r="F28" s="557">
        <v>12845</v>
      </c>
      <c r="G28" s="557">
        <v>7448</v>
      </c>
      <c r="H28" s="557">
        <v>556</v>
      </c>
      <c r="I28" s="557">
        <v>20621</v>
      </c>
      <c r="J28" s="557">
        <v>9011</v>
      </c>
      <c r="K28" s="557">
        <v>6756</v>
      </c>
    </row>
    <row r="29" spans="1:11" ht="4.5" customHeight="1" x14ac:dyDescent="0.15">
      <c r="A29" s="566"/>
      <c r="B29" s="559"/>
      <c r="C29" s="557"/>
      <c r="D29" s="557"/>
      <c r="E29" s="557"/>
      <c r="F29" s="557"/>
      <c r="G29" s="557"/>
      <c r="H29" s="557"/>
      <c r="I29" s="557"/>
      <c r="J29" s="557"/>
      <c r="K29" s="557"/>
    </row>
    <row r="30" spans="1:11" ht="12" customHeight="1" x14ac:dyDescent="0.15">
      <c r="A30" s="566"/>
      <c r="B30" s="559" t="s">
        <v>421</v>
      </c>
      <c r="C30" s="557">
        <v>4599</v>
      </c>
      <c r="D30" s="557">
        <v>1915</v>
      </c>
      <c r="E30" s="561" t="s">
        <v>235</v>
      </c>
      <c r="F30" s="557">
        <v>2441</v>
      </c>
      <c r="G30" s="557">
        <v>58</v>
      </c>
      <c r="H30" s="561">
        <v>3</v>
      </c>
      <c r="I30" s="561" t="s">
        <v>235</v>
      </c>
      <c r="J30" s="561" t="s">
        <v>235</v>
      </c>
      <c r="K30" s="561" t="s">
        <v>235</v>
      </c>
    </row>
    <row r="31" spans="1:11" ht="12" customHeight="1" x14ac:dyDescent="0.15">
      <c r="A31" s="566"/>
      <c r="B31" s="559" t="s">
        <v>422</v>
      </c>
      <c r="C31" s="557">
        <v>1860</v>
      </c>
      <c r="D31" s="557">
        <v>62</v>
      </c>
      <c r="E31" s="557">
        <v>7</v>
      </c>
      <c r="F31" s="557">
        <v>996</v>
      </c>
      <c r="G31" s="557">
        <v>637</v>
      </c>
      <c r="H31" s="557">
        <v>28</v>
      </c>
      <c r="I31" s="557">
        <v>245</v>
      </c>
      <c r="J31" s="557">
        <v>137</v>
      </c>
      <c r="K31" s="557">
        <v>92</v>
      </c>
    </row>
    <row r="32" spans="1:11" ht="12" customHeight="1" x14ac:dyDescent="0.15">
      <c r="A32" s="566"/>
      <c r="B32" s="559" t="s">
        <v>423</v>
      </c>
      <c r="C32" s="557">
        <v>1892</v>
      </c>
      <c r="D32" s="557">
        <v>158</v>
      </c>
      <c r="E32" s="557">
        <v>33</v>
      </c>
      <c r="F32" s="557">
        <v>1007</v>
      </c>
      <c r="G32" s="557">
        <v>463</v>
      </c>
      <c r="H32" s="557">
        <v>78</v>
      </c>
      <c r="I32" s="557">
        <v>969</v>
      </c>
      <c r="J32" s="557">
        <v>507</v>
      </c>
      <c r="K32" s="557">
        <v>393</v>
      </c>
    </row>
    <row r="33" spans="1:11" ht="12" customHeight="1" x14ac:dyDescent="0.15">
      <c r="A33" s="566"/>
      <c r="B33" s="559" t="s">
        <v>425</v>
      </c>
      <c r="C33" s="557">
        <v>2072</v>
      </c>
      <c r="D33" s="557">
        <v>323</v>
      </c>
      <c r="E33" s="557">
        <v>81</v>
      </c>
      <c r="F33" s="557">
        <v>806</v>
      </c>
      <c r="G33" s="557">
        <v>615</v>
      </c>
      <c r="H33" s="557">
        <v>21</v>
      </c>
      <c r="I33" s="557">
        <v>1536</v>
      </c>
      <c r="J33" s="557">
        <v>780</v>
      </c>
      <c r="K33" s="557">
        <v>605</v>
      </c>
    </row>
    <row r="34" spans="1:11" ht="12" customHeight="1" x14ac:dyDescent="0.15">
      <c r="A34" s="715"/>
      <c r="B34" s="559" t="s">
        <v>426</v>
      </c>
      <c r="C34" s="557">
        <v>2411</v>
      </c>
      <c r="D34" s="557">
        <v>349</v>
      </c>
      <c r="E34" s="557">
        <v>141</v>
      </c>
      <c r="F34" s="557">
        <v>838</v>
      </c>
      <c r="G34" s="557">
        <v>799</v>
      </c>
      <c r="H34" s="557">
        <v>27</v>
      </c>
      <c r="I34" s="557">
        <v>1877</v>
      </c>
      <c r="J34" s="557">
        <v>835</v>
      </c>
      <c r="K34" s="557">
        <v>794</v>
      </c>
    </row>
    <row r="35" spans="1:11" ht="12" customHeight="1" x14ac:dyDescent="0.15">
      <c r="A35" s="566"/>
      <c r="B35" s="559" t="s">
        <v>427</v>
      </c>
      <c r="C35" s="557">
        <v>2647</v>
      </c>
      <c r="D35" s="557">
        <v>376</v>
      </c>
      <c r="E35" s="557">
        <v>183</v>
      </c>
      <c r="F35" s="557">
        <v>951</v>
      </c>
      <c r="G35" s="557">
        <v>865</v>
      </c>
      <c r="H35" s="557">
        <v>54</v>
      </c>
      <c r="I35" s="557">
        <v>2129</v>
      </c>
      <c r="J35" s="557">
        <v>949</v>
      </c>
      <c r="K35" s="557">
        <v>864</v>
      </c>
    </row>
    <row r="36" spans="1:11" ht="12" customHeight="1" x14ac:dyDescent="0.15">
      <c r="A36" s="566"/>
      <c r="B36" s="559" t="s">
        <v>428</v>
      </c>
      <c r="C36" s="557">
        <v>2958</v>
      </c>
      <c r="D36" s="557">
        <v>378</v>
      </c>
      <c r="E36" s="557">
        <v>197</v>
      </c>
      <c r="F36" s="557">
        <v>1164</v>
      </c>
      <c r="G36" s="557">
        <v>939</v>
      </c>
      <c r="H36" s="557">
        <v>62</v>
      </c>
      <c r="I36" s="557">
        <v>2432</v>
      </c>
      <c r="J36" s="557">
        <v>1164</v>
      </c>
      <c r="K36" s="557">
        <v>937</v>
      </c>
    </row>
    <row r="37" spans="1:11" ht="12" customHeight="1" x14ac:dyDescent="0.15">
      <c r="A37" s="715" t="s">
        <v>3</v>
      </c>
      <c r="B37" s="559" t="s">
        <v>429</v>
      </c>
      <c r="C37" s="557">
        <v>2287</v>
      </c>
      <c r="D37" s="557">
        <v>312</v>
      </c>
      <c r="E37" s="557">
        <v>178</v>
      </c>
      <c r="F37" s="557">
        <v>873</v>
      </c>
      <c r="G37" s="557">
        <v>690</v>
      </c>
      <c r="H37" s="557">
        <v>42</v>
      </c>
      <c r="I37" s="557">
        <v>1835</v>
      </c>
      <c r="J37" s="557">
        <v>873</v>
      </c>
      <c r="K37" s="557">
        <v>690</v>
      </c>
    </row>
    <row r="38" spans="1:11" ht="12" customHeight="1" x14ac:dyDescent="0.15">
      <c r="A38" s="566"/>
      <c r="B38" s="559" t="s">
        <v>430</v>
      </c>
      <c r="C38" s="557">
        <v>2300</v>
      </c>
      <c r="D38" s="557">
        <v>258</v>
      </c>
      <c r="E38" s="557">
        <v>238</v>
      </c>
      <c r="F38" s="557">
        <v>904</v>
      </c>
      <c r="G38" s="557">
        <v>687</v>
      </c>
      <c r="H38" s="557">
        <v>71</v>
      </c>
      <c r="I38" s="557">
        <v>1950</v>
      </c>
      <c r="J38" s="557">
        <v>903</v>
      </c>
      <c r="K38" s="557">
        <v>687</v>
      </c>
    </row>
    <row r="39" spans="1:11" ht="12" customHeight="1" x14ac:dyDescent="0.15">
      <c r="A39" s="566"/>
      <c r="B39" s="559" t="s">
        <v>431</v>
      </c>
      <c r="C39" s="557">
        <v>2686</v>
      </c>
      <c r="D39" s="557">
        <v>296</v>
      </c>
      <c r="E39" s="557">
        <v>365</v>
      </c>
      <c r="F39" s="557">
        <v>1096</v>
      </c>
      <c r="G39" s="557">
        <v>710</v>
      </c>
      <c r="H39" s="557">
        <v>83</v>
      </c>
      <c r="I39" s="557">
        <v>2309</v>
      </c>
      <c r="J39" s="557">
        <v>1096</v>
      </c>
      <c r="K39" s="557">
        <v>710</v>
      </c>
    </row>
    <row r="40" spans="1:11" ht="12" customHeight="1" x14ac:dyDescent="0.15">
      <c r="A40" s="566"/>
      <c r="B40" s="559" t="s">
        <v>433</v>
      </c>
      <c r="C40" s="557">
        <v>3082</v>
      </c>
      <c r="D40" s="557">
        <v>788</v>
      </c>
      <c r="E40" s="557">
        <v>622</v>
      </c>
      <c r="F40" s="557">
        <v>901</v>
      </c>
      <c r="G40" s="557">
        <v>607</v>
      </c>
      <c r="H40" s="557">
        <v>60</v>
      </c>
      <c r="I40" s="557">
        <v>2229</v>
      </c>
      <c r="J40" s="557">
        <v>901</v>
      </c>
      <c r="K40" s="557">
        <v>606</v>
      </c>
    </row>
    <row r="41" spans="1:11" ht="12" customHeight="1" x14ac:dyDescent="0.15">
      <c r="A41" s="566"/>
      <c r="B41" s="559" t="s">
        <v>434</v>
      </c>
      <c r="C41" s="557">
        <v>3003</v>
      </c>
      <c r="D41" s="557">
        <v>1262</v>
      </c>
      <c r="E41" s="557">
        <v>764</v>
      </c>
      <c r="F41" s="557">
        <v>556</v>
      </c>
      <c r="G41" s="557">
        <v>280</v>
      </c>
      <c r="H41" s="557">
        <v>24</v>
      </c>
      <c r="I41" s="557">
        <v>1674</v>
      </c>
      <c r="J41" s="557">
        <v>555</v>
      </c>
      <c r="K41" s="557">
        <v>280</v>
      </c>
    </row>
    <row r="42" spans="1:11" ht="12" customHeight="1" x14ac:dyDescent="0.15">
      <c r="A42" s="566"/>
      <c r="B42" s="559" t="s">
        <v>435</v>
      </c>
      <c r="C42" s="557">
        <v>1750</v>
      </c>
      <c r="D42" s="557">
        <v>1039</v>
      </c>
      <c r="E42" s="557">
        <v>383</v>
      </c>
      <c r="F42" s="557">
        <v>201</v>
      </c>
      <c r="G42" s="557">
        <v>77</v>
      </c>
      <c r="H42" s="561">
        <v>2</v>
      </c>
      <c r="I42" s="557">
        <v>680</v>
      </c>
      <c r="J42" s="557">
        <v>200</v>
      </c>
      <c r="K42" s="557">
        <v>77</v>
      </c>
    </row>
    <row r="43" spans="1:11" ht="12" customHeight="1" x14ac:dyDescent="0.15">
      <c r="A43" s="566"/>
      <c r="B43" s="559" t="s">
        <v>436</v>
      </c>
      <c r="C43" s="557">
        <v>1479</v>
      </c>
      <c r="D43" s="557">
        <v>1017</v>
      </c>
      <c r="E43" s="557">
        <v>329</v>
      </c>
      <c r="F43" s="557">
        <v>69</v>
      </c>
      <c r="G43" s="557">
        <v>17</v>
      </c>
      <c r="H43" s="561" t="s">
        <v>1118</v>
      </c>
      <c r="I43" s="557">
        <v>427</v>
      </c>
      <c r="J43" s="557">
        <v>69</v>
      </c>
      <c r="K43" s="557">
        <v>17</v>
      </c>
    </row>
    <row r="44" spans="1:11" ht="12" customHeight="1" x14ac:dyDescent="0.15">
      <c r="A44" s="566"/>
      <c r="B44" s="559" t="s">
        <v>437</v>
      </c>
      <c r="C44" s="557">
        <v>1169</v>
      </c>
      <c r="D44" s="557">
        <v>907</v>
      </c>
      <c r="E44" s="557">
        <v>202</v>
      </c>
      <c r="F44" s="557">
        <v>31</v>
      </c>
      <c r="G44" s="561">
        <v>2</v>
      </c>
      <c r="H44" s="561">
        <v>1</v>
      </c>
      <c r="I44" s="557">
        <v>241</v>
      </c>
      <c r="J44" s="557">
        <v>31</v>
      </c>
      <c r="K44" s="561">
        <v>2</v>
      </c>
    </row>
    <row r="45" spans="1:11" ht="12" customHeight="1" x14ac:dyDescent="0.15">
      <c r="A45" s="566"/>
      <c r="B45" s="559" t="s">
        <v>438</v>
      </c>
      <c r="C45" s="557">
        <v>995</v>
      </c>
      <c r="D45" s="557">
        <v>889</v>
      </c>
      <c r="E45" s="557">
        <v>71</v>
      </c>
      <c r="F45" s="557">
        <v>11</v>
      </c>
      <c r="G45" s="561">
        <v>2</v>
      </c>
      <c r="H45" s="561" t="s">
        <v>1119</v>
      </c>
      <c r="I45" s="557">
        <v>88</v>
      </c>
      <c r="J45" s="561">
        <v>11</v>
      </c>
      <c r="K45" s="561">
        <v>2</v>
      </c>
    </row>
    <row r="46" spans="1:11" ht="4.5" customHeight="1" x14ac:dyDescent="0.15">
      <c r="A46" s="577"/>
      <c r="B46" s="578"/>
      <c r="C46" s="579"/>
      <c r="D46" s="579"/>
      <c r="E46" s="579"/>
      <c r="F46" s="579"/>
      <c r="G46" s="579"/>
      <c r="H46" s="579"/>
      <c r="I46" s="579"/>
      <c r="J46" s="579"/>
      <c r="K46" s="579"/>
    </row>
    <row r="47" spans="1:11" x14ac:dyDescent="0.15">
      <c r="A47" s="566"/>
      <c r="B47" s="559" t="s">
        <v>1090</v>
      </c>
      <c r="C47" s="557">
        <v>37784</v>
      </c>
      <c r="D47" s="557">
        <v>14760</v>
      </c>
      <c r="E47" s="557">
        <v>2929</v>
      </c>
      <c r="F47" s="557">
        <v>12330</v>
      </c>
      <c r="G47" s="557">
        <v>5223</v>
      </c>
      <c r="H47" s="557">
        <v>150</v>
      </c>
      <c r="I47" s="557">
        <v>16190</v>
      </c>
      <c r="J47" s="557">
        <v>8224</v>
      </c>
      <c r="K47" s="557">
        <v>4552</v>
      </c>
    </row>
    <row r="48" spans="1:11" ht="3.75" customHeight="1" x14ac:dyDescent="0.15">
      <c r="A48" s="566"/>
      <c r="B48" s="559"/>
      <c r="C48" s="557"/>
      <c r="D48" s="557"/>
      <c r="E48" s="557"/>
      <c r="F48" s="557"/>
      <c r="G48" s="557"/>
      <c r="H48" s="557"/>
      <c r="I48" s="557"/>
      <c r="J48" s="557"/>
      <c r="K48" s="557"/>
    </row>
    <row r="49" spans="1:11" ht="12" customHeight="1" x14ac:dyDescent="0.15">
      <c r="A49" s="566"/>
      <c r="B49" s="559" t="s">
        <v>421</v>
      </c>
      <c r="C49" s="557">
        <v>4457</v>
      </c>
      <c r="D49" s="557">
        <v>1931</v>
      </c>
      <c r="E49" s="561" t="s">
        <v>235</v>
      </c>
      <c r="F49" s="557">
        <v>2316</v>
      </c>
      <c r="G49" s="557">
        <v>42</v>
      </c>
      <c r="H49" s="561">
        <v>3</v>
      </c>
      <c r="I49" s="561" t="s">
        <v>235</v>
      </c>
      <c r="J49" s="561" t="s">
        <v>235</v>
      </c>
      <c r="K49" s="561" t="s">
        <v>235</v>
      </c>
    </row>
    <row r="50" spans="1:11" ht="12" customHeight="1" x14ac:dyDescent="0.15">
      <c r="A50" s="566"/>
      <c r="B50" s="559" t="s">
        <v>422</v>
      </c>
      <c r="C50" s="557">
        <v>2005</v>
      </c>
      <c r="D50" s="557">
        <v>55</v>
      </c>
      <c r="E50" s="557">
        <v>7</v>
      </c>
      <c r="F50" s="557">
        <v>1157</v>
      </c>
      <c r="G50" s="557">
        <v>614</v>
      </c>
      <c r="H50" s="557">
        <v>35</v>
      </c>
      <c r="I50" s="557">
        <v>289</v>
      </c>
      <c r="J50" s="557">
        <v>187</v>
      </c>
      <c r="K50" s="557">
        <v>87</v>
      </c>
    </row>
    <row r="51" spans="1:11" ht="12" customHeight="1" x14ac:dyDescent="0.15">
      <c r="A51" s="566"/>
      <c r="B51" s="559" t="s">
        <v>423</v>
      </c>
      <c r="C51" s="557">
        <v>2219</v>
      </c>
      <c r="D51" s="557">
        <v>186</v>
      </c>
      <c r="E51" s="557">
        <v>21</v>
      </c>
      <c r="F51" s="557">
        <v>1356</v>
      </c>
      <c r="G51" s="557">
        <v>455</v>
      </c>
      <c r="H51" s="557">
        <v>51</v>
      </c>
      <c r="I51" s="557">
        <v>994</v>
      </c>
      <c r="J51" s="557">
        <v>576</v>
      </c>
      <c r="K51" s="557">
        <v>370</v>
      </c>
    </row>
    <row r="52" spans="1:11" ht="12" customHeight="1" x14ac:dyDescent="0.15">
      <c r="A52" s="566"/>
      <c r="B52" s="559" t="s">
        <v>425</v>
      </c>
      <c r="C52" s="557">
        <v>1663</v>
      </c>
      <c r="D52" s="557">
        <v>333</v>
      </c>
      <c r="E52" s="557">
        <v>39</v>
      </c>
      <c r="F52" s="557">
        <v>600</v>
      </c>
      <c r="G52" s="557">
        <v>499</v>
      </c>
      <c r="H52" s="557">
        <v>10</v>
      </c>
      <c r="I52" s="557">
        <v>1159</v>
      </c>
      <c r="J52" s="557">
        <v>576</v>
      </c>
      <c r="K52" s="557">
        <v>489</v>
      </c>
    </row>
    <row r="53" spans="1:11" ht="12" customHeight="1" x14ac:dyDescent="0.15">
      <c r="A53" s="715"/>
      <c r="B53" s="559" t="s">
        <v>426</v>
      </c>
      <c r="C53" s="557">
        <v>2032</v>
      </c>
      <c r="D53" s="557">
        <v>439</v>
      </c>
      <c r="E53" s="557">
        <v>76</v>
      </c>
      <c r="F53" s="557">
        <v>720</v>
      </c>
      <c r="G53" s="557">
        <v>585</v>
      </c>
      <c r="H53" s="557">
        <v>5</v>
      </c>
      <c r="I53" s="557">
        <v>1425</v>
      </c>
      <c r="J53" s="557">
        <v>708</v>
      </c>
      <c r="K53" s="557">
        <v>582</v>
      </c>
    </row>
    <row r="54" spans="1:11" ht="12" customHeight="1" x14ac:dyDescent="0.15">
      <c r="A54" s="566"/>
      <c r="B54" s="559" t="s">
        <v>427</v>
      </c>
      <c r="C54" s="557">
        <v>2249</v>
      </c>
      <c r="D54" s="557">
        <v>502</v>
      </c>
      <c r="E54" s="557">
        <v>105</v>
      </c>
      <c r="F54" s="557">
        <v>915</v>
      </c>
      <c r="G54" s="557">
        <v>562</v>
      </c>
      <c r="H54" s="557">
        <v>9</v>
      </c>
      <c r="I54" s="557">
        <v>1623</v>
      </c>
      <c r="J54" s="557">
        <v>913</v>
      </c>
      <c r="K54" s="557">
        <v>560</v>
      </c>
    </row>
    <row r="55" spans="1:11" ht="12" customHeight="1" x14ac:dyDescent="0.15">
      <c r="A55" s="566"/>
      <c r="B55" s="559" t="s">
        <v>428</v>
      </c>
      <c r="C55" s="557">
        <v>2449</v>
      </c>
      <c r="D55" s="557">
        <v>485</v>
      </c>
      <c r="E55" s="557">
        <v>129</v>
      </c>
      <c r="F55" s="557">
        <v>1045</v>
      </c>
      <c r="G55" s="557">
        <v>620</v>
      </c>
      <c r="H55" s="557">
        <v>11</v>
      </c>
      <c r="I55" s="557">
        <v>1844</v>
      </c>
      <c r="J55" s="557">
        <v>1045</v>
      </c>
      <c r="K55" s="557">
        <v>618</v>
      </c>
    </row>
    <row r="56" spans="1:11" ht="12" customHeight="1" x14ac:dyDescent="0.15">
      <c r="A56" s="715" t="s">
        <v>4</v>
      </c>
      <c r="B56" s="559" t="s">
        <v>429</v>
      </c>
      <c r="C56" s="557">
        <v>2052</v>
      </c>
      <c r="D56" s="557">
        <v>379</v>
      </c>
      <c r="E56" s="557">
        <v>144</v>
      </c>
      <c r="F56" s="557">
        <v>922</v>
      </c>
      <c r="G56" s="557">
        <v>460</v>
      </c>
      <c r="H56" s="557">
        <v>8</v>
      </c>
      <c r="I56" s="557">
        <v>1573</v>
      </c>
      <c r="J56" s="557">
        <v>922</v>
      </c>
      <c r="K56" s="557">
        <v>460</v>
      </c>
    </row>
    <row r="57" spans="1:11" ht="12" customHeight="1" x14ac:dyDescent="0.15">
      <c r="A57" s="566"/>
      <c r="B57" s="559" t="s">
        <v>430</v>
      </c>
      <c r="C57" s="557">
        <v>2127</v>
      </c>
      <c r="D57" s="557">
        <v>420</v>
      </c>
      <c r="E57" s="557">
        <v>188</v>
      </c>
      <c r="F57" s="557">
        <v>950</v>
      </c>
      <c r="G57" s="557">
        <v>461</v>
      </c>
      <c r="H57" s="561">
        <v>8</v>
      </c>
      <c r="I57" s="557">
        <v>1635</v>
      </c>
      <c r="J57" s="557">
        <v>950</v>
      </c>
      <c r="K57" s="557">
        <v>461</v>
      </c>
    </row>
    <row r="58" spans="1:11" ht="12" customHeight="1" x14ac:dyDescent="0.15">
      <c r="A58" s="566"/>
      <c r="B58" s="559" t="s">
        <v>431</v>
      </c>
      <c r="C58" s="557">
        <v>2524</v>
      </c>
      <c r="D58" s="557">
        <v>655</v>
      </c>
      <c r="E58" s="557">
        <v>307</v>
      </c>
      <c r="F58" s="557">
        <v>999</v>
      </c>
      <c r="G58" s="557">
        <v>446</v>
      </c>
      <c r="H58" s="557">
        <v>7</v>
      </c>
      <c r="I58" s="561" t="s">
        <v>1257</v>
      </c>
      <c r="J58" s="557">
        <v>999</v>
      </c>
      <c r="K58" s="557">
        <v>446</v>
      </c>
    </row>
    <row r="59" spans="1:11" ht="12" customHeight="1" x14ac:dyDescent="0.15">
      <c r="A59" s="566"/>
      <c r="B59" s="559" t="s">
        <v>433</v>
      </c>
      <c r="C59" s="557">
        <v>3059</v>
      </c>
      <c r="D59" s="557">
        <v>1360</v>
      </c>
      <c r="E59" s="557">
        <v>531</v>
      </c>
      <c r="F59" s="557">
        <v>760</v>
      </c>
      <c r="G59" s="557">
        <v>329</v>
      </c>
      <c r="H59" s="557">
        <v>1</v>
      </c>
      <c r="I59" s="557">
        <v>1798</v>
      </c>
      <c r="J59" s="557">
        <v>760</v>
      </c>
      <c r="K59" s="557">
        <v>329</v>
      </c>
    </row>
    <row r="60" spans="1:11" ht="12" customHeight="1" x14ac:dyDescent="0.15">
      <c r="A60" s="566"/>
      <c r="B60" s="559" t="s">
        <v>434</v>
      </c>
      <c r="C60" s="557">
        <v>2710</v>
      </c>
      <c r="D60" s="557">
        <v>1546</v>
      </c>
      <c r="E60" s="557">
        <v>551</v>
      </c>
      <c r="F60" s="557">
        <v>382</v>
      </c>
      <c r="G60" s="557">
        <v>119</v>
      </c>
      <c r="H60" s="561">
        <v>2</v>
      </c>
      <c r="I60" s="557">
        <v>1093</v>
      </c>
      <c r="J60" s="557">
        <v>382</v>
      </c>
      <c r="K60" s="557">
        <v>119</v>
      </c>
    </row>
    <row r="61" spans="1:11" ht="12" customHeight="1" x14ac:dyDescent="0.15">
      <c r="A61" s="566"/>
      <c r="B61" s="559" t="s">
        <v>435</v>
      </c>
      <c r="C61" s="557">
        <v>1812</v>
      </c>
      <c r="D61" s="557">
        <v>1273</v>
      </c>
      <c r="E61" s="557">
        <v>325</v>
      </c>
      <c r="F61" s="557">
        <v>130</v>
      </c>
      <c r="G61" s="557">
        <v>29</v>
      </c>
      <c r="H61" s="561" t="s">
        <v>1118</v>
      </c>
      <c r="I61" s="557">
        <v>501</v>
      </c>
      <c r="J61" s="557">
        <v>130</v>
      </c>
      <c r="K61" s="557">
        <v>29</v>
      </c>
    </row>
    <row r="62" spans="1:11" ht="12" customHeight="1" x14ac:dyDescent="0.15">
      <c r="A62" s="566"/>
      <c r="B62" s="559" t="s">
        <v>436</v>
      </c>
      <c r="C62" s="557">
        <v>1805</v>
      </c>
      <c r="D62" s="557">
        <v>1431</v>
      </c>
      <c r="E62" s="557">
        <v>279</v>
      </c>
      <c r="F62" s="557">
        <v>50</v>
      </c>
      <c r="G62" s="557">
        <v>2</v>
      </c>
      <c r="H62" s="561" t="s">
        <v>235</v>
      </c>
      <c r="I62" s="557">
        <v>336</v>
      </c>
      <c r="J62" s="557">
        <v>50</v>
      </c>
      <c r="K62" s="557">
        <v>2</v>
      </c>
    </row>
    <row r="63" spans="1:11" ht="12" customHeight="1" x14ac:dyDescent="0.15">
      <c r="A63" s="566"/>
      <c r="B63" s="559" t="s">
        <v>437</v>
      </c>
      <c r="C63" s="557">
        <v>1781</v>
      </c>
      <c r="D63" s="557">
        <v>1567</v>
      </c>
      <c r="E63" s="557">
        <v>158</v>
      </c>
      <c r="F63" s="557">
        <v>21</v>
      </c>
      <c r="G63" s="561" t="s">
        <v>235</v>
      </c>
      <c r="H63" s="561" t="s">
        <v>235</v>
      </c>
      <c r="I63" s="557">
        <v>184</v>
      </c>
      <c r="J63" s="557">
        <v>19</v>
      </c>
      <c r="K63" s="561" t="s">
        <v>235</v>
      </c>
    </row>
    <row r="64" spans="1:11" ht="12" customHeight="1" x14ac:dyDescent="0.15">
      <c r="A64" s="566"/>
      <c r="B64" s="559" t="s">
        <v>438</v>
      </c>
      <c r="C64" s="557">
        <v>2313</v>
      </c>
      <c r="D64" s="557">
        <v>2198</v>
      </c>
      <c r="E64" s="557">
        <v>69</v>
      </c>
      <c r="F64" s="561">
        <v>7</v>
      </c>
      <c r="G64" s="561" t="s">
        <v>1118</v>
      </c>
      <c r="H64" s="561" t="s">
        <v>235</v>
      </c>
      <c r="I64" s="557">
        <v>79</v>
      </c>
      <c r="J64" s="561">
        <v>7</v>
      </c>
      <c r="K64" s="561" t="s">
        <v>1118</v>
      </c>
    </row>
    <row r="65" spans="1:11" ht="6.75" customHeight="1" thickBot="1" x14ac:dyDescent="0.2">
      <c r="A65" s="573"/>
      <c r="B65" s="563"/>
      <c r="C65" s="563"/>
      <c r="D65" s="563"/>
      <c r="E65" s="563"/>
      <c r="F65" s="563"/>
      <c r="G65" s="563"/>
      <c r="H65" s="563"/>
      <c r="I65" s="563"/>
      <c r="J65" s="563"/>
      <c r="K65" s="563"/>
    </row>
    <row r="66" spans="1:11" x14ac:dyDescent="0.15">
      <c r="A66" s="551" t="s">
        <v>957</v>
      </c>
      <c r="C66" s="551"/>
      <c r="D66" s="551"/>
      <c r="E66" s="551"/>
      <c r="F66" s="551"/>
      <c r="G66" s="551"/>
      <c r="H66" s="551"/>
      <c r="I66" s="551"/>
      <c r="J66" s="551"/>
      <c r="K66" s="551"/>
    </row>
  </sheetData>
  <mergeCells count="2">
    <mergeCell ref="A4:B8"/>
    <mergeCell ref="C4:H4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&amp;C58</oddFooter>
    <firstFooter>&amp;C58</firstFooter>
  </headerFooter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view="pageBreakPreview" zoomScale="120" zoomScaleNormal="100" zoomScaleSheetLayoutView="120" workbookViewId="0">
      <pane ySplit="8" topLeftCell="A9" activePane="bottomLeft" state="frozen"/>
      <selection activeCell="I7" sqref="I7"/>
      <selection pane="bottomLeft" activeCell="I7" sqref="I7"/>
    </sheetView>
  </sheetViews>
  <sheetFormatPr defaultRowHeight="13.5" x14ac:dyDescent="0.15"/>
  <cols>
    <col min="1" max="1" width="10.625" style="619" customWidth="1"/>
    <col min="2" max="7" width="9" style="619"/>
    <col min="8" max="8" width="12.75" style="619" customWidth="1"/>
    <col min="9" max="9" width="3.625" style="619" customWidth="1"/>
    <col min="10" max="16384" width="9" style="94"/>
  </cols>
  <sheetData>
    <row r="1" spans="1:9" x14ac:dyDescent="0.15">
      <c r="A1" s="551"/>
      <c r="B1" s="551"/>
      <c r="C1" s="551"/>
      <c r="D1" s="551"/>
      <c r="E1" s="551"/>
      <c r="F1" s="551"/>
      <c r="G1" s="551"/>
      <c r="H1" s="551"/>
      <c r="I1" s="551"/>
    </row>
    <row r="2" spans="1:9" x14ac:dyDescent="0.15">
      <c r="A2" s="551"/>
      <c r="B2" s="551"/>
      <c r="C2" s="551"/>
      <c r="D2" s="551"/>
      <c r="E2" s="551"/>
      <c r="F2" s="551"/>
      <c r="G2" s="551"/>
      <c r="H2" s="551"/>
      <c r="I2" s="551"/>
    </row>
    <row r="3" spans="1:9" ht="14.25" thickBot="1" x14ac:dyDescent="0.2">
      <c r="A3" s="551"/>
      <c r="B3" s="551"/>
      <c r="C3" s="551"/>
      <c r="D3" s="551"/>
      <c r="E3" s="551"/>
      <c r="F3" s="551"/>
      <c r="G3" s="551"/>
      <c r="H3" s="551"/>
      <c r="I3" s="633" t="s">
        <v>1255</v>
      </c>
    </row>
    <row r="4" spans="1:9" x14ac:dyDescent="0.15">
      <c r="A4" s="897" t="s">
        <v>732</v>
      </c>
      <c r="B4" s="1170" t="s">
        <v>406</v>
      </c>
      <c r="C4" s="1171"/>
      <c r="D4" s="1172"/>
      <c r="E4" s="1170" t="s">
        <v>407</v>
      </c>
      <c r="F4" s="1171"/>
      <c r="G4" s="1172"/>
      <c r="H4" s="1173" t="s">
        <v>408</v>
      </c>
      <c r="I4" s="1174"/>
    </row>
    <row r="5" spans="1:9" x14ac:dyDescent="0.15">
      <c r="A5" s="703"/>
      <c r="B5" s="704" t="s">
        <v>2</v>
      </c>
      <c r="C5" s="887"/>
      <c r="D5" s="705"/>
      <c r="E5" s="886" t="s">
        <v>2</v>
      </c>
      <c r="F5" s="887"/>
      <c r="G5" s="703"/>
      <c r="H5" s="1175"/>
      <c r="I5" s="1176"/>
    </row>
    <row r="6" spans="1:9" x14ac:dyDescent="0.15">
      <c r="A6" s="699" t="s">
        <v>939</v>
      </c>
      <c r="B6" s="698" t="s">
        <v>414</v>
      </c>
      <c r="C6" s="706" t="s">
        <v>939</v>
      </c>
      <c r="D6" s="707" t="s">
        <v>939</v>
      </c>
      <c r="E6" s="685"/>
      <c r="F6" s="699" t="s">
        <v>939</v>
      </c>
      <c r="G6" s="699" t="s">
        <v>939</v>
      </c>
      <c r="H6" s="1175"/>
      <c r="I6" s="1176"/>
    </row>
    <row r="7" spans="1:9" x14ac:dyDescent="0.15">
      <c r="A7" s="708" t="s">
        <v>328</v>
      </c>
      <c r="B7" s="559"/>
      <c r="C7" s="880" t="s">
        <v>415</v>
      </c>
      <c r="D7" s="699" t="s">
        <v>416</v>
      </c>
      <c r="E7" s="685"/>
      <c r="F7" s="880" t="s">
        <v>415</v>
      </c>
      <c r="G7" s="699" t="s">
        <v>416</v>
      </c>
      <c r="H7" s="1175"/>
      <c r="I7" s="1176"/>
    </row>
    <row r="8" spans="1:9" x14ac:dyDescent="0.15">
      <c r="A8" s="701" t="s">
        <v>331</v>
      </c>
      <c r="B8" s="700"/>
      <c r="C8" s="709" t="s">
        <v>419</v>
      </c>
      <c r="D8" s="709" t="s">
        <v>420</v>
      </c>
      <c r="E8" s="578"/>
      <c r="F8" s="709" t="s">
        <v>419</v>
      </c>
      <c r="G8" s="709" t="s">
        <v>420</v>
      </c>
      <c r="H8" s="1177"/>
      <c r="I8" s="1178"/>
    </row>
    <row r="9" spans="1:9" x14ac:dyDescent="0.15">
      <c r="A9" s="557">
        <v>527</v>
      </c>
      <c r="B9" s="557">
        <v>79182</v>
      </c>
      <c r="C9" s="557">
        <v>15957</v>
      </c>
      <c r="D9" s="557">
        <v>1145</v>
      </c>
      <c r="E9" s="557">
        <v>39649</v>
      </c>
      <c r="F9" s="557">
        <v>14031</v>
      </c>
      <c r="G9" s="557">
        <v>642</v>
      </c>
      <c r="H9" s="559" t="s">
        <v>1090</v>
      </c>
      <c r="I9" s="683"/>
    </row>
    <row r="10" spans="1:9" ht="3.75" customHeight="1" x14ac:dyDescent="0.15">
      <c r="A10" s="557"/>
      <c r="B10" s="557"/>
      <c r="C10" s="557"/>
      <c r="D10" s="557"/>
      <c r="E10" s="557"/>
      <c r="F10" s="557"/>
      <c r="G10" s="557"/>
      <c r="H10" s="559"/>
      <c r="I10" s="683"/>
    </row>
    <row r="11" spans="1:9" ht="12" customHeight="1" x14ac:dyDescent="0.15">
      <c r="A11" s="561" t="s">
        <v>235</v>
      </c>
      <c r="B11" s="557">
        <v>8994</v>
      </c>
      <c r="C11" s="557">
        <v>41</v>
      </c>
      <c r="D11" s="561">
        <v>3</v>
      </c>
      <c r="E11" s="561" t="s">
        <v>235</v>
      </c>
      <c r="F11" s="561" t="s">
        <v>235</v>
      </c>
      <c r="G11" s="561" t="s">
        <v>235</v>
      </c>
      <c r="H11" s="559" t="s">
        <v>421</v>
      </c>
      <c r="I11" s="560"/>
    </row>
    <row r="12" spans="1:9" ht="12" customHeight="1" x14ac:dyDescent="0.15">
      <c r="A12" s="557">
        <v>5</v>
      </c>
      <c r="B12" s="557">
        <v>4147</v>
      </c>
      <c r="C12" s="557">
        <v>1430</v>
      </c>
      <c r="D12" s="557">
        <v>166</v>
      </c>
      <c r="E12" s="557">
        <v>524</v>
      </c>
      <c r="F12" s="557">
        <v>171</v>
      </c>
      <c r="G12" s="557">
        <v>3</v>
      </c>
      <c r="H12" s="559" t="s">
        <v>422</v>
      </c>
      <c r="I12" s="560"/>
    </row>
    <row r="13" spans="1:9" ht="12" customHeight="1" x14ac:dyDescent="0.15">
      <c r="A13" s="557">
        <v>23</v>
      </c>
      <c r="B13" s="557">
        <v>4779</v>
      </c>
      <c r="C13" s="557">
        <v>1375</v>
      </c>
      <c r="D13" s="557">
        <v>340</v>
      </c>
      <c r="E13" s="557">
        <v>1976</v>
      </c>
      <c r="F13" s="557">
        <v>779</v>
      </c>
      <c r="G13" s="557">
        <v>20</v>
      </c>
      <c r="H13" s="559" t="s">
        <v>423</v>
      </c>
      <c r="I13" s="560"/>
    </row>
    <row r="14" spans="1:9" ht="12" customHeight="1" x14ac:dyDescent="0.15">
      <c r="A14" s="557">
        <v>24</v>
      </c>
      <c r="B14" s="557">
        <v>3925</v>
      </c>
      <c r="C14" s="557">
        <v>1300</v>
      </c>
      <c r="D14" s="557">
        <v>35</v>
      </c>
      <c r="E14" s="557">
        <v>2883</v>
      </c>
      <c r="F14" s="557">
        <v>1283</v>
      </c>
      <c r="G14" s="557">
        <v>23</v>
      </c>
      <c r="H14" s="559" t="s">
        <v>425</v>
      </c>
      <c r="I14" s="683" t="s">
        <v>424</v>
      </c>
    </row>
    <row r="15" spans="1:9" ht="12" customHeight="1" x14ac:dyDescent="0.15">
      <c r="A15" s="557">
        <v>31</v>
      </c>
      <c r="B15" s="557">
        <v>4595</v>
      </c>
      <c r="C15" s="557">
        <v>1523</v>
      </c>
      <c r="D15" s="557">
        <v>45</v>
      </c>
      <c r="E15" s="557">
        <v>3456</v>
      </c>
      <c r="F15" s="557">
        <v>1519</v>
      </c>
      <c r="G15" s="557">
        <v>42</v>
      </c>
      <c r="H15" s="559" t="s">
        <v>426</v>
      </c>
      <c r="I15" s="560"/>
    </row>
    <row r="16" spans="1:9" ht="12" customHeight="1" x14ac:dyDescent="0.15">
      <c r="A16" s="557">
        <v>62</v>
      </c>
      <c r="B16" s="557">
        <v>5288</v>
      </c>
      <c r="C16" s="557">
        <v>1834</v>
      </c>
      <c r="D16" s="557">
        <v>48</v>
      </c>
      <c r="E16" s="557">
        <v>4144</v>
      </c>
      <c r="F16" s="557">
        <v>1831</v>
      </c>
      <c r="G16" s="557">
        <v>47</v>
      </c>
      <c r="H16" s="559" t="s">
        <v>427</v>
      </c>
      <c r="I16" s="560"/>
    </row>
    <row r="17" spans="1:9" ht="12" customHeight="1" x14ac:dyDescent="0.15">
      <c r="A17" s="557">
        <v>73</v>
      </c>
      <c r="B17" s="557">
        <v>6008</v>
      </c>
      <c r="C17" s="557">
        <v>2152</v>
      </c>
      <c r="D17" s="557">
        <v>81</v>
      </c>
      <c r="E17" s="557">
        <v>4877</v>
      </c>
      <c r="F17" s="557">
        <v>2149</v>
      </c>
      <c r="G17" s="557">
        <v>80</v>
      </c>
      <c r="H17" s="559" t="s">
        <v>428</v>
      </c>
      <c r="I17" s="560"/>
    </row>
    <row r="18" spans="1:9" ht="12" customHeight="1" x14ac:dyDescent="0.15">
      <c r="A18" s="557">
        <v>50</v>
      </c>
      <c r="B18" s="557">
        <v>5118</v>
      </c>
      <c r="C18" s="557">
        <v>1871</v>
      </c>
      <c r="D18" s="557">
        <v>108</v>
      </c>
      <c r="E18" s="557">
        <v>4185</v>
      </c>
      <c r="F18" s="557">
        <v>1869</v>
      </c>
      <c r="G18" s="557">
        <v>108</v>
      </c>
      <c r="H18" s="559" t="s">
        <v>429</v>
      </c>
      <c r="I18" s="560"/>
    </row>
    <row r="19" spans="1:9" ht="12" customHeight="1" x14ac:dyDescent="0.15">
      <c r="A19" s="557">
        <v>79</v>
      </c>
      <c r="B19" s="557">
        <v>4859</v>
      </c>
      <c r="C19" s="557">
        <v>1555</v>
      </c>
      <c r="D19" s="557">
        <v>104</v>
      </c>
      <c r="E19" s="557">
        <v>4016</v>
      </c>
      <c r="F19" s="557">
        <v>1554</v>
      </c>
      <c r="G19" s="557">
        <v>104</v>
      </c>
      <c r="H19" s="559" t="s">
        <v>430</v>
      </c>
      <c r="I19" s="560"/>
    </row>
    <row r="20" spans="1:9" ht="12" customHeight="1" x14ac:dyDescent="0.15">
      <c r="A20" s="557">
        <v>90</v>
      </c>
      <c r="B20" s="557">
        <v>5591</v>
      </c>
      <c r="C20" s="557">
        <v>1507</v>
      </c>
      <c r="D20" s="557">
        <v>120</v>
      </c>
      <c r="E20" s="557">
        <v>4488</v>
      </c>
      <c r="F20" s="557">
        <v>1507</v>
      </c>
      <c r="G20" s="557">
        <v>120</v>
      </c>
      <c r="H20" s="559" t="s">
        <v>431</v>
      </c>
      <c r="I20" s="683"/>
    </row>
    <row r="21" spans="1:9" ht="12" customHeight="1" x14ac:dyDescent="0.15">
      <c r="A21" s="557">
        <v>61</v>
      </c>
      <c r="B21" s="557">
        <v>6121</v>
      </c>
      <c r="C21" s="557">
        <v>928</v>
      </c>
      <c r="D21" s="557">
        <v>49</v>
      </c>
      <c r="E21" s="557">
        <v>3867</v>
      </c>
      <c r="F21" s="557">
        <v>928</v>
      </c>
      <c r="G21" s="557">
        <v>49</v>
      </c>
      <c r="H21" s="559" t="s">
        <v>433</v>
      </c>
      <c r="I21" s="683" t="s">
        <v>432</v>
      </c>
    </row>
    <row r="22" spans="1:9" ht="12" customHeight="1" x14ac:dyDescent="0.15">
      <c r="A22" s="557">
        <v>26</v>
      </c>
      <c r="B22" s="557">
        <v>5639</v>
      </c>
      <c r="C22" s="557">
        <v>321</v>
      </c>
      <c r="D22" s="557">
        <v>30</v>
      </c>
      <c r="E22" s="557">
        <v>2693</v>
      </c>
      <c r="F22" s="557">
        <v>321</v>
      </c>
      <c r="G22" s="557">
        <v>30</v>
      </c>
      <c r="H22" s="559" t="s">
        <v>434</v>
      </c>
      <c r="I22" s="560"/>
    </row>
    <row r="23" spans="1:9" ht="12" customHeight="1" x14ac:dyDescent="0.15">
      <c r="A23" s="561">
        <v>2</v>
      </c>
      <c r="B23" s="557">
        <v>3560</v>
      </c>
      <c r="C23" s="557">
        <v>95</v>
      </c>
      <c r="D23" s="557">
        <v>11</v>
      </c>
      <c r="E23" s="557">
        <v>1179</v>
      </c>
      <c r="F23" s="557">
        <v>95</v>
      </c>
      <c r="G23" s="557">
        <v>11</v>
      </c>
      <c r="H23" s="559" t="s">
        <v>435</v>
      </c>
      <c r="I23" s="560"/>
    </row>
    <row r="24" spans="1:9" ht="12" customHeight="1" x14ac:dyDescent="0.15">
      <c r="A24" s="561" t="s">
        <v>1117</v>
      </c>
      <c r="B24" s="557">
        <v>3289</v>
      </c>
      <c r="C24" s="557">
        <v>19</v>
      </c>
      <c r="D24" s="557">
        <v>5</v>
      </c>
      <c r="E24" s="557">
        <v>768</v>
      </c>
      <c r="F24" s="557">
        <v>19</v>
      </c>
      <c r="G24" s="557">
        <v>5</v>
      </c>
      <c r="H24" s="559" t="s">
        <v>436</v>
      </c>
      <c r="I24" s="560"/>
    </row>
    <row r="25" spans="1:9" ht="12" customHeight="1" x14ac:dyDescent="0.15">
      <c r="A25" s="561">
        <v>1</v>
      </c>
      <c r="B25" s="557">
        <v>2952</v>
      </c>
      <c r="C25" s="557">
        <v>5</v>
      </c>
      <c r="D25" s="561" t="s">
        <v>1116</v>
      </c>
      <c r="E25" s="557">
        <v>427</v>
      </c>
      <c r="F25" s="557">
        <v>5</v>
      </c>
      <c r="G25" s="561" t="s">
        <v>1116</v>
      </c>
      <c r="H25" s="559" t="s">
        <v>437</v>
      </c>
      <c r="I25" s="560"/>
    </row>
    <row r="26" spans="1:9" ht="12" customHeight="1" x14ac:dyDescent="0.15">
      <c r="A26" s="561" t="s">
        <v>235</v>
      </c>
      <c r="B26" s="557">
        <v>3307</v>
      </c>
      <c r="C26" s="557">
        <v>1</v>
      </c>
      <c r="D26" s="561" t="s">
        <v>1116</v>
      </c>
      <c r="E26" s="561">
        <v>166</v>
      </c>
      <c r="F26" s="557">
        <v>1</v>
      </c>
      <c r="G26" s="561" t="s">
        <v>1116</v>
      </c>
      <c r="H26" s="559" t="s">
        <v>438</v>
      </c>
      <c r="I26" s="560"/>
    </row>
    <row r="27" spans="1:9" ht="6" customHeight="1" x14ac:dyDescent="0.15">
      <c r="A27" s="579"/>
      <c r="B27" s="579"/>
      <c r="C27" s="579"/>
      <c r="D27" s="579"/>
      <c r="E27" s="579"/>
      <c r="F27" s="579"/>
      <c r="G27" s="579"/>
      <c r="H27" s="578"/>
      <c r="I27" s="625"/>
    </row>
    <row r="28" spans="1:9" x14ac:dyDescent="0.15">
      <c r="A28" s="557">
        <v>458</v>
      </c>
      <c r="B28" s="557">
        <v>39646</v>
      </c>
      <c r="C28" s="557">
        <v>9239</v>
      </c>
      <c r="D28" s="557">
        <v>738</v>
      </c>
      <c r="E28" s="557">
        <v>22345</v>
      </c>
      <c r="F28" s="557">
        <v>8390</v>
      </c>
      <c r="G28" s="557">
        <v>548</v>
      </c>
      <c r="H28" s="559" t="s">
        <v>1090</v>
      </c>
      <c r="I28" s="560"/>
    </row>
    <row r="29" spans="1:9" ht="3.75" customHeight="1" x14ac:dyDescent="0.15">
      <c r="A29" s="557"/>
      <c r="B29" s="557"/>
      <c r="C29" s="557"/>
      <c r="D29" s="557"/>
      <c r="E29" s="557"/>
      <c r="F29" s="557"/>
      <c r="G29" s="557"/>
      <c r="H29" s="559"/>
      <c r="I29" s="560"/>
    </row>
    <row r="30" spans="1:9" ht="12" customHeight="1" x14ac:dyDescent="0.15">
      <c r="A30" s="561" t="s">
        <v>235</v>
      </c>
      <c r="B30" s="557">
        <v>4561</v>
      </c>
      <c r="C30" s="557">
        <v>23</v>
      </c>
      <c r="D30" s="561" t="s">
        <v>235</v>
      </c>
      <c r="E30" s="561" t="s">
        <v>235</v>
      </c>
      <c r="F30" s="561" t="s">
        <v>235</v>
      </c>
      <c r="G30" s="561" t="s">
        <v>235</v>
      </c>
      <c r="H30" s="559" t="s">
        <v>421</v>
      </c>
      <c r="I30" s="560"/>
    </row>
    <row r="31" spans="1:9" ht="12" customHeight="1" x14ac:dyDescent="0.15">
      <c r="A31" s="561">
        <v>3</v>
      </c>
      <c r="B31" s="557">
        <v>1948</v>
      </c>
      <c r="C31" s="557">
        <v>697</v>
      </c>
      <c r="D31" s="557">
        <v>56</v>
      </c>
      <c r="E31" s="557">
        <v>250</v>
      </c>
      <c r="F31" s="557">
        <v>99</v>
      </c>
      <c r="G31" s="561">
        <v>1</v>
      </c>
      <c r="H31" s="559" t="s">
        <v>422</v>
      </c>
      <c r="I31" s="560"/>
    </row>
    <row r="32" spans="1:9" ht="12" customHeight="1" x14ac:dyDescent="0.15">
      <c r="A32" s="557">
        <v>13</v>
      </c>
      <c r="B32" s="557">
        <v>2103</v>
      </c>
      <c r="C32" s="557">
        <v>620</v>
      </c>
      <c r="D32" s="557">
        <v>132</v>
      </c>
      <c r="E32" s="557">
        <v>973</v>
      </c>
      <c r="F32" s="557">
        <v>401</v>
      </c>
      <c r="G32" s="557">
        <v>9</v>
      </c>
      <c r="H32" s="559" t="s">
        <v>423</v>
      </c>
      <c r="I32" s="560"/>
    </row>
    <row r="33" spans="1:9" ht="12" customHeight="1" x14ac:dyDescent="0.15">
      <c r="A33" s="557">
        <v>17</v>
      </c>
      <c r="B33" s="557">
        <v>2180</v>
      </c>
      <c r="C33" s="557">
        <v>716</v>
      </c>
      <c r="D33" s="557">
        <v>28</v>
      </c>
      <c r="E33" s="557">
        <v>1643</v>
      </c>
      <c r="F33" s="557">
        <v>711</v>
      </c>
      <c r="G33" s="557">
        <v>18</v>
      </c>
      <c r="H33" s="559" t="s">
        <v>425</v>
      </c>
      <c r="I33" s="560"/>
    </row>
    <row r="34" spans="1:9" ht="12" customHeight="1" x14ac:dyDescent="0.15">
      <c r="A34" s="557">
        <v>26</v>
      </c>
      <c r="B34" s="557">
        <v>2514</v>
      </c>
      <c r="C34" s="557">
        <v>895</v>
      </c>
      <c r="D34" s="557">
        <v>34</v>
      </c>
      <c r="E34" s="557">
        <v>1982</v>
      </c>
      <c r="F34" s="557">
        <v>892</v>
      </c>
      <c r="G34" s="557">
        <v>33</v>
      </c>
      <c r="H34" s="559" t="s">
        <v>426</v>
      </c>
      <c r="I34" s="683"/>
    </row>
    <row r="35" spans="1:9" ht="12" customHeight="1" x14ac:dyDescent="0.15">
      <c r="A35" s="557">
        <v>54</v>
      </c>
      <c r="B35" s="557">
        <v>2842</v>
      </c>
      <c r="C35" s="557">
        <v>1077</v>
      </c>
      <c r="D35" s="557">
        <v>37</v>
      </c>
      <c r="E35" s="557">
        <v>2323</v>
      </c>
      <c r="F35" s="557">
        <v>1076</v>
      </c>
      <c r="G35" s="557">
        <v>36</v>
      </c>
      <c r="H35" s="559" t="s">
        <v>427</v>
      </c>
      <c r="I35" s="560"/>
    </row>
    <row r="36" spans="1:9" ht="12" customHeight="1" x14ac:dyDescent="0.15">
      <c r="A36" s="557">
        <v>62</v>
      </c>
      <c r="B36" s="557">
        <v>3264</v>
      </c>
      <c r="C36" s="557">
        <v>1236</v>
      </c>
      <c r="D36" s="557">
        <v>71</v>
      </c>
      <c r="E36" s="557">
        <v>2740</v>
      </c>
      <c r="F36" s="557">
        <v>1236</v>
      </c>
      <c r="G36" s="557">
        <v>71</v>
      </c>
      <c r="H36" s="559" t="s">
        <v>428</v>
      </c>
      <c r="I36" s="560"/>
    </row>
    <row r="37" spans="1:9" ht="12" customHeight="1" x14ac:dyDescent="0.15">
      <c r="A37" s="557">
        <v>42</v>
      </c>
      <c r="B37" s="557">
        <v>2791</v>
      </c>
      <c r="C37" s="557">
        <v>1142</v>
      </c>
      <c r="D37" s="557">
        <v>94</v>
      </c>
      <c r="E37" s="557">
        <v>2339</v>
      </c>
      <c r="F37" s="557">
        <v>1142</v>
      </c>
      <c r="G37" s="557">
        <v>94</v>
      </c>
      <c r="H37" s="559" t="s">
        <v>429</v>
      </c>
      <c r="I37" s="683" t="s">
        <v>3</v>
      </c>
    </row>
    <row r="38" spans="1:9" ht="12" customHeight="1" x14ac:dyDescent="0.15">
      <c r="A38" s="557">
        <v>71</v>
      </c>
      <c r="B38" s="557">
        <v>2567</v>
      </c>
      <c r="C38" s="557">
        <v>936</v>
      </c>
      <c r="D38" s="557">
        <v>89</v>
      </c>
      <c r="E38" s="557">
        <v>2217</v>
      </c>
      <c r="F38" s="557">
        <v>936</v>
      </c>
      <c r="G38" s="557">
        <v>89</v>
      </c>
      <c r="H38" s="559" t="s">
        <v>430</v>
      </c>
      <c r="I38" s="560"/>
    </row>
    <row r="39" spans="1:9" ht="12" customHeight="1" x14ac:dyDescent="0.15">
      <c r="A39" s="557">
        <v>83</v>
      </c>
      <c r="B39" s="557">
        <v>2970</v>
      </c>
      <c r="C39" s="557">
        <v>962</v>
      </c>
      <c r="D39" s="557">
        <v>115</v>
      </c>
      <c r="E39" s="557">
        <v>2593</v>
      </c>
      <c r="F39" s="557">
        <v>962</v>
      </c>
      <c r="G39" s="557">
        <v>115</v>
      </c>
      <c r="H39" s="559" t="s">
        <v>431</v>
      </c>
      <c r="I39" s="560"/>
    </row>
    <row r="40" spans="1:9" ht="12" customHeight="1" x14ac:dyDescent="0.15">
      <c r="A40" s="557">
        <v>60</v>
      </c>
      <c r="B40" s="557">
        <v>3082</v>
      </c>
      <c r="C40" s="557">
        <v>625</v>
      </c>
      <c r="D40" s="557">
        <v>42</v>
      </c>
      <c r="E40" s="557">
        <v>2230</v>
      </c>
      <c r="F40" s="557">
        <v>625</v>
      </c>
      <c r="G40" s="557">
        <v>42</v>
      </c>
      <c r="H40" s="559" t="s">
        <v>433</v>
      </c>
      <c r="I40" s="560"/>
    </row>
    <row r="41" spans="1:9" ht="12" customHeight="1" x14ac:dyDescent="0.15">
      <c r="A41" s="557">
        <v>24</v>
      </c>
      <c r="B41" s="557">
        <v>2945</v>
      </c>
      <c r="C41" s="557">
        <v>221</v>
      </c>
      <c r="D41" s="557">
        <v>25</v>
      </c>
      <c r="E41" s="557">
        <v>1616</v>
      </c>
      <c r="F41" s="557">
        <v>221</v>
      </c>
      <c r="G41" s="557">
        <v>25</v>
      </c>
      <c r="H41" s="559" t="s">
        <v>434</v>
      </c>
      <c r="I41" s="560"/>
    </row>
    <row r="42" spans="1:9" ht="12" customHeight="1" x14ac:dyDescent="0.15">
      <c r="A42" s="561">
        <v>2</v>
      </c>
      <c r="B42" s="557">
        <v>1750</v>
      </c>
      <c r="C42" s="557">
        <v>69</v>
      </c>
      <c r="D42" s="557">
        <v>10</v>
      </c>
      <c r="E42" s="557">
        <v>680</v>
      </c>
      <c r="F42" s="557">
        <v>69</v>
      </c>
      <c r="G42" s="557">
        <v>10</v>
      </c>
      <c r="H42" s="559" t="s">
        <v>435</v>
      </c>
      <c r="I42" s="560"/>
    </row>
    <row r="43" spans="1:9" ht="12" customHeight="1" x14ac:dyDescent="0.15">
      <c r="A43" s="561" t="s">
        <v>1117</v>
      </c>
      <c r="B43" s="557">
        <v>1482</v>
      </c>
      <c r="C43" s="557">
        <v>15</v>
      </c>
      <c r="D43" s="557">
        <v>5</v>
      </c>
      <c r="E43" s="557">
        <v>430</v>
      </c>
      <c r="F43" s="557">
        <v>15</v>
      </c>
      <c r="G43" s="557">
        <v>5</v>
      </c>
      <c r="H43" s="559" t="s">
        <v>436</v>
      </c>
      <c r="I43" s="560"/>
    </row>
    <row r="44" spans="1:9" ht="12" customHeight="1" x14ac:dyDescent="0.15">
      <c r="A44" s="561">
        <v>1</v>
      </c>
      <c r="B44" s="557">
        <v>1170</v>
      </c>
      <c r="C44" s="557">
        <v>4</v>
      </c>
      <c r="D44" s="561" t="s">
        <v>1118</v>
      </c>
      <c r="E44" s="557">
        <v>242</v>
      </c>
      <c r="F44" s="557">
        <v>4</v>
      </c>
      <c r="G44" s="561" t="s">
        <v>1118</v>
      </c>
      <c r="H44" s="559" t="s">
        <v>437</v>
      </c>
      <c r="I44" s="560"/>
    </row>
    <row r="45" spans="1:9" ht="12" customHeight="1" x14ac:dyDescent="0.15">
      <c r="A45" s="561" t="s">
        <v>235</v>
      </c>
      <c r="B45" s="557">
        <v>994</v>
      </c>
      <c r="C45" s="561">
        <v>1</v>
      </c>
      <c r="D45" s="561" t="s">
        <v>1118</v>
      </c>
      <c r="E45" s="557">
        <v>87</v>
      </c>
      <c r="F45" s="557">
        <v>1</v>
      </c>
      <c r="G45" s="561" t="s">
        <v>1118</v>
      </c>
      <c r="H45" s="559"/>
      <c r="I45" s="560"/>
    </row>
    <row r="46" spans="1:9" ht="6" customHeight="1" x14ac:dyDescent="0.15">
      <c r="A46" s="579"/>
      <c r="B46" s="579"/>
      <c r="C46" s="579"/>
      <c r="D46" s="579"/>
      <c r="E46" s="579"/>
      <c r="F46" s="579"/>
      <c r="G46" s="579"/>
      <c r="H46" s="578"/>
      <c r="I46" s="625"/>
    </row>
    <row r="47" spans="1:9" x14ac:dyDescent="0.15">
      <c r="A47" s="557">
        <v>69</v>
      </c>
      <c r="B47" s="557">
        <v>39536</v>
      </c>
      <c r="C47" s="557">
        <v>6718</v>
      </c>
      <c r="D47" s="557">
        <v>407</v>
      </c>
      <c r="E47" s="557">
        <v>17304</v>
      </c>
      <c r="F47" s="557">
        <v>5641</v>
      </c>
      <c r="G47" s="557">
        <v>94</v>
      </c>
      <c r="H47" s="559" t="s">
        <v>1090</v>
      </c>
      <c r="I47" s="560"/>
    </row>
    <row r="48" spans="1:9" ht="3.75" customHeight="1" x14ac:dyDescent="0.15">
      <c r="A48" s="557"/>
      <c r="B48" s="557"/>
      <c r="C48" s="557"/>
      <c r="D48" s="557"/>
      <c r="E48" s="557"/>
      <c r="F48" s="557"/>
      <c r="G48" s="557"/>
      <c r="H48" s="559"/>
      <c r="I48" s="560"/>
    </row>
    <row r="49" spans="1:9" ht="12" customHeight="1" x14ac:dyDescent="0.15">
      <c r="A49" s="561" t="s">
        <v>235</v>
      </c>
      <c r="B49" s="557">
        <v>4433</v>
      </c>
      <c r="C49" s="557">
        <v>18</v>
      </c>
      <c r="D49" s="561">
        <v>3</v>
      </c>
      <c r="E49" s="561" t="s">
        <v>235</v>
      </c>
      <c r="F49" s="561" t="s">
        <v>235</v>
      </c>
      <c r="G49" s="561" t="s">
        <v>235</v>
      </c>
      <c r="H49" s="559" t="s">
        <v>421</v>
      </c>
      <c r="I49" s="560"/>
    </row>
    <row r="50" spans="1:9" ht="12" customHeight="1" x14ac:dyDescent="0.15">
      <c r="A50" s="561">
        <v>2</v>
      </c>
      <c r="B50" s="557">
        <v>2199</v>
      </c>
      <c r="C50" s="557">
        <v>733</v>
      </c>
      <c r="D50" s="557">
        <v>110</v>
      </c>
      <c r="E50" s="557">
        <v>274</v>
      </c>
      <c r="F50" s="557">
        <v>72</v>
      </c>
      <c r="G50" s="557">
        <v>2</v>
      </c>
      <c r="H50" s="559" t="s">
        <v>422</v>
      </c>
      <c r="I50" s="560"/>
    </row>
    <row r="51" spans="1:9" ht="12" customHeight="1" x14ac:dyDescent="0.15">
      <c r="A51" s="557">
        <v>10</v>
      </c>
      <c r="B51" s="557">
        <v>2676</v>
      </c>
      <c r="C51" s="557">
        <v>755</v>
      </c>
      <c r="D51" s="557">
        <v>208</v>
      </c>
      <c r="E51" s="557">
        <v>1003</v>
      </c>
      <c r="F51" s="557">
        <v>378</v>
      </c>
      <c r="G51" s="557">
        <v>11</v>
      </c>
      <c r="H51" s="559" t="s">
        <v>423</v>
      </c>
      <c r="I51" s="560"/>
    </row>
    <row r="52" spans="1:9" ht="12" customHeight="1" x14ac:dyDescent="0.15">
      <c r="A52" s="557">
        <v>7</v>
      </c>
      <c r="B52" s="557">
        <v>1745</v>
      </c>
      <c r="C52" s="557">
        <v>584</v>
      </c>
      <c r="D52" s="557">
        <v>7</v>
      </c>
      <c r="E52" s="557">
        <v>1240</v>
      </c>
      <c r="F52" s="557">
        <v>572</v>
      </c>
      <c r="G52" s="557">
        <v>5</v>
      </c>
      <c r="H52" s="559" t="s">
        <v>425</v>
      </c>
      <c r="I52" s="560"/>
    </row>
    <row r="53" spans="1:9" ht="12" customHeight="1" x14ac:dyDescent="0.15">
      <c r="A53" s="557">
        <v>5</v>
      </c>
      <c r="B53" s="557">
        <v>2081</v>
      </c>
      <c r="C53" s="557">
        <v>628</v>
      </c>
      <c r="D53" s="557">
        <v>11</v>
      </c>
      <c r="E53" s="557">
        <v>1474</v>
      </c>
      <c r="F53" s="557">
        <v>627</v>
      </c>
      <c r="G53" s="557">
        <v>9</v>
      </c>
      <c r="H53" s="559" t="s">
        <v>426</v>
      </c>
      <c r="I53" s="683"/>
    </row>
    <row r="54" spans="1:9" ht="12" customHeight="1" x14ac:dyDescent="0.15">
      <c r="A54" s="557">
        <v>8</v>
      </c>
      <c r="B54" s="557">
        <v>2446</v>
      </c>
      <c r="C54" s="557">
        <v>757</v>
      </c>
      <c r="D54" s="557">
        <v>11</v>
      </c>
      <c r="E54" s="557">
        <v>1821</v>
      </c>
      <c r="F54" s="557">
        <v>755</v>
      </c>
      <c r="G54" s="557">
        <v>11</v>
      </c>
      <c r="H54" s="559" t="s">
        <v>427</v>
      </c>
      <c r="I54" s="560"/>
    </row>
    <row r="55" spans="1:9" ht="12" customHeight="1" x14ac:dyDescent="0.15">
      <c r="A55" s="557">
        <v>11</v>
      </c>
      <c r="B55" s="557">
        <v>2744</v>
      </c>
      <c r="C55" s="557">
        <v>916</v>
      </c>
      <c r="D55" s="557">
        <v>10</v>
      </c>
      <c r="E55" s="557">
        <v>2137</v>
      </c>
      <c r="F55" s="557">
        <v>913</v>
      </c>
      <c r="G55" s="557">
        <v>9</v>
      </c>
      <c r="H55" s="559" t="s">
        <v>428</v>
      </c>
      <c r="I55" s="560"/>
    </row>
    <row r="56" spans="1:9" ht="12" customHeight="1" x14ac:dyDescent="0.15">
      <c r="A56" s="557">
        <v>8</v>
      </c>
      <c r="B56" s="557">
        <v>2327</v>
      </c>
      <c r="C56" s="557">
        <v>729</v>
      </c>
      <c r="D56" s="557">
        <v>14</v>
      </c>
      <c r="E56" s="557">
        <v>1846</v>
      </c>
      <c r="F56" s="557">
        <v>727</v>
      </c>
      <c r="G56" s="557">
        <v>14</v>
      </c>
      <c r="H56" s="559" t="s">
        <v>429</v>
      </c>
      <c r="I56" s="683" t="s">
        <v>4</v>
      </c>
    </row>
    <row r="57" spans="1:9" ht="12" customHeight="1" x14ac:dyDescent="0.15">
      <c r="A57" s="561">
        <v>8</v>
      </c>
      <c r="B57" s="557">
        <v>2292</v>
      </c>
      <c r="C57" s="557">
        <v>619</v>
      </c>
      <c r="D57" s="557">
        <v>15</v>
      </c>
      <c r="E57" s="557">
        <v>1799</v>
      </c>
      <c r="F57" s="557">
        <v>618</v>
      </c>
      <c r="G57" s="557">
        <v>15</v>
      </c>
      <c r="H57" s="559" t="s">
        <v>430</v>
      </c>
      <c r="I57" s="560"/>
    </row>
    <row r="58" spans="1:9" ht="12" customHeight="1" x14ac:dyDescent="0.15">
      <c r="A58" s="557">
        <v>7</v>
      </c>
      <c r="B58" s="557">
        <v>2621</v>
      </c>
      <c r="C58" s="557">
        <v>545</v>
      </c>
      <c r="D58" s="557">
        <v>5</v>
      </c>
      <c r="E58" s="557">
        <v>1895</v>
      </c>
      <c r="F58" s="557">
        <v>545</v>
      </c>
      <c r="G58" s="557">
        <v>5</v>
      </c>
      <c r="H58" s="559" t="s">
        <v>431</v>
      </c>
      <c r="I58" s="560"/>
    </row>
    <row r="59" spans="1:9" ht="12" customHeight="1" x14ac:dyDescent="0.15">
      <c r="A59" s="557">
        <v>1</v>
      </c>
      <c r="B59" s="557">
        <v>3039</v>
      </c>
      <c r="C59" s="557">
        <v>303</v>
      </c>
      <c r="D59" s="557">
        <v>7</v>
      </c>
      <c r="E59" s="557">
        <v>1637</v>
      </c>
      <c r="F59" s="557">
        <v>303</v>
      </c>
      <c r="G59" s="557">
        <v>7</v>
      </c>
      <c r="H59" s="559" t="s">
        <v>433</v>
      </c>
      <c r="I59" s="560"/>
    </row>
    <row r="60" spans="1:9" ht="12" customHeight="1" x14ac:dyDescent="0.15">
      <c r="A60" s="561">
        <v>2</v>
      </c>
      <c r="B60" s="557">
        <v>2694</v>
      </c>
      <c r="C60" s="557">
        <v>100</v>
      </c>
      <c r="D60" s="557">
        <v>5</v>
      </c>
      <c r="E60" s="557">
        <v>1077</v>
      </c>
      <c r="F60" s="557">
        <v>100</v>
      </c>
      <c r="G60" s="557">
        <v>5</v>
      </c>
      <c r="H60" s="559" t="s">
        <v>434</v>
      </c>
      <c r="I60" s="560"/>
    </row>
    <row r="61" spans="1:9" ht="12" customHeight="1" x14ac:dyDescent="0.15">
      <c r="A61" s="561" t="s">
        <v>1117</v>
      </c>
      <c r="B61" s="557">
        <v>1810</v>
      </c>
      <c r="C61" s="557">
        <v>26</v>
      </c>
      <c r="D61" s="561">
        <v>1</v>
      </c>
      <c r="E61" s="557">
        <v>499</v>
      </c>
      <c r="F61" s="557">
        <v>26</v>
      </c>
      <c r="G61" s="561">
        <v>1</v>
      </c>
      <c r="H61" s="559" t="s">
        <v>435</v>
      </c>
      <c r="I61" s="560"/>
    </row>
    <row r="62" spans="1:9" ht="12" customHeight="1" x14ac:dyDescent="0.15">
      <c r="A62" s="561" t="s">
        <v>235</v>
      </c>
      <c r="B62" s="557">
        <v>1807</v>
      </c>
      <c r="C62" s="557">
        <v>4</v>
      </c>
      <c r="D62" s="561" t="s">
        <v>235</v>
      </c>
      <c r="E62" s="557">
        <v>338</v>
      </c>
      <c r="F62" s="557">
        <v>4</v>
      </c>
      <c r="G62" s="561" t="s">
        <v>235</v>
      </c>
      <c r="H62" s="559" t="s">
        <v>436</v>
      </c>
      <c r="I62" s="560"/>
    </row>
    <row r="63" spans="1:9" ht="12" customHeight="1" x14ac:dyDescent="0.15">
      <c r="A63" s="561" t="s">
        <v>235</v>
      </c>
      <c r="B63" s="557">
        <v>1782</v>
      </c>
      <c r="C63" s="561">
        <v>1</v>
      </c>
      <c r="D63" s="561" t="s">
        <v>235</v>
      </c>
      <c r="E63" s="557">
        <v>185</v>
      </c>
      <c r="F63" s="561">
        <v>1</v>
      </c>
      <c r="G63" s="561" t="s">
        <v>235</v>
      </c>
      <c r="H63" s="559" t="s">
        <v>437</v>
      </c>
      <c r="I63" s="560"/>
    </row>
    <row r="64" spans="1:9" ht="12" customHeight="1" x14ac:dyDescent="0.15">
      <c r="A64" s="561" t="s">
        <v>235</v>
      </c>
      <c r="B64" s="557">
        <v>2313</v>
      </c>
      <c r="C64" s="561" t="s">
        <v>1119</v>
      </c>
      <c r="D64" s="561" t="s">
        <v>235</v>
      </c>
      <c r="E64" s="557">
        <v>79</v>
      </c>
      <c r="F64" s="561" t="s">
        <v>235</v>
      </c>
      <c r="G64" s="561" t="s">
        <v>235</v>
      </c>
      <c r="H64" s="559" t="s">
        <v>438</v>
      </c>
      <c r="I64" s="560"/>
    </row>
    <row r="65" spans="1:9" ht="6" customHeight="1" thickBot="1" x14ac:dyDescent="0.2">
      <c r="A65" s="563"/>
      <c r="B65" s="563"/>
      <c r="C65" s="563"/>
      <c r="D65" s="563"/>
      <c r="E65" s="563"/>
      <c r="F65" s="563"/>
      <c r="G65" s="563"/>
      <c r="H65" s="563"/>
      <c r="I65" s="564"/>
    </row>
    <row r="66" spans="1:9" x14ac:dyDescent="0.15">
      <c r="A66" s="551"/>
      <c r="B66" s="551"/>
      <c r="C66" s="551"/>
      <c r="D66" s="551"/>
      <c r="E66" s="551"/>
      <c r="F66" s="551"/>
      <c r="G66" s="551"/>
      <c r="H66" s="551"/>
      <c r="I66" s="551"/>
    </row>
  </sheetData>
  <mergeCells count="3">
    <mergeCell ref="B4:D4"/>
    <mergeCell ref="E4:G4"/>
    <mergeCell ref="H4:I8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&amp;C59</oddFooter>
    <firstFooter>&amp;C59</first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G18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12.875" style="203" customWidth="1"/>
    <col min="2" max="6" width="10.625" style="203" customWidth="1"/>
    <col min="7" max="7" width="9" style="203"/>
  </cols>
  <sheetData>
    <row r="1" spans="1:7" ht="17.25" x14ac:dyDescent="0.2">
      <c r="A1" s="435" t="s">
        <v>439</v>
      </c>
      <c r="B1" s="551"/>
      <c r="C1" s="551"/>
      <c r="D1" s="551"/>
      <c r="E1" s="551"/>
      <c r="F1" s="551"/>
    </row>
    <row r="2" spans="1:7" ht="15" thickBot="1" x14ac:dyDescent="0.2">
      <c r="A2" s="171" t="s">
        <v>11</v>
      </c>
      <c r="B2" s="551"/>
      <c r="C2" s="551"/>
      <c r="D2" s="551"/>
      <c r="E2" s="551"/>
      <c r="F2" s="551"/>
      <c r="G2" s="633" t="s">
        <v>1255</v>
      </c>
    </row>
    <row r="3" spans="1:7" x14ac:dyDescent="0.15">
      <c r="A3" s="1179" t="s">
        <v>440</v>
      </c>
      <c r="B3" s="1111" t="s">
        <v>374</v>
      </c>
      <c r="C3" s="1111" t="s">
        <v>441</v>
      </c>
      <c r="D3" s="1170" t="s">
        <v>442</v>
      </c>
      <c r="E3" s="1180"/>
      <c r="F3" s="1181"/>
      <c r="G3" s="879" t="s">
        <v>443</v>
      </c>
    </row>
    <row r="4" spans="1:7" x14ac:dyDescent="0.15">
      <c r="A4" s="959"/>
      <c r="B4" s="997"/>
      <c r="C4" s="997"/>
      <c r="D4" s="884" t="s">
        <v>444</v>
      </c>
      <c r="E4" s="884" t="s">
        <v>445</v>
      </c>
      <c r="F4" s="884" t="s">
        <v>9</v>
      </c>
      <c r="G4" s="891" t="s">
        <v>446</v>
      </c>
    </row>
    <row r="5" spans="1:7" x14ac:dyDescent="0.15">
      <c r="A5" s="566" t="s">
        <v>261</v>
      </c>
      <c r="B5" s="557">
        <v>43974</v>
      </c>
      <c r="C5" s="557">
        <v>42332</v>
      </c>
      <c r="D5" s="557">
        <v>5347</v>
      </c>
      <c r="E5" s="557">
        <v>3705</v>
      </c>
      <c r="F5" s="557">
        <v>1642</v>
      </c>
      <c r="G5" s="898">
        <v>103.9</v>
      </c>
    </row>
    <row r="6" spans="1:7" x14ac:dyDescent="0.15">
      <c r="A6" s="566" t="s">
        <v>262</v>
      </c>
      <c r="B6" s="557">
        <v>49010</v>
      </c>
      <c r="C6" s="557">
        <v>46662</v>
      </c>
      <c r="D6" s="557">
        <v>7153</v>
      </c>
      <c r="E6" s="557">
        <v>4805</v>
      </c>
      <c r="F6" s="557">
        <v>2348</v>
      </c>
      <c r="G6" s="898">
        <v>105</v>
      </c>
    </row>
    <row r="7" spans="1:7" x14ac:dyDescent="0.15">
      <c r="A7" s="566" t="s">
        <v>263</v>
      </c>
      <c r="B7" s="557">
        <v>52326</v>
      </c>
      <c r="C7" s="557">
        <v>49542</v>
      </c>
      <c r="D7" s="557">
        <v>8814</v>
      </c>
      <c r="E7" s="557">
        <v>6030</v>
      </c>
      <c r="F7" s="557">
        <v>2784</v>
      </c>
      <c r="G7" s="898">
        <v>105.6</v>
      </c>
    </row>
    <row r="8" spans="1:7" x14ac:dyDescent="0.15">
      <c r="A8" s="566" t="s">
        <v>447</v>
      </c>
      <c r="B8" s="557">
        <v>55923</v>
      </c>
      <c r="C8" s="557">
        <v>52547</v>
      </c>
      <c r="D8" s="557">
        <v>11445</v>
      </c>
      <c r="E8" s="557">
        <v>8034</v>
      </c>
      <c r="F8" s="557">
        <v>3376</v>
      </c>
      <c r="G8" s="898">
        <v>106.4</v>
      </c>
    </row>
    <row r="9" spans="1:7" x14ac:dyDescent="0.15">
      <c r="A9" s="566" t="s">
        <v>227</v>
      </c>
      <c r="B9" s="557">
        <v>57051</v>
      </c>
      <c r="C9" s="557">
        <v>53683</v>
      </c>
      <c r="D9" s="557">
        <v>12877</v>
      </c>
      <c r="E9" s="557">
        <v>9501</v>
      </c>
      <c r="F9" s="557">
        <v>3368</v>
      </c>
      <c r="G9" s="898">
        <v>106.3</v>
      </c>
    </row>
    <row r="10" spans="1:7" x14ac:dyDescent="0.15">
      <c r="A10" s="566" t="s">
        <v>228</v>
      </c>
      <c r="B10" s="557">
        <v>60747</v>
      </c>
      <c r="C10" s="557">
        <v>56557</v>
      </c>
      <c r="D10" s="557">
        <v>14932</v>
      </c>
      <c r="E10" s="557">
        <v>10690</v>
      </c>
      <c r="F10" s="557">
        <v>4190</v>
      </c>
      <c r="G10" s="898">
        <v>107.4</v>
      </c>
    </row>
    <row r="11" spans="1:7" x14ac:dyDescent="0.15">
      <c r="A11" s="566" t="s">
        <v>229</v>
      </c>
      <c r="B11" s="557">
        <v>82318</v>
      </c>
      <c r="C11" s="557">
        <v>79023</v>
      </c>
      <c r="D11" s="557">
        <v>16372</v>
      </c>
      <c r="E11" s="557">
        <v>12944</v>
      </c>
      <c r="F11" s="557">
        <v>3295</v>
      </c>
      <c r="G11" s="898">
        <v>104.2</v>
      </c>
    </row>
    <row r="12" spans="1:7" s="79" customFormat="1" x14ac:dyDescent="0.15">
      <c r="A12" s="566" t="s">
        <v>230</v>
      </c>
      <c r="B12" s="557">
        <v>82030</v>
      </c>
      <c r="C12" s="557">
        <v>77729</v>
      </c>
      <c r="D12" s="557">
        <v>17008</v>
      </c>
      <c r="E12" s="557">
        <v>12707</v>
      </c>
      <c r="F12" s="557">
        <v>4301</v>
      </c>
      <c r="G12" s="898">
        <f>B12/C12*100</f>
        <v>105.53332732956811</v>
      </c>
    </row>
    <row r="13" spans="1:7" ht="6.75" customHeight="1" x14ac:dyDescent="0.15">
      <c r="A13" s="566"/>
      <c r="B13" s="557"/>
      <c r="C13" s="557"/>
      <c r="D13" s="557"/>
      <c r="E13" s="557"/>
      <c r="F13" s="557"/>
      <c r="G13" s="898"/>
    </row>
    <row r="14" spans="1:7" x14ac:dyDescent="0.15">
      <c r="A14" s="824" t="s">
        <v>1090</v>
      </c>
      <c r="B14" s="712">
        <v>79182</v>
      </c>
      <c r="C14" s="712">
        <v>75457</v>
      </c>
      <c r="D14" s="712">
        <v>17102</v>
      </c>
      <c r="E14" s="712">
        <v>13377</v>
      </c>
      <c r="F14" s="712">
        <f>D14-E14</f>
        <v>3725</v>
      </c>
      <c r="G14" s="899">
        <f>B14/C14*100</f>
        <v>104.93658640020145</v>
      </c>
    </row>
    <row r="15" spans="1:7" ht="6.75" customHeight="1" thickBot="1" x14ac:dyDescent="0.2">
      <c r="A15" s="573"/>
      <c r="B15" s="563"/>
      <c r="C15" s="563"/>
      <c r="D15" s="563"/>
      <c r="E15" s="563"/>
      <c r="F15" s="563"/>
      <c r="G15" s="564"/>
    </row>
    <row r="16" spans="1:7" x14ac:dyDescent="0.15">
      <c r="A16" s="551" t="s">
        <v>1053</v>
      </c>
      <c r="B16" s="551"/>
      <c r="C16" s="551"/>
      <c r="D16" s="551"/>
      <c r="E16" s="551"/>
      <c r="F16" s="551"/>
      <c r="G16" s="551"/>
    </row>
    <row r="17" spans="1:7" ht="6" customHeight="1" x14ac:dyDescent="0.15">
      <c r="A17" s="551"/>
      <c r="B17" s="551"/>
      <c r="C17" s="551"/>
      <c r="D17" s="551"/>
      <c r="E17" s="551"/>
      <c r="F17" s="551"/>
      <c r="G17" s="551"/>
    </row>
    <row r="18" spans="1:7" x14ac:dyDescent="0.15">
      <c r="A18" s="551" t="s">
        <v>448</v>
      </c>
      <c r="B18" s="713"/>
      <c r="C18" s="713"/>
      <c r="D18" s="551"/>
      <c r="E18" s="551"/>
      <c r="F18" s="551"/>
      <c r="G18" s="551"/>
    </row>
  </sheetData>
  <mergeCells count="4">
    <mergeCell ref="A3:A4"/>
    <mergeCell ref="B3:B4"/>
    <mergeCell ref="C3:C4"/>
    <mergeCell ref="D3:F3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&amp;C60</oddFooter>
    <firstFooter>&amp;C60</first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8"/>
  <sheetViews>
    <sheetView tabSelected="1" view="pageBreakPreview" zoomScale="110" zoomScaleNormal="100" zoomScaleSheetLayoutView="110" workbookViewId="0">
      <selection activeCell="I7" sqref="I7"/>
    </sheetView>
  </sheetViews>
  <sheetFormatPr defaultRowHeight="13.5" x14ac:dyDescent="0.15"/>
  <cols>
    <col min="1" max="1" width="9" style="79"/>
    <col min="2" max="2" width="11.25" style="79" customWidth="1"/>
    <col min="3" max="16384" width="9" style="79"/>
  </cols>
  <sheetData>
    <row r="5" spans="1:11" ht="85.5" customHeight="1" x14ac:dyDescent="0.15">
      <c r="A5" s="901"/>
      <c r="B5" s="901"/>
      <c r="C5" s="901"/>
      <c r="D5" s="901"/>
      <c r="E5" s="901"/>
      <c r="F5" s="901"/>
      <c r="G5" s="901"/>
      <c r="H5" s="901"/>
      <c r="I5" s="901"/>
    </row>
    <row r="6" spans="1:11" ht="85.5" customHeight="1" x14ac:dyDescent="0.15">
      <c r="A6" s="106"/>
      <c r="B6" s="106"/>
      <c r="C6" s="106"/>
      <c r="D6" s="106"/>
      <c r="E6" s="106"/>
      <c r="F6" s="106"/>
      <c r="G6" s="106"/>
      <c r="H6" s="106"/>
      <c r="I6" s="106"/>
    </row>
    <row r="7" spans="1:11" ht="85.5" customHeight="1" x14ac:dyDescent="0.15">
      <c r="A7" s="106"/>
      <c r="B7" s="106"/>
      <c r="C7" s="106"/>
      <c r="D7" s="106"/>
      <c r="E7" s="106"/>
      <c r="F7" s="106"/>
      <c r="G7" s="106"/>
      <c r="H7" s="106"/>
      <c r="I7" s="106"/>
    </row>
    <row r="8" spans="1:11" ht="75.75" customHeight="1" x14ac:dyDescent="0.15">
      <c r="A8" s="1182" t="s">
        <v>1258</v>
      </c>
      <c r="B8" s="1182"/>
      <c r="C8" s="1182"/>
      <c r="D8" s="1182"/>
      <c r="E8" s="1182"/>
      <c r="F8" s="1182"/>
      <c r="G8" s="1182"/>
      <c r="H8" s="1182"/>
      <c r="I8" s="1182"/>
      <c r="J8" s="1182"/>
      <c r="K8" s="98"/>
    </row>
    <row r="28" spans="3:3" ht="83.25" x14ac:dyDescent="0.15">
      <c r="C28" s="76"/>
    </row>
  </sheetData>
  <mergeCells count="2">
    <mergeCell ref="A5:I5"/>
    <mergeCell ref="A8:J8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59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11.5" style="203" customWidth="1"/>
    <col min="2" max="2" width="9.75" style="203" bestFit="1" customWidth="1"/>
    <col min="3" max="3" width="8.375" style="203" customWidth="1"/>
    <col min="4" max="4" width="5.625" style="203" customWidth="1"/>
    <col min="5" max="7" width="9" style="203" bestFit="1" customWidth="1"/>
    <col min="8" max="8" width="6.625" style="203" customWidth="1"/>
    <col min="9" max="11" width="5.625" style="203" customWidth="1"/>
    <col min="12" max="12" width="8" style="203" customWidth="1"/>
    <col min="13" max="13" width="5.625" style="203" customWidth="1"/>
    <col min="14" max="14" width="3.5" customWidth="1"/>
  </cols>
  <sheetData>
    <row r="1" spans="1:13" ht="21.75" customHeight="1" thickBot="1" x14ac:dyDescent="0.2">
      <c r="A1" s="221" t="s">
        <v>748</v>
      </c>
      <c r="B1" s="129"/>
      <c r="C1" s="118"/>
      <c r="D1" s="118"/>
      <c r="E1" s="118"/>
      <c r="F1" s="118"/>
      <c r="G1" s="118"/>
      <c r="H1" s="118"/>
      <c r="I1" s="118"/>
      <c r="J1" s="118"/>
      <c r="K1" s="172"/>
      <c r="M1" s="173"/>
    </row>
    <row r="2" spans="1:13" ht="13.5" customHeight="1" x14ac:dyDescent="0.15">
      <c r="A2" s="174" t="s">
        <v>24</v>
      </c>
      <c r="B2" s="923" t="s">
        <v>1271</v>
      </c>
      <c r="C2" s="924"/>
      <c r="D2" s="925"/>
      <c r="E2" s="926" t="s">
        <v>734</v>
      </c>
      <c r="F2" s="927"/>
      <c r="G2" s="927"/>
      <c r="H2" s="927"/>
      <c r="I2" s="928"/>
      <c r="J2" s="175" t="s">
        <v>735</v>
      </c>
      <c r="K2" s="473" t="s">
        <v>1265</v>
      </c>
      <c r="L2" s="921" t="s">
        <v>749</v>
      </c>
      <c r="M2" s="176" t="s">
        <v>737</v>
      </c>
    </row>
    <row r="3" spans="1:13" x14ac:dyDescent="0.15">
      <c r="A3" s="177" t="s">
        <v>739</v>
      </c>
      <c r="B3" s="178" t="s">
        <v>24</v>
      </c>
      <c r="C3" s="872" t="s">
        <v>1268</v>
      </c>
      <c r="D3" s="872" t="s">
        <v>741</v>
      </c>
      <c r="E3" s="872" t="s">
        <v>1270</v>
      </c>
      <c r="F3" s="872" t="s">
        <v>750</v>
      </c>
      <c r="G3" s="872" t="s">
        <v>751</v>
      </c>
      <c r="H3" s="867" t="s">
        <v>740</v>
      </c>
      <c r="I3" s="867" t="s">
        <v>741</v>
      </c>
      <c r="J3" s="179" t="s">
        <v>743</v>
      </c>
      <c r="K3" s="179" t="s">
        <v>1266</v>
      </c>
      <c r="L3" s="922"/>
      <c r="M3" s="204" t="s">
        <v>746</v>
      </c>
    </row>
    <row r="4" spans="1:13" x14ac:dyDescent="0.15">
      <c r="A4" s="180" t="s">
        <v>24</v>
      </c>
      <c r="B4" s="181" t="s">
        <v>24</v>
      </c>
      <c r="C4" s="869" t="s">
        <v>1269</v>
      </c>
      <c r="D4" s="871" t="s">
        <v>1267</v>
      </c>
      <c r="E4" s="870" t="s">
        <v>1269</v>
      </c>
      <c r="F4" s="870" t="s">
        <v>1269</v>
      </c>
      <c r="G4" s="870" t="s">
        <v>1269</v>
      </c>
      <c r="H4" s="72" t="s">
        <v>1269</v>
      </c>
      <c r="I4" s="871" t="s">
        <v>1267</v>
      </c>
      <c r="J4" s="182" t="s">
        <v>744</v>
      </c>
      <c r="K4" s="182" t="s">
        <v>22</v>
      </c>
      <c r="L4" s="182" t="s">
        <v>997</v>
      </c>
      <c r="M4" s="205" t="s">
        <v>921</v>
      </c>
    </row>
    <row r="5" spans="1:13" x14ac:dyDescent="0.15">
      <c r="A5" s="222" t="s">
        <v>967</v>
      </c>
      <c r="B5" s="185">
        <v>193645</v>
      </c>
      <c r="C5" s="190" t="s">
        <v>998</v>
      </c>
      <c r="D5" s="190" t="s">
        <v>998</v>
      </c>
      <c r="E5" s="185">
        <v>1046479</v>
      </c>
      <c r="F5" s="185">
        <v>514255</v>
      </c>
      <c r="G5" s="185">
        <v>532224</v>
      </c>
      <c r="H5" s="190" t="s">
        <v>998</v>
      </c>
      <c r="I5" s="190" t="s">
        <v>998</v>
      </c>
      <c r="J5" s="188">
        <v>5.4</v>
      </c>
      <c r="K5" s="188">
        <v>96.6</v>
      </c>
      <c r="L5" s="223">
        <v>6448.49</v>
      </c>
      <c r="M5" s="193">
        <v>162.30000000000001</v>
      </c>
    </row>
    <row r="6" spans="1:13" x14ac:dyDescent="0.15">
      <c r="A6" s="222" t="s">
        <v>968</v>
      </c>
      <c r="B6" s="185">
        <v>200172</v>
      </c>
      <c r="C6" s="186">
        <v>6527</v>
      </c>
      <c r="D6" s="189">
        <v>3.4</v>
      </c>
      <c r="E6" s="185">
        <v>1090428</v>
      </c>
      <c r="F6" s="185">
        <v>536259</v>
      </c>
      <c r="G6" s="185">
        <v>554169</v>
      </c>
      <c r="H6" s="186">
        <v>43949</v>
      </c>
      <c r="I6" s="188">
        <v>4.2</v>
      </c>
      <c r="J6" s="188">
        <v>5.4</v>
      </c>
      <c r="K6" s="188">
        <v>96.8</v>
      </c>
      <c r="L6" s="223">
        <v>6448.49</v>
      </c>
      <c r="M6" s="193">
        <v>169.1</v>
      </c>
    </row>
    <row r="7" spans="1:13" x14ac:dyDescent="0.15">
      <c r="A7" s="222" t="s">
        <v>753</v>
      </c>
      <c r="B7" s="185">
        <v>205360</v>
      </c>
      <c r="C7" s="186">
        <v>5188</v>
      </c>
      <c r="D7" s="189">
        <v>2.6</v>
      </c>
      <c r="E7" s="185">
        <v>1141737</v>
      </c>
      <c r="F7" s="185">
        <v>562839</v>
      </c>
      <c r="G7" s="185">
        <v>578898</v>
      </c>
      <c r="H7" s="186">
        <v>51309</v>
      </c>
      <c r="I7" s="188">
        <v>4.7</v>
      </c>
      <c r="J7" s="188">
        <v>5.6</v>
      </c>
      <c r="K7" s="188">
        <v>97.2</v>
      </c>
      <c r="L7" s="223">
        <v>6436.59</v>
      </c>
      <c r="M7" s="193">
        <v>177.4</v>
      </c>
    </row>
    <row r="8" spans="1:13" x14ac:dyDescent="0.15">
      <c r="A8" s="222" t="s">
        <v>969</v>
      </c>
      <c r="B8" s="185">
        <v>213060</v>
      </c>
      <c r="C8" s="186">
        <v>7700</v>
      </c>
      <c r="D8" s="189">
        <v>3.7</v>
      </c>
      <c r="E8" s="185">
        <v>1195057</v>
      </c>
      <c r="F8" s="185">
        <v>588545</v>
      </c>
      <c r="G8" s="185">
        <v>606512</v>
      </c>
      <c r="H8" s="186">
        <v>53320</v>
      </c>
      <c r="I8" s="188">
        <v>4.7</v>
      </c>
      <c r="J8" s="188">
        <v>5.6</v>
      </c>
      <c r="K8" s="188">
        <v>97</v>
      </c>
      <c r="L8" s="223">
        <v>6436.59</v>
      </c>
      <c r="M8" s="193">
        <v>185.7</v>
      </c>
    </row>
    <row r="9" spans="1:13" x14ac:dyDescent="0.15">
      <c r="A9" s="222" t="s">
        <v>970</v>
      </c>
      <c r="B9" s="185">
        <v>213930</v>
      </c>
      <c r="C9" s="224">
        <v>870</v>
      </c>
      <c r="D9" s="189">
        <v>0.4</v>
      </c>
      <c r="E9" s="185">
        <v>1206657</v>
      </c>
      <c r="F9" s="185">
        <v>591599</v>
      </c>
      <c r="G9" s="185">
        <v>615058</v>
      </c>
      <c r="H9" s="186">
        <v>11600</v>
      </c>
      <c r="I9" s="188">
        <v>1</v>
      </c>
      <c r="J9" s="188">
        <v>5.6</v>
      </c>
      <c r="K9" s="188">
        <v>96.2</v>
      </c>
      <c r="L9" s="223">
        <v>6436.59</v>
      </c>
      <c r="M9" s="193">
        <v>187.5</v>
      </c>
    </row>
    <row r="10" spans="1:13" x14ac:dyDescent="0.15">
      <c r="A10" s="222" t="s">
        <v>971</v>
      </c>
      <c r="B10" s="185">
        <v>282783</v>
      </c>
      <c r="C10" s="186">
        <v>68853</v>
      </c>
      <c r="D10" s="189">
        <v>32.200000000000003</v>
      </c>
      <c r="E10" s="185">
        <v>1534311</v>
      </c>
      <c r="F10" s="185">
        <v>738344</v>
      </c>
      <c r="G10" s="185">
        <v>795967</v>
      </c>
      <c r="H10" s="185">
        <v>327654</v>
      </c>
      <c r="I10" s="188">
        <v>27.2</v>
      </c>
      <c r="J10" s="188">
        <v>5.4</v>
      </c>
      <c r="K10" s="188">
        <v>92.8</v>
      </c>
      <c r="L10" s="223">
        <v>6436.59</v>
      </c>
      <c r="M10" s="193">
        <v>238.4</v>
      </c>
    </row>
    <row r="11" spans="1:13" x14ac:dyDescent="0.15">
      <c r="A11" s="222"/>
      <c r="B11" s="185"/>
      <c r="C11" s="186"/>
      <c r="D11" s="189"/>
      <c r="E11" s="185"/>
      <c r="F11" s="185"/>
      <c r="G11" s="185"/>
      <c r="H11" s="185"/>
      <c r="I11" s="189"/>
      <c r="J11" s="188"/>
      <c r="K11" s="188"/>
      <c r="L11" s="223"/>
      <c r="M11" s="193"/>
    </row>
    <row r="12" spans="1:13" x14ac:dyDescent="0.15">
      <c r="A12" s="222" t="s">
        <v>972</v>
      </c>
      <c r="B12" s="185">
        <v>279736</v>
      </c>
      <c r="C12" s="185">
        <v>-3047</v>
      </c>
      <c r="D12" s="194">
        <v>-1.1000000000000001</v>
      </c>
      <c r="E12" s="185">
        <v>1550462</v>
      </c>
      <c r="F12" s="185">
        <v>752266</v>
      </c>
      <c r="G12" s="185">
        <v>798196</v>
      </c>
      <c r="H12" s="185">
        <v>16151</v>
      </c>
      <c r="I12" s="188">
        <v>1.1000000000000001</v>
      </c>
      <c r="J12" s="188">
        <v>5.5</v>
      </c>
      <c r="K12" s="188">
        <v>94.2</v>
      </c>
      <c r="L12" s="223">
        <v>6438.89</v>
      </c>
      <c r="M12" s="193">
        <v>240.8</v>
      </c>
    </row>
    <row r="13" spans="1:13" x14ac:dyDescent="0.15">
      <c r="A13" s="222" t="s">
        <v>973</v>
      </c>
      <c r="B13" s="185">
        <v>284267</v>
      </c>
      <c r="C13" s="186">
        <v>4531</v>
      </c>
      <c r="D13" s="189">
        <v>1.6</v>
      </c>
      <c r="E13" s="185">
        <v>1547580</v>
      </c>
      <c r="F13" s="185">
        <v>749636</v>
      </c>
      <c r="G13" s="185">
        <v>797944</v>
      </c>
      <c r="H13" s="185">
        <v>-2882</v>
      </c>
      <c r="I13" s="194">
        <v>-0.2</v>
      </c>
      <c r="J13" s="188">
        <v>5.4</v>
      </c>
      <c r="K13" s="188">
        <v>93.9</v>
      </c>
      <c r="L13" s="223">
        <v>6437.64</v>
      </c>
      <c r="M13" s="193">
        <v>240.4</v>
      </c>
    </row>
    <row r="14" spans="1:13" x14ac:dyDescent="0.15">
      <c r="A14" s="222" t="s">
        <v>975</v>
      </c>
      <c r="B14" s="185">
        <v>301734</v>
      </c>
      <c r="C14" s="186">
        <v>17467</v>
      </c>
      <c r="D14" s="189">
        <v>6.1</v>
      </c>
      <c r="E14" s="185">
        <v>1513624</v>
      </c>
      <c r="F14" s="185">
        <v>729692</v>
      </c>
      <c r="G14" s="185">
        <v>783932</v>
      </c>
      <c r="H14" s="185">
        <v>-33956</v>
      </c>
      <c r="I14" s="194">
        <v>-2.2000000000000002</v>
      </c>
      <c r="J14" s="188">
        <v>5</v>
      </c>
      <c r="K14" s="188">
        <v>93.1</v>
      </c>
      <c r="L14" s="223">
        <v>6419.44</v>
      </c>
      <c r="M14" s="193">
        <v>235.8</v>
      </c>
    </row>
    <row r="15" spans="1:13" x14ac:dyDescent="0.15">
      <c r="A15" s="222" t="s">
        <v>974</v>
      </c>
      <c r="B15" s="185">
        <v>331483</v>
      </c>
      <c r="C15" s="186">
        <v>29749</v>
      </c>
      <c r="D15" s="189">
        <v>9.9</v>
      </c>
      <c r="E15" s="185">
        <v>1521656</v>
      </c>
      <c r="F15" s="185">
        <v>735781</v>
      </c>
      <c r="G15" s="185">
        <v>785875</v>
      </c>
      <c r="H15" s="185">
        <v>8032</v>
      </c>
      <c r="I15" s="188">
        <v>0.5</v>
      </c>
      <c r="J15" s="188">
        <v>4.5999999999999996</v>
      </c>
      <c r="K15" s="188">
        <v>93.6</v>
      </c>
      <c r="L15" s="223">
        <v>6419.44</v>
      </c>
      <c r="M15" s="193">
        <v>237</v>
      </c>
    </row>
    <row r="16" spans="1:13" x14ac:dyDescent="0.15">
      <c r="A16" s="222" t="s">
        <v>976</v>
      </c>
      <c r="B16" s="185">
        <v>376310</v>
      </c>
      <c r="C16" s="186">
        <v>44827</v>
      </c>
      <c r="D16" s="189">
        <v>13.5</v>
      </c>
      <c r="E16" s="185">
        <v>1580021</v>
      </c>
      <c r="F16" s="185">
        <v>769524</v>
      </c>
      <c r="G16" s="185">
        <v>810497</v>
      </c>
      <c r="H16" s="185">
        <v>58365</v>
      </c>
      <c r="I16" s="188">
        <v>3.8</v>
      </c>
      <c r="J16" s="188">
        <v>4.2</v>
      </c>
      <c r="K16" s="188">
        <v>94.9</v>
      </c>
      <c r="L16" s="223">
        <v>6413.79</v>
      </c>
      <c r="M16" s="193">
        <v>246.3</v>
      </c>
    </row>
    <row r="17" spans="1:13" x14ac:dyDescent="0.15">
      <c r="A17" s="222"/>
      <c r="B17" s="185"/>
      <c r="C17" s="186"/>
      <c r="D17" s="189"/>
      <c r="E17" s="185"/>
      <c r="F17" s="185"/>
      <c r="G17" s="185"/>
      <c r="H17" s="185"/>
      <c r="I17" s="189"/>
      <c r="J17" s="188"/>
      <c r="K17" s="188"/>
      <c r="L17" s="223"/>
      <c r="M17" s="193"/>
    </row>
    <row r="18" spans="1:13" x14ac:dyDescent="0.15">
      <c r="A18" s="222" t="s">
        <v>977</v>
      </c>
      <c r="B18" s="185">
        <v>433371</v>
      </c>
      <c r="C18" s="186">
        <v>57061</v>
      </c>
      <c r="D18" s="189">
        <v>15.2</v>
      </c>
      <c r="E18" s="185">
        <v>1698003</v>
      </c>
      <c r="F18" s="185">
        <v>834794</v>
      </c>
      <c r="G18" s="185">
        <v>863209</v>
      </c>
      <c r="H18" s="185">
        <v>117982</v>
      </c>
      <c r="I18" s="188">
        <v>7.5</v>
      </c>
      <c r="J18" s="188">
        <v>3.9</v>
      </c>
      <c r="K18" s="188">
        <v>96.7</v>
      </c>
      <c r="L18" s="223">
        <v>6413.79</v>
      </c>
      <c r="M18" s="193">
        <v>264.7</v>
      </c>
    </row>
    <row r="19" spans="1:13" x14ac:dyDescent="0.15">
      <c r="A19" s="222" t="s">
        <v>978</v>
      </c>
      <c r="B19" s="185">
        <v>490152</v>
      </c>
      <c r="C19" s="186">
        <v>56781</v>
      </c>
      <c r="D19" s="189">
        <v>13.1</v>
      </c>
      <c r="E19" s="185">
        <v>1792201</v>
      </c>
      <c r="F19" s="185">
        <v>885573</v>
      </c>
      <c r="G19" s="185">
        <v>906628</v>
      </c>
      <c r="H19" s="186">
        <v>94198</v>
      </c>
      <c r="I19" s="188">
        <v>5.5</v>
      </c>
      <c r="J19" s="188">
        <v>3.8</v>
      </c>
      <c r="K19" s="188">
        <v>97.7</v>
      </c>
      <c r="L19" s="223">
        <v>6413.79</v>
      </c>
      <c r="M19" s="193">
        <v>279.39999999999998</v>
      </c>
    </row>
    <row r="20" spans="1:13" x14ac:dyDescent="0.15">
      <c r="A20" s="222" t="s">
        <v>979</v>
      </c>
      <c r="B20" s="185">
        <v>521556</v>
      </c>
      <c r="C20" s="186">
        <v>31404</v>
      </c>
      <c r="D20" s="189">
        <v>6.4</v>
      </c>
      <c r="E20" s="185">
        <v>1866066</v>
      </c>
      <c r="F20" s="185">
        <v>924221</v>
      </c>
      <c r="G20" s="185">
        <v>941845</v>
      </c>
      <c r="H20" s="185">
        <v>73865</v>
      </c>
      <c r="I20" s="188">
        <v>4.0999999999999996</v>
      </c>
      <c r="J20" s="188">
        <v>3.7</v>
      </c>
      <c r="K20" s="188">
        <v>98.1</v>
      </c>
      <c r="L20" s="223">
        <v>6413.79</v>
      </c>
      <c r="M20" s="193">
        <v>290.89999999999998</v>
      </c>
    </row>
    <row r="21" spans="1:13" x14ac:dyDescent="0.15">
      <c r="A21" s="222" t="s">
        <v>963</v>
      </c>
      <c r="B21" s="185">
        <v>573521</v>
      </c>
      <c r="C21" s="186">
        <v>51965</v>
      </c>
      <c r="D21" s="189">
        <v>10</v>
      </c>
      <c r="E21" s="185">
        <v>1935168</v>
      </c>
      <c r="F21" s="185">
        <v>962571</v>
      </c>
      <c r="G21" s="185">
        <v>972597</v>
      </c>
      <c r="H21" s="185">
        <v>69102</v>
      </c>
      <c r="I21" s="188">
        <v>3.7</v>
      </c>
      <c r="J21" s="188">
        <v>3.4</v>
      </c>
      <c r="K21" s="188">
        <v>99</v>
      </c>
      <c r="L21" s="223">
        <v>6408.28</v>
      </c>
      <c r="M21" s="193">
        <v>302</v>
      </c>
    </row>
    <row r="22" spans="1:13" x14ac:dyDescent="0.15">
      <c r="A22" s="222" t="s">
        <v>980</v>
      </c>
      <c r="B22" s="185">
        <v>625174</v>
      </c>
      <c r="C22" s="186">
        <v>51653</v>
      </c>
      <c r="D22" s="189">
        <v>9</v>
      </c>
      <c r="E22" s="185">
        <v>1984390</v>
      </c>
      <c r="F22" s="185">
        <v>987426</v>
      </c>
      <c r="G22" s="185">
        <v>996964</v>
      </c>
      <c r="H22" s="185">
        <v>49222</v>
      </c>
      <c r="I22" s="188">
        <v>2.5</v>
      </c>
      <c r="J22" s="188">
        <v>3.2</v>
      </c>
      <c r="K22" s="188">
        <v>99</v>
      </c>
      <c r="L22" s="223">
        <v>6408.28</v>
      </c>
      <c r="M22" s="193">
        <v>309.7</v>
      </c>
    </row>
    <row r="23" spans="1:13" x14ac:dyDescent="0.15">
      <c r="A23" s="222"/>
      <c r="B23" s="185"/>
      <c r="C23" s="186"/>
      <c r="D23" s="189"/>
      <c r="E23" s="185"/>
      <c r="F23" s="185"/>
      <c r="G23" s="185"/>
      <c r="H23" s="185"/>
      <c r="I23" s="189"/>
      <c r="J23" s="188"/>
      <c r="K23" s="188"/>
      <c r="L23" s="223"/>
      <c r="M23" s="193"/>
    </row>
    <row r="24" spans="1:13" x14ac:dyDescent="0.15">
      <c r="A24" s="222" t="s">
        <v>981</v>
      </c>
      <c r="B24" s="185">
        <v>667459</v>
      </c>
      <c r="C24" s="186">
        <f>B24-B22</f>
        <v>42285</v>
      </c>
      <c r="D24" s="189">
        <f>C24/B22*100</f>
        <v>6.7637169811924363</v>
      </c>
      <c r="E24" s="185">
        <v>2004817</v>
      </c>
      <c r="F24" s="185">
        <v>995859</v>
      </c>
      <c r="G24" s="185">
        <v>1008958</v>
      </c>
      <c r="H24" s="185">
        <v>20427</v>
      </c>
      <c r="I24" s="188">
        <v>1</v>
      </c>
      <c r="J24" s="188">
        <f>E24/B24</f>
        <v>3.003655655253731</v>
      </c>
      <c r="K24" s="188">
        <f>F24/G24*100</f>
        <v>98.701729903524225</v>
      </c>
      <c r="L24" s="223">
        <v>6408.28</v>
      </c>
      <c r="M24" s="193">
        <v>312.8</v>
      </c>
    </row>
    <row r="25" spans="1:13" x14ac:dyDescent="0.15">
      <c r="A25" s="222" t="s">
        <v>982</v>
      </c>
      <c r="B25" s="225">
        <v>709346</v>
      </c>
      <c r="C25" s="186">
        <f>B25-B24</f>
        <v>41887</v>
      </c>
      <c r="D25" s="194">
        <v>6.3</v>
      </c>
      <c r="E25" s="186">
        <v>2016631</v>
      </c>
      <c r="F25" s="186">
        <v>1002114</v>
      </c>
      <c r="G25" s="185">
        <v>1014517</v>
      </c>
      <c r="H25" s="185">
        <v>11814</v>
      </c>
      <c r="I25" s="194">
        <v>0.6</v>
      </c>
      <c r="J25" s="189">
        <v>2.8</v>
      </c>
      <c r="K25" s="188">
        <v>98.8</v>
      </c>
      <c r="L25" s="223">
        <v>6408.28</v>
      </c>
      <c r="M25" s="226">
        <v>314.7</v>
      </c>
    </row>
    <row r="26" spans="1:13" s="79" customFormat="1" x14ac:dyDescent="0.15">
      <c r="A26" s="222" t="s">
        <v>1068</v>
      </c>
      <c r="B26" s="225">
        <v>745604</v>
      </c>
      <c r="C26" s="186">
        <v>36258</v>
      </c>
      <c r="D26" s="194">
        <v>5.0999999999999996</v>
      </c>
      <c r="E26" s="186">
        <v>2007683</v>
      </c>
      <c r="F26" s="186">
        <v>996855</v>
      </c>
      <c r="G26" s="185">
        <v>1010828</v>
      </c>
      <c r="H26" s="185">
        <v>-8948</v>
      </c>
      <c r="I26" s="194">
        <v>-0.4</v>
      </c>
      <c r="J26" s="189">
        <v>2.7</v>
      </c>
      <c r="K26" s="188">
        <v>98.6</v>
      </c>
      <c r="L26" s="223">
        <v>6408.28</v>
      </c>
      <c r="M26" s="226">
        <v>313.3</v>
      </c>
    </row>
    <row r="27" spans="1:13" ht="14.25" thickBot="1" x14ac:dyDescent="0.2">
      <c r="A27" s="227" t="s">
        <v>1069</v>
      </c>
      <c r="B27" s="228">
        <v>763097</v>
      </c>
      <c r="C27" s="229">
        <v>17493</v>
      </c>
      <c r="D27" s="230">
        <v>2.2999999999999998</v>
      </c>
      <c r="E27" s="229">
        <v>1974255</v>
      </c>
      <c r="F27" s="229">
        <v>981626</v>
      </c>
      <c r="G27" s="211">
        <v>992629</v>
      </c>
      <c r="H27" s="211">
        <v>-33428</v>
      </c>
      <c r="I27" s="230">
        <v>-1.7</v>
      </c>
      <c r="J27" s="214">
        <v>2.6</v>
      </c>
      <c r="K27" s="199">
        <v>98.9</v>
      </c>
      <c r="L27" s="231">
        <v>6408.09</v>
      </c>
      <c r="M27" s="232">
        <v>308.10000000000002</v>
      </c>
    </row>
    <row r="28" spans="1:13" x14ac:dyDescent="0.15">
      <c r="A28" s="125" t="s">
        <v>952</v>
      </c>
      <c r="B28" s="160"/>
      <c r="C28" s="172"/>
      <c r="D28" s="172"/>
      <c r="E28" s="127"/>
      <c r="F28" s="127"/>
      <c r="G28" s="127"/>
      <c r="H28" s="127"/>
      <c r="I28" s="127"/>
      <c r="J28" s="233"/>
      <c r="K28" s="233"/>
      <c r="L28" s="127"/>
      <c r="M28" s="127"/>
    </row>
    <row r="29" spans="1:13" x14ac:dyDescent="0.15">
      <c r="E29" s="220"/>
      <c r="F29" s="220"/>
      <c r="G29" s="220"/>
      <c r="H29" s="220"/>
      <c r="I29" s="220"/>
      <c r="J29" s="220"/>
      <c r="K29" s="220"/>
      <c r="L29" s="220"/>
      <c r="M29" s="220"/>
    </row>
    <row r="32" spans="1:13" ht="19.5" customHeight="1" thickBot="1" x14ac:dyDescent="0.2">
      <c r="A32" s="221" t="s">
        <v>754</v>
      </c>
      <c r="B32" s="234"/>
      <c r="C32" s="119"/>
      <c r="D32" s="119"/>
      <c r="E32" s="119"/>
      <c r="F32" s="119"/>
      <c r="G32" s="119"/>
      <c r="H32" s="119"/>
      <c r="I32" s="119"/>
      <c r="J32" s="119"/>
      <c r="L32" s="172"/>
      <c r="M32" s="173"/>
    </row>
    <row r="33" spans="1:13" x14ac:dyDescent="0.15">
      <c r="A33" s="174" t="s">
        <v>24</v>
      </c>
      <c r="B33" s="923" t="s">
        <v>1271</v>
      </c>
      <c r="C33" s="924"/>
      <c r="D33" s="925"/>
      <c r="E33" s="926" t="s">
        <v>734</v>
      </c>
      <c r="F33" s="927"/>
      <c r="G33" s="927"/>
      <c r="H33" s="927"/>
      <c r="I33" s="928"/>
      <c r="J33" s="175" t="s">
        <v>735</v>
      </c>
      <c r="K33" s="473" t="s">
        <v>1265</v>
      </c>
      <c r="L33" s="921" t="s">
        <v>755</v>
      </c>
      <c r="M33" s="176" t="s">
        <v>123</v>
      </c>
    </row>
    <row r="34" spans="1:13" ht="13.5" customHeight="1" x14ac:dyDescent="0.15">
      <c r="A34" s="177" t="s">
        <v>739</v>
      </c>
      <c r="B34" s="178" t="s">
        <v>24</v>
      </c>
      <c r="C34" s="872" t="s">
        <v>1268</v>
      </c>
      <c r="D34" s="872" t="s">
        <v>741</v>
      </c>
      <c r="E34" s="471" t="s">
        <v>742</v>
      </c>
      <c r="F34" s="471" t="s">
        <v>756</v>
      </c>
      <c r="G34" s="471" t="s">
        <v>757</v>
      </c>
      <c r="H34" s="873" t="s">
        <v>740</v>
      </c>
      <c r="I34" s="235" t="s">
        <v>741</v>
      </c>
      <c r="J34" s="179" t="s">
        <v>743</v>
      </c>
      <c r="K34" s="179" t="s">
        <v>1266</v>
      </c>
      <c r="L34" s="922"/>
      <c r="M34" s="204" t="s">
        <v>746</v>
      </c>
    </row>
    <row r="35" spans="1:13" x14ac:dyDescent="0.15">
      <c r="A35" s="180" t="s">
        <v>24</v>
      </c>
      <c r="B35" s="181" t="s">
        <v>24</v>
      </c>
      <c r="C35" s="869" t="s">
        <v>1269</v>
      </c>
      <c r="D35" s="871" t="s">
        <v>1267</v>
      </c>
      <c r="E35" s="71" t="s">
        <v>36</v>
      </c>
      <c r="F35" s="72" t="s">
        <v>36</v>
      </c>
      <c r="G35" s="72" t="s">
        <v>36</v>
      </c>
      <c r="H35" s="73" t="s">
        <v>36</v>
      </c>
      <c r="I35" s="868" t="s">
        <v>1267</v>
      </c>
      <c r="J35" s="182" t="s">
        <v>744</v>
      </c>
      <c r="K35" s="182" t="s">
        <v>22</v>
      </c>
      <c r="L35" s="182" t="s">
        <v>745</v>
      </c>
      <c r="M35" s="205" t="s">
        <v>921</v>
      </c>
    </row>
    <row r="36" spans="1:13" x14ac:dyDescent="0.15">
      <c r="A36" s="236" t="s">
        <v>752</v>
      </c>
      <c r="B36" s="238">
        <v>11220849</v>
      </c>
      <c r="C36" s="237" t="s">
        <v>998</v>
      </c>
      <c r="D36" s="237" t="s">
        <v>998</v>
      </c>
      <c r="E36" s="238">
        <v>55963</v>
      </c>
      <c r="F36" s="238">
        <v>28044</v>
      </c>
      <c r="G36" s="238">
        <v>27919</v>
      </c>
      <c r="H36" s="237" t="s">
        <v>998</v>
      </c>
      <c r="I36" s="237" t="s">
        <v>1001</v>
      </c>
      <c r="J36" s="239">
        <v>5</v>
      </c>
      <c r="K36" s="240">
        <v>100.4</v>
      </c>
      <c r="L36" s="241">
        <v>381808.04</v>
      </c>
      <c r="M36" s="242">
        <v>146.6</v>
      </c>
    </row>
    <row r="37" spans="1:13" x14ac:dyDescent="0.15">
      <c r="A37" s="222" t="s">
        <v>984</v>
      </c>
      <c r="B37" s="185">
        <v>11999609</v>
      </c>
      <c r="C37" s="185">
        <v>778760</v>
      </c>
      <c r="D37" s="189">
        <v>6.9</v>
      </c>
      <c r="E37" s="185">
        <v>59737</v>
      </c>
      <c r="F37" s="185">
        <v>30013</v>
      </c>
      <c r="G37" s="185">
        <v>29724</v>
      </c>
      <c r="H37" s="185">
        <v>3774</v>
      </c>
      <c r="I37" s="189">
        <v>6.7</v>
      </c>
      <c r="J37" s="189">
        <v>5.0999999999999996</v>
      </c>
      <c r="K37" s="188">
        <v>101</v>
      </c>
      <c r="L37" s="243">
        <v>381810.06</v>
      </c>
      <c r="M37" s="193">
        <v>156.5</v>
      </c>
    </row>
    <row r="38" spans="1:13" x14ac:dyDescent="0.15">
      <c r="A38" s="222" t="s">
        <v>753</v>
      </c>
      <c r="B38" s="185">
        <v>12705278</v>
      </c>
      <c r="C38" s="185">
        <v>705669</v>
      </c>
      <c r="D38" s="189">
        <v>5.9</v>
      </c>
      <c r="E38" s="185">
        <v>64450</v>
      </c>
      <c r="F38" s="185">
        <v>32390</v>
      </c>
      <c r="G38" s="185">
        <v>32060</v>
      </c>
      <c r="H38" s="185">
        <v>4713</v>
      </c>
      <c r="I38" s="189">
        <v>7.9</v>
      </c>
      <c r="J38" s="189">
        <v>5.0999999999999996</v>
      </c>
      <c r="K38" s="188">
        <v>101</v>
      </c>
      <c r="L38" s="243">
        <v>382264.91</v>
      </c>
      <c r="M38" s="193">
        <v>168.6</v>
      </c>
    </row>
    <row r="39" spans="1:13" x14ac:dyDescent="0.15">
      <c r="A39" s="222" t="s">
        <v>985</v>
      </c>
      <c r="B39" s="185">
        <v>13504364</v>
      </c>
      <c r="C39" s="185">
        <v>799086</v>
      </c>
      <c r="D39" s="189">
        <v>6.3</v>
      </c>
      <c r="E39" s="185">
        <v>69254</v>
      </c>
      <c r="F39" s="185">
        <v>34734</v>
      </c>
      <c r="G39" s="185">
        <v>34520</v>
      </c>
      <c r="H39" s="185">
        <v>4804</v>
      </c>
      <c r="I39" s="189">
        <v>7.5</v>
      </c>
      <c r="J39" s="189">
        <v>5.0999999999999996</v>
      </c>
      <c r="K39" s="188">
        <v>100.6</v>
      </c>
      <c r="L39" s="243">
        <v>382545.42</v>
      </c>
      <c r="M39" s="193">
        <v>181</v>
      </c>
    </row>
    <row r="40" spans="1:13" x14ac:dyDescent="0.15">
      <c r="A40" s="222" t="s">
        <v>986</v>
      </c>
      <c r="B40" s="185">
        <v>14342282</v>
      </c>
      <c r="C40" s="185">
        <v>837918</v>
      </c>
      <c r="D40" s="189">
        <v>6.2</v>
      </c>
      <c r="E40" s="185">
        <v>73114</v>
      </c>
      <c r="F40" s="185">
        <v>36566</v>
      </c>
      <c r="G40" s="185">
        <v>36548</v>
      </c>
      <c r="H40" s="185">
        <v>3860</v>
      </c>
      <c r="I40" s="189">
        <v>5.6</v>
      </c>
      <c r="J40" s="189">
        <v>5</v>
      </c>
      <c r="K40" s="189">
        <v>100</v>
      </c>
      <c r="L40" s="243">
        <v>382545.42</v>
      </c>
      <c r="M40" s="193">
        <v>191.1</v>
      </c>
    </row>
    <row r="41" spans="1:13" x14ac:dyDescent="0.15">
      <c r="A41" s="222" t="s">
        <v>987</v>
      </c>
      <c r="B41" s="185">
        <v>15870811</v>
      </c>
      <c r="C41" s="185">
        <v>1528529</v>
      </c>
      <c r="D41" s="189">
        <v>10.7</v>
      </c>
      <c r="E41" s="185">
        <v>78101</v>
      </c>
      <c r="F41" s="185">
        <v>38129</v>
      </c>
      <c r="G41" s="185">
        <v>39972</v>
      </c>
      <c r="H41" s="185">
        <v>4987</v>
      </c>
      <c r="I41" s="189">
        <v>6.8</v>
      </c>
      <c r="J41" s="189">
        <v>4.9000000000000004</v>
      </c>
      <c r="K41" s="189">
        <v>95.4</v>
      </c>
      <c r="L41" s="243">
        <v>377298.15</v>
      </c>
      <c r="M41" s="193">
        <v>207</v>
      </c>
    </row>
    <row r="42" spans="1:13" x14ac:dyDescent="0.15">
      <c r="A42" s="222"/>
      <c r="B42" s="185"/>
      <c r="C42" s="185"/>
      <c r="D42" s="189"/>
      <c r="E42" s="185"/>
      <c r="F42" s="185"/>
      <c r="G42" s="185"/>
      <c r="H42" s="185"/>
      <c r="I42" s="189"/>
      <c r="J42" s="189"/>
      <c r="K42" s="189"/>
      <c r="L42" s="243"/>
      <c r="M42" s="193"/>
    </row>
    <row r="43" spans="1:13" x14ac:dyDescent="0.15">
      <c r="A43" s="222" t="s">
        <v>988</v>
      </c>
      <c r="B43" s="185">
        <v>16580129</v>
      </c>
      <c r="C43" s="185">
        <v>709318</v>
      </c>
      <c r="D43" s="189">
        <v>4.5</v>
      </c>
      <c r="E43" s="185">
        <v>84115</v>
      </c>
      <c r="F43" s="185">
        <v>41241</v>
      </c>
      <c r="G43" s="185">
        <v>42873</v>
      </c>
      <c r="H43" s="185">
        <v>6013</v>
      </c>
      <c r="I43" s="189">
        <v>7.7</v>
      </c>
      <c r="J43" s="189">
        <v>5</v>
      </c>
      <c r="K43" s="189">
        <v>96.2</v>
      </c>
      <c r="L43" s="243">
        <v>377099.08</v>
      </c>
      <c r="M43" s="193">
        <v>233.1</v>
      </c>
    </row>
    <row r="44" spans="1:13" x14ac:dyDescent="0.15">
      <c r="A44" s="222" t="s">
        <v>989</v>
      </c>
      <c r="B44" s="185">
        <v>18123105</v>
      </c>
      <c r="C44" s="185">
        <v>1542976</v>
      </c>
      <c r="D44" s="189">
        <v>9.3000000000000007</v>
      </c>
      <c r="E44" s="185">
        <v>90077</v>
      </c>
      <c r="F44" s="185">
        <v>44243</v>
      </c>
      <c r="G44" s="185">
        <v>45834</v>
      </c>
      <c r="H44" s="185">
        <v>5962</v>
      </c>
      <c r="I44" s="189">
        <v>7.1</v>
      </c>
      <c r="J44" s="189">
        <v>5</v>
      </c>
      <c r="K44" s="189">
        <v>96.5</v>
      </c>
      <c r="L44" s="243">
        <v>377151.09</v>
      </c>
      <c r="M44" s="193">
        <v>238.8</v>
      </c>
    </row>
    <row r="45" spans="1:13" x14ac:dyDescent="0.15">
      <c r="A45" s="222" t="s">
        <v>990</v>
      </c>
      <c r="B45" s="185">
        <v>20859786</v>
      </c>
      <c r="C45" s="185">
        <v>2736681</v>
      </c>
      <c r="D45" s="189">
        <v>15.1</v>
      </c>
      <c r="E45" s="185">
        <v>94302</v>
      </c>
      <c r="F45" s="185">
        <v>46300</v>
      </c>
      <c r="G45" s="185">
        <v>48001</v>
      </c>
      <c r="H45" s="185">
        <v>4225</v>
      </c>
      <c r="I45" s="189">
        <v>4.7</v>
      </c>
      <c r="J45" s="189">
        <v>4.5</v>
      </c>
      <c r="K45" s="189">
        <v>96.5</v>
      </c>
      <c r="L45" s="243">
        <v>377151.09</v>
      </c>
      <c r="M45" s="193">
        <v>250</v>
      </c>
    </row>
    <row r="46" spans="1:13" x14ac:dyDescent="0.15">
      <c r="A46" s="222" t="s">
        <v>991</v>
      </c>
      <c r="B46" s="185">
        <v>24290053</v>
      </c>
      <c r="C46" s="185">
        <v>3430267</v>
      </c>
      <c r="D46" s="189">
        <v>16.399999999999999</v>
      </c>
      <c r="E46" s="185">
        <v>99209</v>
      </c>
      <c r="F46" s="185">
        <v>48692</v>
      </c>
      <c r="G46" s="185">
        <v>50517</v>
      </c>
      <c r="H46" s="185">
        <v>1908</v>
      </c>
      <c r="I46" s="189">
        <v>5.2</v>
      </c>
      <c r="J46" s="189">
        <v>4.0999999999999996</v>
      </c>
      <c r="K46" s="189">
        <v>96.4</v>
      </c>
      <c r="L46" s="243">
        <v>377267.18</v>
      </c>
      <c r="M46" s="193">
        <v>263</v>
      </c>
    </row>
    <row r="47" spans="1:13" x14ac:dyDescent="0.15">
      <c r="A47" s="222" t="s">
        <v>992</v>
      </c>
      <c r="B47" s="185">
        <v>28093012</v>
      </c>
      <c r="C47" s="185">
        <v>3802959</v>
      </c>
      <c r="D47" s="189">
        <v>15.7</v>
      </c>
      <c r="E47" s="185">
        <v>104665</v>
      </c>
      <c r="F47" s="185">
        <v>51369</v>
      </c>
      <c r="G47" s="185">
        <v>53296</v>
      </c>
      <c r="H47" s="185">
        <v>5456</v>
      </c>
      <c r="I47" s="189">
        <v>5.5</v>
      </c>
      <c r="J47" s="189">
        <v>3.7</v>
      </c>
      <c r="K47" s="189">
        <v>96.4</v>
      </c>
      <c r="L47" s="243">
        <v>377308.69</v>
      </c>
      <c r="M47" s="193">
        <v>277.39999999999998</v>
      </c>
    </row>
    <row r="48" spans="1:13" x14ac:dyDescent="0.15">
      <c r="A48" s="222"/>
      <c r="B48" s="185"/>
      <c r="C48" s="185"/>
      <c r="D48" s="189"/>
      <c r="E48" s="185"/>
      <c r="F48" s="185"/>
      <c r="G48" s="185"/>
      <c r="H48" s="185"/>
      <c r="I48" s="189"/>
      <c r="J48" s="189"/>
      <c r="K48" s="189"/>
      <c r="L48" s="243"/>
      <c r="M48" s="193"/>
    </row>
    <row r="49" spans="1:13" x14ac:dyDescent="0.15">
      <c r="A49" s="222" t="s">
        <v>993</v>
      </c>
      <c r="B49" s="185">
        <v>32140763</v>
      </c>
      <c r="C49" s="185">
        <v>4047751</v>
      </c>
      <c r="D49" s="189">
        <v>14.4</v>
      </c>
      <c r="E49" s="185">
        <v>111940</v>
      </c>
      <c r="F49" s="185">
        <v>55091</v>
      </c>
      <c r="G49" s="185">
        <v>56849</v>
      </c>
      <c r="H49" s="185">
        <v>7274</v>
      </c>
      <c r="I49" s="189">
        <v>7</v>
      </c>
      <c r="J49" s="189">
        <v>3.5</v>
      </c>
      <c r="K49" s="189">
        <v>96.9</v>
      </c>
      <c r="L49" s="243">
        <v>377534.99</v>
      </c>
      <c r="M49" s="193">
        <v>296.5</v>
      </c>
    </row>
    <row r="50" spans="1:13" x14ac:dyDescent="0.15">
      <c r="A50" s="222" t="s">
        <v>994</v>
      </c>
      <c r="B50" s="185">
        <v>36015026</v>
      </c>
      <c r="C50" s="185">
        <v>3874263</v>
      </c>
      <c r="D50" s="189">
        <v>12.1</v>
      </c>
      <c r="E50" s="185">
        <v>117060</v>
      </c>
      <c r="F50" s="185">
        <v>57594</v>
      </c>
      <c r="G50" s="185">
        <v>59467</v>
      </c>
      <c r="H50" s="185">
        <v>5120</v>
      </c>
      <c r="I50" s="189">
        <v>4.5999999999999996</v>
      </c>
      <c r="J50" s="189">
        <v>3.3</v>
      </c>
      <c r="K50" s="189">
        <v>96.9</v>
      </c>
      <c r="L50" s="243">
        <v>377708.09</v>
      </c>
      <c r="M50" s="193">
        <v>309.89999999999998</v>
      </c>
    </row>
    <row r="51" spans="1:13" x14ac:dyDescent="0.15">
      <c r="A51" s="222" t="s">
        <v>983</v>
      </c>
      <c r="B51" s="185">
        <v>38133297</v>
      </c>
      <c r="C51" s="185">
        <v>2118271</v>
      </c>
      <c r="D51" s="189">
        <v>5.9</v>
      </c>
      <c r="E51" s="185">
        <v>121049</v>
      </c>
      <c r="F51" s="185">
        <v>59497</v>
      </c>
      <c r="G51" s="185">
        <v>61552</v>
      </c>
      <c r="H51" s="185">
        <v>3989</v>
      </c>
      <c r="I51" s="189">
        <v>3.4</v>
      </c>
      <c r="J51" s="189">
        <v>3.2</v>
      </c>
      <c r="K51" s="189">
        <v>96.7</v>
      </c>
      <c r="L51" s="243">
        <v>377801.14</v>
      </c>
      <c r="M51" s="193">
        <v>320.39999999999998</v>
      </c>
    </row>
    <row r="52" spans="1:13" x14ac:dyDescent="0.15">
      <c r="A52" s="222" t="s">
        <v>963</v>
      </c>
      <c r="B52" s="185">
        <v>41035777</v>
      </c>
      <c r="C52" s="185">
        <v>2902480</v>
      </c>
      <c r="D52" s="189">
        <v>7.6</v>
      </c>
      <c r="E52" s="185">
        <v>123611</v>
      </c>
      <c r="F52" s="185">
        <v>60697</v>
      </c>
      <c r="G52" s="185">
        <v>62914</v>
      </c>
      <c r="H52" s="185">
        <v>2562</v>
      </c>
      <c r="I52" s="189">
        <v>2.1</v>
      </c>
      <c r="J52" s="189">
        <v>3</v>
      </c>
      <c r="K52" s="189">
        <v>96.5</v>
      </c>
      <c r="L52" s="243">
        <v>377737.11</v>
      </c>
      <c r="M52" s="193">
        <v>327.2</v>
      </c>
    </row>
    <row r="53" spans="1:13" x14ac:dyDescent="0.15">
      <c r="A53" s="222" t="s">
        <v>995</v>
      </c>
      <c r="B53" s="185">
        <v>44107856</v>
      </c>
      <c r="C53" s="185">
        <v>3072079</v>
      </c>
      <c r="D53" s="189">
        <v>7.5</v>
      </c>
      <c r="E53" s="185">
        <v>125570</v>
      </c>
      <c r="F53" s="185">
        <v>61574</v>
      </c>
      <c r="G53" s="185">
        <v>63996</v>
      </c>
      <c r="H53" s="185">
        <v>1959</v>
      </c>
      <c r="I53" s="189">
        <v>1.6</v>
      </c>
      <c r="J53" s="189">
        <v>2.8</v>
      </c>
      <c r="K53" s="189">
        <v>96.2</v>
      </c>
      <c r="L53" s="243">
        <v>377829.41</v>
      </c>
      <c r="M53" s="193">
        <v>332.3</v>
      </c>
    </row>
    <row r="54" spans="1:13" x14ac:dyDescent="0.15">
      <c r="A54" s="222"/>
      <c r="B54" s="185"/>
      <c r="C54" s="185"/>
      <c r="D54" s="189"/>
      <c r="E54" s="185"/>
      <c r="F54" s="185"/>
      <c r="G54" s="185"/>
      <c r="H54" s="185"/>
      <c r="I54" s="189"/>
      <c r="J54" s="189"/>
      <c r="K54" s="189"/>
      <c r="L54" s="243"/>
      <c r="M54" s="193"/>
    </row>
    <row r="55" spans="1:13" x14ac:dyDescent="0.15">
      <c r="A55" s="222" t="s">
        <v>964</v>
      </c>
      <c r="B55" s="185">
        <v>47062743</v>
      </c>
      <c r="C55" s="185">
        <f>B55-B53</f>
        <v>2954887</v>
      </c>
      <c r="D55" s="189">
        <f>C55/B53*100</f>
        <v>6.699230631386845</v>
      </c>
      <c r="E55" s="185">
        <v>126926</v>
      </c>
      <c r="F55" s="185">
        <v>62111</v>
      </c>
      <c r="G55" s="185">
        <v>64815</v>
      </c>
      <c r="H55" s="185">
        <v>1356</v>
      </c>
      <c r="I55" s="189">
        <f>H55/E53*100</f>
        <v>1.0798757665047385</v>
      </c>
      <c r="J55" s="189">
        <f>126925843/B55</f>
        <v>2.6969495381941506</v>
      </c>
      <c r="K55" s="189">
        <f>F55/G55*100</f>
        <v>95.828126205353698</v>
      </c>
      <c r="L55" s="243">
        <v>377873.06</v>
      </c>
      <c r="M55" s="193">
        <v>335.9</v>
      </c>
    </row>
    <row r="56" spans="1:13" x14ac:dyDescent="0.15">
      <c r="A56" s="222" t="s">
        <v>965</v>
      </c>
      <c r="B56" s="185">
        <v>49566305</v>
      </c>
      <c r="C56" s="185">
        <v>2503562</v>
      </c>
      <c r="D56" s="189">
        <v>5.3</v>
      </c>
      <c r="E56" s="185">
        <v>127768</v>
      </c>
      <c r="F56" s="185">
        <v>62349</v>
      </c>
      <c r="G56" s="185">
        <v>65419</v>
      </c>
      <c r="H56" s="185">
        <v>842</v>
      </c>
      <c r="I56" s="189">
        <v>0.7</v>
      </c>
      <c r="J56" s="189">
        <v>2.6</v>
      </c>
      <c r="K56" s="189">
        <v>95.3</v>
      </c>
      <c r="L56" s="243">
        <v>377914.78</v>
      </c>
      <c r="M56" s="193">
        <v>338.1</v>
      </c>
    </row>
    <row r="57" spans="1:13" s="79" customFormat="1" x14ac:dyDescent="0.15">
      <c r="A57" s="222" t="s">
        <v>966</v>
      </c>
      <c r="B57" s="185">
        <v>51950504</v>
      </c>
      <c r="C57" s="185">
        <v>2384199</v>
      </c>
      <c r="D57" s="189">
        <v>4.8</v>
      </c>
      <c r="E57" s="185">
        <v>128057</v>
      </c>
      <c r="F57" s="185">
        <v>62328</v>
      </c>
      <c r="G57" s="185">
        <v>65730</v>
      </c>
      <c r="H57" s="185">
        <v>289</v>
      </c>
      <c r="I57" s="189">
        <v>0.2</v>
      </c>
      <c r="J57" s="189">
        <v>2.5</v>
      </c>
      <c r="K57" s="189">
        <v>94.8</v>
      </c>
      <c r="L57" s="243">
        <v>377950.1</v>
      </c>
      <c r="M57" s="193">
        <v>338.8</v>
      </c>
    </row>
    <row r="58" spans="1:13" ht="14.25" thickBot="1" x14ac:dyDescent="0.2">
      <c r="A58" s="227" t="s">
        <v>1070</v>
      </c>
      <c r="B58" s="211">
        <v>53448685</v>
      </c>
      <c r="C58" s="211">
        <v>1498181</v>
      </c>
      <c r="D58" s="214">
        <v>2.9</v>
      </c>
      <c r="E58" s="211">
        <v>127095</v>
      </c>
      <c r="F58" s="211">
        <v>61842</v>
      </c>
      <c r="G58" s="211">
        <v>65253</v>
      </c>
      <c r="H58" s="211">
        <v>-963</v>
      </c>
      <c r="I58" s="214">
        <v>-0.8</v>
      </c>
      <c r="J58" s="214">
        <v>2.4</v>
      </c>
      <c r="K58" s="214">
        <v>94.8</v>
      </c>
      <c r="L58" s="244">
        <v>377970.75</v>
      </c>
      <c r="M58" s="245">
        <v>340.8</v>
      </c>
    </row>
    <row r="59" spans="1:13" x14ac:dyDescent="0.15">
      <c r="A59" s="125" t="s">
        <v>952</v>
      </c>
      <c r="B59" s="160"/>
      <c r="C59" s="172"/>
      <c r="D59" s="246"/>
    </row>
  </sheetData>
  <mergeCells count="6">
    <mergeCell ref="L2:L3"/>
    <mergeCell ref="L33:L34"/>
    <mergeCell ref="B33:D33"/>
    <mergeCell ref="E33:I33"/>
    <mergeCell ref="B2:D2"/>
    <mergeCell ref="E2:I2"/>
  </mergeCells>
  <phoneticPr fontId="1"/>
  <pageMargins left="0.43307086614173229" right="0.43307086614173229" top="0.74803149606299213" bottom="0.55118110236220474" header="0.31496062992125984" footer="0.31496062992125984"/>
  <pageSetup paperSize="9" scale="96" firstPageNumber="13" orientation="portrait" r:id="rId1"/>
  <headerFooter>
    <oddFooter>&amp;C17</oddFooter>
    <firstFooter>&amp;C17</first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J56"/>
  <sheetViews>
    <sheetView tabSelected="1" view="pageBreakPreview" zoomScale="120" zoomScaleNormal="100" zoomScaleSheetLayoutView="120" workbookViewId="0">
      <pane xSplit="1" ySplit="4" topLeftCell="B26" activePane="bottomRight" state="frozen"/>
      <selection activeCell="I7" sqref="I7"/>
      <selection pane="topRight" activeCell="I7" sqref="I7"/>
      <selection pane="bottomLeft" activeCell="I7" sqref="I7"/>
      <selection pane="bottomRight" activeCell="I7" sqref="I7"/>
    </sheetView>
  </sheetViews>
  <sheetFormatPr defaultRowHeight="13.5" x14ac:dyDescent="0.15"/>
  <cols>
    <col min="1" max="1" width="12.5" style="203" customWidth="1"/>
    <col min="2" max="2" width="10" style="203" bestFit="1" customWidth="1"/>
    <col min="3" max="6" width="10" style="203" customWidth="1"/>
    <col min="7" max="7" width="7.625" style="203" customWidth="1"/>
    <col min="8" max="9" width="8.75" style="203" customWidth="1"/>
  </cols>
  <sheetData>
    <row r="1" spans="1:9" ht="17.25" x14ac:dyDescent="0.2">
      <c r="A1" s="435" t="s">
        <v>1029</v>
      </c>
      <c r="B1" s="219"/>
      <c r="C1" s="219"/>
      <c r="D1" s="219"/>
      <c r="E1" s="219"/>
      <c r="F1" s="219"/>
      <c r="G1" s="219"/>
      <c r="H1" s="219"/>
      <c r="I1" s="219"/>
    </row>
    <row r="2" spans="1:9" ht="15" thickBot="1" x14ac:dyDescent="0.2">
      <c r="A2" s="171" t="s">
        <v>11</v>
      </c>
      <c r="B2" s="551"/>
      <c r="C2" s="551"/>
      <c r="D2" s="551"/>
      <c r="E2" s="551"/>
      <c r="F2" s="551"/>
      <c r="G2" s="551"/>
      <c r="H2" s="551"/>
      <c r="I2" s="633"/>
    </row>
    <row r="3" spans="1:9" x14ac:dyDescent="0.15">
      <c r="A3" s="1089" t="s">
        <v>449</v>
      </c>
      <c r="B3" s="1167" t="s">
        <v>1261</v>
      </c>
      <c r="C3" s="1168"/>
      <c r="D3" s="1168"/>
      <c r="E3" s="1168"/>
      <c r="F3" s="1169"/>
      <c r="G3" s="552" t="s">
        <v>450</v>
      </c>
      <c r="H3" s="552" t="s">
        <v>1</v>
      </c>
      <c r="I3" s="749" t="s">
        <v>451</v>
      </c>
    </row>
    <row r="4" spans="1:9" x14ac:dyDescent="0.15">
      <c r="A4" s="1183"/>
      <c r="B4" s="714" t="s">
        <v>243</v>
      </c>
      <c r="C4" s="714" t="s">
        <v>3</v>
      </c>
      <c r="D4" s="714" t="s">
        <v>4</v>
      </c>
      <c r="E4" s="714" t="s">
        <v>9</v>
      </c>
      <c r="F4" s="714" t="s">
        <v>10</v>
      </c>
      <c r="G4" s="554" t="s">
        <v>452</v>
      </c>
      <c r="H4" s="554" t="s">
        <v>453</v>
      </c>
      <c r="I4" s="750" t="s">
        <v>454</v>
      </c>
    </row>
    <row r="5" spans="1:9" x14ac:dyDescent="0.15">
      <c r="A5" s="715" t="s">
        <v>455</v>
      </c>
      <c r="B5" s="557">
        <f>SUM(C5:D5)</f>
        <v>9353</v>
      </c>
      <c r="C5" s="716">
        <v>4344</v>
      </c>
      <c r="D5" s="716">
        <v>5009</v>
      </c>
      <c r="E5" s="717" t="s">
        <v>456</v>
      </c>
      <c r="F5" s="718" t="s">
        <v>456</v>
      </c>
      <c r="G5" s="719">
        <v>1.1000000000000001</v>
      </c>
      <c r="H5" s="716">
        <v>8503</v>
      </c>
      <c r="I5" s="560">
        <v>22.2</v>
      </c>
    </row>
    <row r="6" spans="1:9" x14ac:dyDescent="0.15">
      <c r="A6" s="715" t="s">
        <v>457</v>
      </c>
      <c r="B6" s="557">
        <f t="shared" ref="B6:B12" si="0">SUM(C6:D6)</f>
        <v>8755</v>
      </c>
      <c r="C6" s="557">
        <v>4057</v>
      </c>
      <c r="D6" s="557">
        <v>4698</v>
      </c>
      <c r="E6" s="561">
        <v>-598</v>
      </c>
      <c r="F6" s="720">
        <v>-6.4</v>
      </c>
      <c r="G6" s="710">
        <v>1.1000000000000001</v>
      </c>
      <c r="H6" s="557">
        <v>7959</v>
      </c>
      <c r="I6" s="560">
        <v>21.3</v>
      </c>
    </row>
    <row r="7" spans="1:9" x14ac:dyDescent="0.15">
      <c r="A7" s="715" t="s">
        <v>458</v>
      </c>
      <c r="B7" s="557">
        <v>9713</v>
      </c>
      <c r="C7" s="557">
        <v>4492</v>
      </c>
      <c r="D7" s="557">
        <v>5221</v>
      </c>
      <c r="E7" s="557">
        <v>958</v>
      </c>
      <c r="F7" s="721">
        <v>10.9</v>
      </c>
      <c r="G7" s="710">
        <v>1.6</v>
      </c>
      <c r="H7" s="557">
        <v>6071</v>
      </c>
      <c r="I7" s="560">
        <v>23.9</v>
      </c>
    </row>
    <row r="8" spans="1:9" x14ac:dyDescent="0.15">
      <c r="A8" s="715" t="s">
        <v>459</v>
      </c>
      <c r="B8" s="557">
        <f t="shared" si="0"/>
        <v>10901</v>
      </c>
      <c r="C8" s="557">
        <v>5110</v>
      </c>
      <c r="D8" s="557">
        <v>5791</v>
      </c>
      <c r="E8" s="557">
        <v>1188</v>
      </c>
      <c r="F8" s="721">
        <v>12.2</v>
      </c>
      <c r="G8" s="710">
        <v>2.4</v>
      </c>
      <c r="H8" s="557">
        <v>4542</v>
      </c>
      <c r="I8" s="560">
        <v>25.8</v>
      </c>
    </row>
    <row r="9" spans="1:9" x14ac:dyDescent="0.15">
      <c r="A9" s="715" t="s">
        <v>460</v>
      </c>
      <c r="B9" s="557">
        <f t="shared" si="0"/>
        <v>11957</v>
      </c>
      <c r="C9" s="557">
        <v>5733</v>
      </c>
      <c r="D9" s="557">
        <v>6224</v>
      </c>
      <c r="E9" s="557">
        <v>1056</v>
      </c>
      <c r="F9" s="721">
        <v>9.6999999999999993</v>
      </c>
      <c r="G9" s="710">
        <v>2.8</v>
      </c>
      <c r="H9" s="557">
        <v>4270</v>
      </c>
      <c r="I9" s="639">
        <v>25.6</v>
      </c>
    </row>
    <row r="10" spans="1:9" x14ac:dyDescent="0.15">
      <c r="A10" s="715" t="s">
        <v>461</v>
      </c>
      <c r="B10" s="557">
        <f t="shared" si="0"/>
        <v>12338</v>
      </c>
      <c r="C10" s="557">
        <v>5962</v>
      </c>
      <c r="D10" s="557">
        <v>6376</v>
      </c>
      <c r="E10" s="557">
        <v>381</v>
      </c>
      <c r="F10" s="721">
        <v>3.2</v>
      </c>
      <c r="G10" s="710">
        <v>3.2</v>
      </c>
      <c r="H10" s="557">
        <v>3856</v>
      </c>
      <c r="I10" s="560">
        <v>24.9</v>
      </c>
    </row>
    <row r="11" spans="1:9" x14ac:dyDescent="0.15">
      <c r="A11" s="715" t="s">
        <v>1124</v>
      </c>
      <c r="B11" s="557">
        <f t="shared" si="0"/>
        <v>12697</v>
      </c>
      <c r="C11" s="557">
        <v>6204</v>
      </c>
      <c r="D11" s="557">
        <v>6493</v>
      </c>
      <c r="E11" s="557">
        <v>359</v>
      </c>
      <c r="F11" s="721">
        <v>2.9</v>
      </c>
      <c r="G11" s="710">
        <v>3.4</v>
      </c>
      <c r="H11" s="557">
        <v>3734</v>
      </c>
      <c r="I11" s="560">
        <v>24.2</v>
      </c>
    </row>
    <row r="12" spans="1:9" x14ac:dyDescent="0.15">
      <c r="A12" s="715" t="s">
        <v>1125</v>
      </c>
      <c r="B12" s="557">
        <f t="shared" si="0"/>
        <v>13260</v>
      </c>
      <c r="C12" s="557">
        <v>6380</v>
      </c>
      <c r="D12" s="557">
        <v>6880</v>
      </c>
      <c r="E12" s="557">
        <v>563</v>
      </c>
      <c r="F12" s="721">
        <v>4.4000000000000004</v>
      </c>
      <c r="G12" s="710">
        <v>3.5</v>
      </c>
      <c r="H12" s="557">
        <v>3821</v>
      </c>
      <c r="I12" s="560">
        <v>24.7</v>
      </c>
    </row>
    <row r="13" spans="1:9" x14ac:dyDescent="0.15">
      <c r="A13" s="715" t="s">
        <v>462</v>
      </c>
      <c r="B13" s="557">
        <v>13989</v>
      </c>
      <c r="C13" s="557">
        <v>6596</v>
      </c>
      <c r="D13" s="557">
        <v>7393</v>
      </c>
      <c r="E13" s="557">
        <v>729</v>
      </c>
      <c r="F13" s="721">
        <v>5.5</v>
      </c>
      <c r="G13" s="710">
        <v>3.68</v>
      </c>
      <c r="H13" s="557">
        <v>3801.4</v>
      </c>
      <c r="I13" s="560">
        <v>24.7</v>
      </c>
    </row>
    <row r="14" spans="1:9" x14ac:dyDescent="0.15">
      <c r="A14" s="715" t="s">
        <v>1126</v>
      </c>
      <c r="B14" s="557">
        <v>14999</v>
      </c>
      <c r="C14" s="557">
        <v>7186</v>
      </c>
      <c r="D14" s="557">
        <v>7813</v>
      </c>
      <c r="E14" s="557">
        <v>1010</v>
      </c>
      <c r="F14" s="721">
        <v>7.2</v>
      </c>
      <c r="G14" s="710">
        <v>3.91</v>
      </c>
      <c r="H14" s="557">
        <v>3836</v>
      </c>
      <c r="I14" s="722">
        <v>19</v>
      </c>
    </row>
    <row r="15" spans="1:9" s="79" customFormat="1" x14ac:dyDescent="0.15">
      <c r="A15" s="715" t="s">
        <v>463</v>
      </c>
      <c r="B15" s="557">
        <v>15813</v>
      </c>
      <c r="C15" s="557">
        <v>7633</v>
      </c>
      <c r="D15" s="557">
        <v>8180</v>
      </c>
      <c r="E15" s="557">
        <v>814</v>
      </c>
      <c r="F15" s="721">
        <v>5.4</v>
      </c>
      <c r="G15" s="723">
        <v>4.1399999999999997</v>
      </c>
      <c r="H15" s="744">
        <v>3820</v>
      </c>
      <c r="I15" s="722">
        <f>B15/77729*100</f>
        <v>20.343758442794837</v>
      </c>
    </row>
    <row r="16" spans="1:9" x14ac:dyDescent="0.15">
      <c r="A16" s="715"/>
      <c r="B16" s="557"/>
      <c r="C16" s="557"/>
      <c r="D16" s="557"/>
      <c r="E16" s="557"/>
      <c r="F16" s="721"/>
      <c r="G16" s="559"/>
      <c r="H16" s="557"/>
      <c r="I16" s="560"/>
    </row>
    <row r="17" spans="1:10" x14ac:dyDescent="0.15">
      <c r="A17" s="724" t="s">
        <v>1127</v>
      </c>
      <c r="B17" s="712">
        <v>16314</v>
      </c>
      <c r="C17" s="712">
        <v>7668</v>
      </c>
      <c r="D17" s="712">
        <v>8646</v>
      </c>
      <c r="E17" s="712">
        <v>501</v>
      </c>
      <c r="F17" s="725">
        <v>3.2</v>
      </c>
      <c r="G17" s="726">
        <v>4.4800000000000004</v>
      </c>
      <c r="H17" s="727">
        <v>3642</v>
      </c>
      <c r="I17" s="728">
        <v>21.6</v>
      </c>
    </row>
    <row r="18" spans="1:10" ht="14.25" thickBot="1" x14ac:dyDescent="0.2">
      <c r="A18" s="729"/>
      <c r="B18" s="563"/>
      <c r="C18" s="563"/>
      <c r="D18" s="563"/>
      <c r="E18" s="574"/>
      <c r="F18" s="574"/>
      <c r="G18" s="563"/>
      <c r="H18" s="563"/>
      <c r="I18" s="564"/>
    </row>
    <row r="19" spans="1:10" s="79" customFormat="1" x14ac:dyDescent="0.15">
      <c r="A19" s="730" t="s">
        <v>1221</v>
      </c>
      <c r="B19" s="570"/>
      <c r="C19" s="570"/>
      <c r="D19" s="570"/>
      <c r="E19" s="556"/>
      <c r="F19" s="556"/>
      <c r="G19" s="570"/>
      <c r="H19" s="570"/>
      <c r="I19" s="570"/>
    </row>
    <row r="20" spans="1:10" x14ac:dyDescent="0.15">
      <c r="A20" s="731"/>
      <c r="B20" s="570"/>
      <c r="C20" s="570"/>
      <c r="D20" s="570"/>
      <c r="E20" s="556"/>
      <c r="F20" s="556"/>
      <c r="G20" s="570"/>
      <c r="H20" s="570"/>
      <c r="I20" s="570"/>
    </row>
    <row r="21" spans="1:10" x14ac:dyDescent="0.15">
      <c r="A21" s="551"/>
      <c r="B21" s="551"/>
      <c r="C21" s="551"/>
      <c r="D21" s="551"/>
      <c r="E21" s="551"/>
      <c r="F21" s="551"/>
      <c r="G21" s="551"/>
      <c r="H21" s="551"/>
      <c r="I21" s="551"/>
    </row>
    <row r="22" spans="1:10" ht="17.25" x14ac:dyDescent="0.15">
      <c r="A22" s="29" t="s">
        <v>483</v>
      </c>
    </row>
    <row r="23" spans="1:10" ht="15.75" customHeight="1" thickBot="1" x14ac:dyDescent="0.2">
      <c r="A23" s="747" t="s">
        <v>46</v>
      </c>
      <c r="F23" s="633" t="s">
        <v>1260</v>
      </c>
    </row>
    <row r="24" spans="1:10" s="748" customFormat="1" ht="12" x14ac:dyDescent="0.15">
      <c r="A24" s="467" t="s">
        <v>464</v>
      </c>
      <c r="B24" s="745" t="s">
        <v>465</v>
      </c>
      <c r="C24" s="745" t="s">
        <v>1259</v>
      </c>
      <c r="D24" s="745" t="s">
        <v>22</v>
      </c>
      <c r="E24" s="745" t="s">
        <v>23</v>
      </c>
      <c r="F24" s="746" t="s">
        <v>466</v>
      </c>
    </row>
    <row r="25" spans="1:10" x14ac:dyDescent="0.15">
      <c r="A25" s="1184" t="s">
        <v>1284</v>
      </c>
      <c r="B25" s="1185"/>
      <c r="C25" s="732">
        <f>SUM(C26:C54)</f>
        <v>16314</v>
      </c>
      <c r="D25" s="732">
        <f>SUM(D26:D54)</f>
        <v>7668</v>
      </c>
      <c r="E25" s="732">
        <f>SUM(E26:E54)</f>
        <v>8646</v>
      </c>
      <c r="F25" s="733">
        <f>SUM(F26:F54)</f>
        <v>7797</v>
      </c>
      <c r="G25" s="619"/>
      <c r="H25" s="619"/>
    </row>
    <row r="26" spans="1:10" x14ac:dyDescent="0.15">
      <c r="A26" s="734" t="s">
        <v>467</v>
      </c>
      <c r="B26" s="735" t="s">
        <v>468</v>
      </c>
      <c r="C26" s="732">
        <v>298</v>
      </c>
      <c r="D26" s="732">
        <v>133</v>
      </c>
      <c r="E26" s="732">
        <v>165</v>
      </c>
      <c r="F26" s="733">
        <v>133</v>
      </c>
      <c r="G26" s="619"/>
      <c r="H26" s="619"/>
      <c r="J26" s="27"/>
    </row>
    <row r="27" spans="1:10" x14ac:dyDescent="0.15">
      <c r="A27" s="734" t="s">
        <v>467</v>
      </c>
      <c r="B27" s="735" t="s">
        <v>469</v>
      </c>
      <c r="C27" s="732">
        <v>426</v>
      </c>
      <c r="D27" s="732">
        <v>192</v>
      </c>
      <c r="E27" s="732">
        <v>234</v>
      </c>
      <c r="F27" s="733">
        <v>169</v>
      </c>
      <c r="G27" s="619"/>
      <c r="H27" s="619"/>
    </row>
    <row r="28" spans="1:10" x14ac:dyDescent="0.15">
      <c r="A28" s="734" t="s">
        <v>470</v>
      </c>
      <c r="B28" s="735" t="s">
        <v>468</v>
      </c>
      <c r="C28" s="732">
        <v>266</v>
      </c>
      <c r="D28" s="732">
        <v>127</v>
      </c>
      <c r="E28" s="732">
        <v>139</v>
      </c>
      <c r="F28" s="733">
        <v>115</v>
      </c>
      <c r="G28" s="619"/>
      <c r="H28" s="619"/>
    </row>
    <row r="29" spans="1:10" x14ac:dyDescent="0.15">
      <c r="A29" s="734" t="s">
        <v>470</v>
      </c>
      <c r="B29" s="735" t="s">
        <v>469</v>
      </c>
      <c r="C29" s="732">
        <v>1046</v>
      </c>
      <c r="D29" s="732">
        <v>545</v>
      </c>
      <c r="E29" s="732">
        <v>501</v>
      </c>
      <c r="F29" s="733">
        <v>483</v>
      </c>
      <c r="G29" s="619"/>
      <c r="H29" s="619"/>
    </row>
    <row r="30" spans="1:10" x14ac:dyDescent="0.15">
      <c r="A30" s="734" t="s">
        <v>471</v>
      </c>
      <c r="B30" s="735" t="s">
        <v>468</v>
      </c>
      <c r="C30" s="732">
        <v>610</v>
      </c>
      <c r="D30" s="732">
        <v>265</v>
      </c>
      <c r="E30" s="732">
        <v>345</v>
      </c>
      <c r="F30" s="733">
        <v>331</v>
      </c>
      <c r="G30" s="619"/>
      <c r="H30" s="619"/>
    </row>
    <row r="31" spans="1:10" x14ac:dyDescent="0.15">
      <c r="A31" s="734" t="s">
        <v>471</v>
      </c>
      <c r="B31" s="735" t="s">
        <v>469</v>
      </c>
      <c r="C31" s="732">
        <v>131</v>
      </c>
      <c r="D31" s="732">
        <v>66</v>
      </c>
      <c r="E31" s="732">
        <v>65</v>
      </c>
      <c r="F31" s="733">
        <v>43</v>
      </c>
      <c r="G31" s="619"/>
      <c r="H31" s="619"/>
    </row>
    <row r="32" spans="1:10" x14ac:dyDescent="0.15">
      <c r="A32" s="734" t="s">
        <v>472</v>
      </c>
      <c r="B32" s="735" t="s">
        <v>468</v>
      </c>
      <c r="C32" s="732">
        <v>300</v>
      </c>
      <c r="D32" s="732">
        <v>151</v>
      </c>
      <c r="E32" s="732">
        <v>149</v>
      </c>
      <c r="F32" s="733">
        <v>157</v>
      </c>
      <c r="G32" s="619"/>
      <c r="H32" s="619"/>
    </row>
    <row r="33" spans="1:9" x14ac:dyDescent="0.15">
      <c r="A33" s="734" t="s">
        <v>472</v>
      </c>
      <c r="B33" s="735" t="s">
        <v>469</v>
      </c>
      <c r="C33" s="732">
        <v>474</v>
      </c>
      <c r="D33" s="732">
        <v>225</v>
      </c>
      <c r="E33" s="732">
        <v>249</v>
      </c>
      <c r="F33" s="733">
        <v>218</v>
      </c>
      <c r="G33" s="619"/>
      <c r="H33" s="619"/>
    </row>
    <row r="34" spans="1:9" x14ac:dyDescent="0.15">
      <c r="A34" s="734" t="s">
        <v>472</v>
      </c>
      <c r="B34" s="735" t="s">
        <v>473</v>
      </c>
      <c r="C34" s="732">
        <v>582</v>
      </c>
      <c r="D34" s="732">
        <v>273</v>
      </c>
      <c r="E34" s="732">
        <v>309</v>
      </c>
      <c r="F34" s="733">
        <v>235</v>
      </c>
      <c r="G34" s="619"/>
      <c r="H34" s="619"/>
    </row>
    <row r="35" spans="1:9" x14ac:dyDescent="0.15">
      <c r="A35" s="734" t="s">
        <v>474</v>
      </c>
      <c r="B35" s="735" t="s">
        <v>468</v>
      </c>
      <c r="C35" s="732">
        <v>335</v>
      </c>
      <c r="D35" s="732">
        <v>149</v>
      </c>
      <c r="E35" s="732">
        <v>186</v>
      </c>
      <c r="F35" s="733">
        <v>137</v>
      </c>
      <c r="G35" s="619"/>
      <c r="H35" s="619"/>
    </row>
    <row r="36" spans="1:9" x14ac:dyDescent="0.15">
      <c r="A36" s="734" t="s">
        <v>474</v>
      </c>
      <c r="B36" s="735" t="s">
        <v>469</v>
      </c>
      <c r="C36" s="732">
        <v>587</v>
      </c>
      <c r="D36" s="732">
        <v>221</v>
      </c>
      <c r="E36" s="732">
        <v>366</v>
      </c>
      <c r="F36" s="733">
        <v>370</v>
      </c>
      <c r="G36" s="619"/>
      <c r="H36" s="619"/>
    </row>
    <row r="37" spans="1:9" x14ac:dyDescent="0.15">
      <c r="A37" s="734" t="s">
        <v>475</v>
      </c>
      <c r="B37" s="735" t="s">
        <v>468</v>
      </c>
      <c r="C37" s="732">
        <v>561</v>
      </c>
      <c r="D37" s="732">
        <v>243</v>
      </c>
      <c r="E37" s="732">
        <v>318</v>
      </c>
      <c r="F37" s="733">
        <v>320</v>
      </c>
      <c r="G37" s="619"/>
      <c r="H37" s="619"/>
    </row>
    <row r="38" spans="1:9" x14ac:dyDescent="0.15">
      <c r="A38" s="734" t="s">
        <v>475</v>
      </c>
      <c r="B38" s="735" t="s">
        <v>469</v>
      </c>
      <c r="C38" s="732">
        <v>432</v>
      </c>
      <c r="D38" s="732">
        <v>201</v>
      </c>
      <c r="E38" s="732">
        <v>231</v>
      </c>
      <c r="F38" s="733">
        <v>189</v>
      </c>
      <c r="G38" s="619"/>
      <c r="H38" s="619"/>
    </row>
    <row r="39" spans="1:9" x14ac:dyDescent="0.15">
      <c r="A39" s="734" t="s">
        <v>476</v>
      </c>
      <c r="B39" s="735" t="s">
        <v>468</v>
      </c>
      <c r="C39" s="732">
        <v>685</v>
      </c>
      <c r="D39" s="732">
        <v>328</v>
      </c>
      <c r="E39" s="732">
        <v>357</v>
      </c>
      <c r="F39" s="733">
        <v>339</v>
      </c>
      <c r="G39" s="619"/>
      <c r="H39" s="619"/>
    </row>
    <row r="40" spans="1:9" x14ac:dyDescent="0.15">
      <c r="A40" s="734" t="s">
        <v>476</v>
      </c>
      <c r="B40" s="735" t="s">
        <v>469</v>
      </c>
      <c r="C40" s="732">
        <v>375</v>
      </c>
      <c r="D40" s="732">
        <v>178</v>
      </c>
      <c r="E40" s="732">
        <v>197</v>
      </c>
      <c r="F40" s="733">
        <v>179</v>
      </c>
      <c r="G40" s="619"/>
      <c r="H40" s="619"/>
    </row>
    <row r="41" spans="1:9" s="79" customFormat="1" x14ac:dyDescent="0.15">
      <c r="A41" s="734" t="s">
        <v>476</v>
      </c>
      <c r="B41" s="735" t="s">
        <v>1128</v>
      </c>
      <c r="C41" s="732">
        <v>133</v>
      </c>
      <c r="D41" s="732">
        <v>67</v>
      </c>
      <c r="E41" s="732">
        <v>66</v>
      </c>
      <c r="F41" s="733">
        <v>65</v>
      </c>
      <c r="G41" s="619"/>
      <c r="H41" s="619"/>
      <c r="I41" s="203"/>
    </row>
    <row r="42" spans="1:9" x14ac:dyDescent="0.15">
      <c r="A42" s="734" t="s">
        <v>477</v>
      </c>
      <c r="B42" s="735" t="s">
        <v>468</v>
      </c>
      <c r="C42" s="732">
        <v>492</v>
      </c>
      <c r="D42" s="732">
        <v>230</v>
      </c>
      <c r="E42" s="732">
        <v>262</v>
      </c>
      <c r="F42" s="733">
        <v>279</v>
      </c>
      <c r="G42" s="619"/>
      <c r="H42" s="619"/>
    </row>
    <row r="43" spans="1:9" x14ac:dyDescent="0.15">
      <c r="A43" s="734" t="s">
        <v>478</v>
      </c>
      <c r="B43" s="735" t="s">
        <v>468</v>
      </c>
      <c r="C43" s="732">
        <v>864</v>
      </c>
      <c r="D43" s="732">
        <v>407</v>
      </c>
      <c r="E43" s="732">
        <v>457</v>
      </c>
      <c r="F43" s="733">
        <v>311</v>
      </c>
      <c r="G43" s="619"/>
      <c r="H43" s="619"/>
    </row>
    <row r="44" spans="1:9" x14ac:dyDescent="0.15">
      <c r="A44" s="734" t="s">
        <v>478</v>
      </c>
      <c r="B44" s="735" t="s">
        <v>469</v>
      </c>
      <c r="C44" s="732">
        <v>764</v>
      </c>
      <c r="D44" s="732">
        <v>386</v>
      </c>
      <c r="E44" s="732">
        <v>378</v>
      </c>
      <c r="F44" s="733">
        <v>432</v>
      </c>
      <c r="G44" s="619"/>
      <c r="H44" s="619"/>
    </row>
    <row r="45" spans="1:9" x14ac:dyDescent="0.15">
      <c r="A45" s="734" t="s">
        <v>478</v>
      </c>
      <c r="B45" s="735" t="s">
        <v>473</v>
      </c>
      <c r="C45" s="732">
        <v>344</v>
      </c>
      <c r="D45" s="732">
        <v>135</v>
      </c>
      <c r="E45" s="732">
        <v>209</v>
      </c>
      <c r="F45" s="733">
        <v>206</v>
      </c>
      <c r="G45" s="619"/>
      <c r="H45" s="619"/>
    </row>
    <row r="46" spans="1:9" x14ac:dyDescent="0.15">
      <c r="A46" s="734" t="s">
        <v>479</v>
      </c>
      <c r="B46" s="735" t="s">
        <v>468</v>
      </c>
      <c r="C46" s="732">
        <v>1109</v>
      </c>
      <c r="D46" s="732">
        <v>505</v>
      </c>
      <c r="E46" s="732">
        <v>604</v>
      </c>
      <c r="F46" s="733">
        <v>472</v>
      </c>
      <c r="G46" s="619"/>
      <c r="H46" s="619"/>
    </row>
    <row r="47" spans="1:9" x14ac:dyDescent="0.15">
      <c r="A47" s="734" t="s">
        <v>479</v>
      </c>
      <c r="B47" s="735" t="s">
        <v>473</v>
      </c>
      <c r="C47" s="732">
        <v>416</v>
      </c>
      <c r="D47" s="732">
        <v>194</v>
      </c>
      <c r="E47" s="732">
        <v>222</v>
      </c>
      <c r="F47" s="733">
        <v>177</v>
      </c>
      <c r="G47" s="619"/>
      <c r="H47" s="619"/>
    </row>
    <row r="48" spans="1:9" x14ac:dyDescent="0.15">
      <c r="A48" s="734" t="s">
        <v>480</v>
      </c>
      <c r="B48" s="735" t="s">
        <v>468</v>
      </c>
      <c r="C48" s="732">
        <v>646</v>
      </c>
      <c r="D48" s="732">
        <v>334</v>
      </c>
      <c r="E48" s="732">
        <v>312</v>
      </c>
      <c r="F48" s="733">
        <v>277</v>
      </c>
      <c r="G48" s="619"/>
      <c r="H48" s="619"/>
    </row>
    <row r="49" spans="1:9" x14ac:dyDescent="0.15">
      <c r="A49" s="734" t="s">
        <v>480</v>
      </c>
      <c r="B49" s="735" t="s">
        <v>469</v>
      </c>
      <c r="C49" s="732">
        <v>1388</v>
      </c>
      <c r="D49" s="732">
        <v>695</v>
      </c>
      <c r="E49" s="732">
        <v>693</v>
      </c>
      <c r="F49" s="733">
        <v>550</v>
      </c>
      <c r="G49" s="619"/>
      <c r="H49" s="619"/>
    </row>
    <row r="50" spans="1:9" x14ac:dyDescent="0.15">
      <c r="A50" s="734" t="s">
        <v>480</v>
      </c>
      <c r="B50" s="735" t="s">
        <v>473</v>
      </c>
      <c r="C50" s="732">
        <v>1210</v>
      </c>
      <c r="D50" s="732">
        <v>582</v>
      </c>
      <c r="E50" s="732">
        <v>628</v>
      </c>
      <c r="F50" s="733">
        <v>497</v>
      </c>
      <c r="G50" s="619"/>
      <c r="H50" s="619"/>
    </row>
    <row r="51" spans="1:9" s="79" customFormat="1" x14ac:dyDescent="0.15">
      <c r="A51" s="734" t="s">
        <v>480</v>
      </c>
      <c r="B51" s="735" t="s">
        <v>1129</v>
      </c>
      <c r="C51" s="732">
        <v>98</v>
      </c>
      <c r="D51" s="732">
        <v>40</v>
      </c>
      <c r="E51" s="732">
        <v>58</v>
      </c>
      <c r="F51" s="733">
        <v>42</v>
      </c>
      <c r="G51" s="619"/>
      <c r="H51" s="619"/>
      <c r="I51" s="203"/>
    </row>
    <row r="52" spans="1:9" x14ac:dyDescent="0.15">
      <c r="A52" s="736" t="s">
        <v>481</v>
      </c>
      <c r="B52" s="737"/>
      <c r="C52" s="738">
        <v>651</v>
      </c>
      <c r="D52" s="738">
        <v>319</v>
      </c>
      <c r="E52" s="738">
        <v>332</v>
      </c>
      <c r="F52" s="739">
        <v>387</v>
      </c>
    </row>
    <row r="53" spans="1:9" s="79" customFormat="1" x14ac:dyDescent="0.15">
      <c r="A53" s="736" t="s">
        <v>482</v>
      </c>
      <c r="B53" s="737" t="s">
        <v>468</v>
      </c>
      <c r="C53" s="738">
        <v>682</v>
      </c>
      <c r="D53" s="738">
        <v>280</v>
      </c>
      <c r="E53" s="738">
        <v>402</v>
      </c>
      <c r="F53" s="739">
        <v>543</v>
      </c>
      <c r="G53" s="203"/>
      <c r="H53" s="203"/>
      <c r="I53" s="203"/>
    </row>
    <row r="54" spans="1:9" ht="14.25" thickBot="1" x14ac:dyDescent="0.2">
      <c r="A54" s="740" t="s">
        <v>1130</v>
      </c>
      <c r="B54" s="741"/>
      <c r="C54" s="742">
        <v>409</v>
      </c>
      <c r="D54" s="742">
        <v>197</v>
      </c>
      <c r="E54" s="742">
        <v>212</v>
      </c>
      <c r="F54" s="743">
        <v>141</v>
      </c>
    </row>
    <row r="55" spans="1:9" x14ac:dyDescent="0.15">
      <c r="A55" s="203" t="s">
        <v>484</v>
      </c>
    </row>
    <row r="56" spans="1:9" x14ac:dyDescent="0.15">
      <c r="A56" s="203" t="s">
        <v>485</v>
      </c>
    </row>
  </sheetData>
  <mergeCells count="3">
    <mergeCell ref="A3:A4"/>
    <mergeCell ref="B3:F3"/>
    <mergeCell ref="A25:B25"/>
  </mergeCells>
  <phoneticPr fontId="1"/>
  <pageMargins left="0.82677165354330717" right="0.23622047244094491" top="0.74803149606299213" bottom="0.74803149606299213" header="0.31496062992125984" footer="0.31496062992125984"/>
  <pageSetup paperSize="9" firstPageNumber="13" fitToHeight="0" orientation="portrait" useFirstPageNumber="1" r:id="rId1"/>
  <headerFooter>
    <oddFooter>&amp;C62</oddFooter>
    <firstFooter>&amp;C61</firstFooter>
  </headerFooter>
  <ignoredErrors>
    <ignoredError sqref="B6 B8:B12" formulaRange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8"/>
  <sheetViews>
    <sheetView tabSelected="1" view="pageBreakPreview" zoomScaleNormal="100" zoomScaleSheetLayoutView="100" workbookViewId="0">
      <selection activeCell="I7" sqref="I7"/>
    </sheetView>
  </sheetViews>
  <sheetFormatPr defaultRowHeight="13.5" x14ac:dyDescent="0.15"/>
  <cols>
    <col min="1" max="1" width="9" style="79"/>
    <col min="2" max="2" width="11.25" style="79" customWidth="1"/>
    <col min="3" max="16384" width="9" style="79"/>
  </cols>
  <sheetData>
    <row r="5" spans="1:11" ht="85.5" customHeight="1" x14ac:dyDescent="0.15">
      <c r="A5" s="901"/>
      <c r="B5" s="901"/>
      <c r="C5" s="901"/>
      <c r="D5" s="901"/>
      <c r="E5" s="901"/>
      <c r="F5" s="901"/>
      <c r="G5" s="901"/>
      <c r="H5" s="901"/>
      <c r="I5" s="901"/>
    </row>
    <row r="6" spans="1:11" ht="85.5" customHeight="1" x14ac:dyDescent="0.15">
      <c r="A6" s="106"/>
      <c r="B6" s="106"/>
      <c r="C6" s="106"/>
      <c r="D6" s="106"/>
      <c r="E6" s="106"/>
      <c r="F6" s="106"/>
      <c r="G6" s="106"/>
      <c r="H6" s="106"/>
      <c r="I6" s="106"/>
    </row>
    <row r="7" spans="1:11" ht="85.5" customHeight="1" x14ac:dyDescent="0.15">
      <c r="A7" s="106"/>
      <c r="B7" s="106"/>
      <c r="C7" s="106"/>
      <c r="D7" s="106"/>
      <c r="E7" s="106"/>
      <c r="F7" s="106"/>
      <c r="G7" s="106"/>
      <c r="H7" s="106"/>
      <c r="I7" s="106"/>
    </row>
    <row r="8" spans="1:11" ht="75.75" customHeight="1" x14ac:dyDescent="0.15">
      <c r="A8" s="902" t="s">
        <v>1031</v>
      </c>
      <c r="B8" s="902"/>
      <c r="C8" s="902"/>
      <c r="D8" s="902"/>
      <c r="E8" s="902"/>
      <c r="F8" s="902"/>
      <c r="G8" s="902"/>
      <c r="H8" s="902"/>
      <c r="I8" s="902"/>
      <c r="J8" s="902"/>
      <c r="K8" s="98"/>
    </row>
    <row r="28" spans="3:3" ht="83.25" x14ac:dyDescent="0.15">
      <c r="C28" s="76"/>
    </row>
  </sheetData>
  <mergeCells count="2">
    <mergeCell ref="A5:I5"/>
    <mergeCell ref="A8:J8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Q58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2" width="5.875" style="203" customWidth="1"/>
    <col min="3" max="5" width="6.125" style="203" customWidth="1"/>
    <col min="6" max="17" width="5.25" style="203" customWidth="1"/>
  </cols>
  <sheetData>
    <row r="1" spans="1:17" ht="17.25" x14ac:dyDescent="0.15">
      <c r="A1" s="29" t="s">
        <v>1051</v>
      </c>
    </row>
    <row r="2" spans="1:17" ht="14.25" x14ac:dyDescent="0.15">
      <c r="A2" s="46" t="s">
        <v>46</v>
      </c>
      <c r="Q2" s="757" t="s">
        <v>1255</v>
      </c>
    </row>
    <row r="3" spans="1:17" ht="4.5" customHeight="1" thickBot="1" x14ac:dyDescent="0.2">
      <c r="A3" s="46"/>
    </row>
    <row r="4" spans="1:17" x14ac:dyDescent="0.15">
      <c r="A4" s="1192" t="s">
        <v>486</v>
      </c>
      <c r="B4" s="1186"/>
      <c r="C4" s="1186" t="s">
        <v>838</v>
      </c>
      <c r="D4" s="1186"/>
      <c r="E4" s="1186"/>
      <c r="F4" s="1186" t="s">
        <v>487</v>
      </c>
      <c r="G4" s="1186"/>
      <c r="H4" s="1186"/>
      <c r="I4" s="1186" t="s">
        <v>488</v>
      </c>
      <c r="J4" s="1186"/>
      <c r="K4" s="1186"/>
      <c r="L4" s="1186" t="s">
        <v>489</v>
      </c>
      <c r="M4" s="1186"/>
      <c r="N4" s="1186"/>
      <c r="O4" s="1186" t="s">
        <v>490</v>
      </c>
      <c r="P4" s="1186"/>
      <c r="Q4" s="1187"/>
    </row>
    <row r="5" spans="1:17" x14ac:dyDescent="0.15">
      <c r="A5" s="1193"/>
      <c r="B5" s="1194"/>
      <c r="C5" s="468" t="s">
        <v>839</v>
      </c>
      <c r="D5" s="468" t="s">
        <v>505</v>
      </c>
      <c r="E5" s="468" t="s">
        <v>506</v>
      </c>
      <c r="F5" s="468" t="s">
        <v>507</v>
      </c>
      <c r="G5" s="468" t="s">
        <v>505</v>
      </c>
      <c r="H5" s="468" t="s">
        <v>506</v>
      </c>
      <c r="I5" s="468" t="s">
        <v>507</v>
      </c>
      <c r="J5" s="468" t="s">
        <v>505</v>
      </c>
      <c r="K5" s="468" t="s">
        <v>506</v>
      </c>
      <c r="L5" s="468" t="s">
        <v>507</v>
      </c>
      <c r="M5" s="468" t="s">
        <v>505</v>
      </c>
      <c r="N5" s="468" t="s">
        <v>506</v>
      </c>
      <c r="O5" s="737" t="s">
        <v>507</v>
      </c>
      <c r="P5" s="468" t="s">
        <v>840</v>
      </c>
      <c r="Q5" s="469" t="s">
        <v>506</v>
      </c>
    </row>
    <row r="6" spans="1:17" x14ac:dyDescent="0.15">
      <c r="A6" s="1188" t="s">
        <v>507</v>
      </c>
      <c r="B6" s="1189"/>
      <c r="C6" s="751">
        <v>75457</v>
      </c>
      <c r="D6" s="751">
        <v>37673</v>
      </c>
      <c r="E6" s="751">
        <v>37784</v>
      </c>
      <c r="F6" s="751">
        <v>2753</v>
      </c>
      <c r="G6" s="751">
        <v>1378</v>
      </c>
      <c r="H6" s="751">
        <v>1375</v>
      </c>
      <c r="I6" s="751">
        <v>2992</v>
      </c>
      <c r="J6" s="751">
        <v>1495</v>
      </c>
      <c r="K6" s="751">
        <v>1497</v>
      </c>
      <c r="L6" s="751">
        <v>3311</v>
      </c>
      <c r="M6" s="751">
        <v>1726</v>
      </c>
      <c r="N6" s="751">
        <v>1585</v>
      </c>
      <c r="O6" s="751">
        <v>3865</v>
      </c>
      <c r="P6" s="751">
        <v>1860</v>
      </c>
      <c r="Q6" s="752">
        <v>2005</v>
      </c>
    </row>
    <row r="7" spans="1:17" x14ac:dyDescent="0.15">
      <c r="A7" s="48"/>
      <c r="B7" s="33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1"/>
    </row>
    <row r="8" spans="1:17" x14ac:dyDescent="0.15">
      <c r="A8" s="1190" t="s">
        <v>508</v>
      </c>
      <c r="B8" s="1191"/>
      <c r="C8" s="80">
        <f>C10+C13+C16+C19+C23+C26+C29+C34+C37+C41+C45+C51+C52+C55+C58</f>
        <v>30715</v>
      </c>
      <c r="D8" s="80">
        <f>D10+D13+D16+D19+D23+D26+D29+D34+D37+D41+D45+D51+D52+D55+D58</f>
        <v>14826</v>
      </c>
      <c r="E8" s="80">
        <f>E10+E13+E16+E19+E23+E26+E29+E34+E37+E41+E45+E51+E52+E55+E58</f>
        <v>15889</v>
      </c>
      <c r="F8" s="82">
        <f t="shared" ref="F8:Q8" si="0">F10+F13+F16+F19+F23+F26+F29+F34+F37+F41+F45+F51+F52+F55+F58</f>
        <v>1297</v>
      </c>
      <c r="G8" s="82">
        <f t="shared" si="0"/>
        <v>662</v>
      </c>
      <c r="H8" s="82">
        <f t="shared" si="0"/>
        <v>635</v>
      </c>
      <c r="I8" s="82">
        <f>I10+I13+I16+I19+I23+I26+I29+I34+I37+I41+I45+I51+I52+I55+I58</f>
        <v>1318</v>
      </c>
      <c r="J8" s="82">
        <f t="shared" si="0"/>
        <v>664</v>
      </c>
      <c r="K8" s="82">
        <f t="shared" si="0"/>
        <v>654</v>
      </c>
      <c r="L8" s="82">
        <f t="shared" si="0"/>
        <v>1421</v>
      </c>
      <c r="M8" s="82">
        <f t="shared" si="0"/>
        <v>739</v>
      </c>
      <c r="N8" s="82">
        <f t="shared" si="0"/>
        <v>682</v>
      </c>
      <c r="O8" s="82">
        <f t="shared" si="0"/>
        <v>1936</v>
      </c>
      <c r="P8" s="82">
        <f t="shared" si="0"/>
        <v>866</v>
      </c>
      <c r="Q8" s="83">
        <f t="shared" si="0"/>
        <v>1070</v>
      </c>
    </row>
    <row r="9" spans="1:17" x14ac:dyDescent="0.15">
      <c r="A9" s="48"/>
      <c r="B9" s="33"/>
      <c r="C9" s="80"/>
      <c r="D9" s="80"/>
      <c r="E9" s="80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3"/>
    </row>
    <row r="10" spans="1:17" x14ac:dyDescent="0.15">
      <c r="A10" s="50" t="s">
        <v>467</v>
      </c>
      <c r="B10" s="35"/>
      <c r="C10" s="84">
        <v>882</v>
      </c>
      <c r="D10" s="84">
        <v>400</v>
      </c>
      <c r="E10" s="84">
        <v>482</v>
      </c>
      <c r="F10" s="85">
        <v>25</v>
      </c>
      <c r="G10" s="85">
        <v>13</v>
      </c>
      <c r="H10" s="85">
        <v>12</v>
      </c>
      <c r="I10" s="85">
        <v>20</v>
      </c>
      <c r="J10" s="85">
        <v>8</v>
      </c>
      <c r="K10" s="85">
        <v>12</v>
      </c>
      <c r="L10" s="85">
        <v>26</v>
      </c>
      <c r="M10" s="85">
        <v>8</v>
      </c>
      <c r="N10" s="85">
        <v>18</v>
      </c>
      <c r="O10" s="85">
        <v>36</v>
      </c>
      <c r="P10" s="85">
        <v>13</v>
      </c>
      <c r="Q10" s="86">
        <v>23</v>
      </c>
    </row>
    <row r="11" spans="1:17" x14ac:dyDescent="0.15">
      <c r="A11" s="50" t="s">
        <v>467</v>
      </c>
      <c r="B11" s="35" t="s">
        <v>468</v>
      </c>
      <c r="C11" s="84">
        <v>298</v>
      </c>
      <c r="D11" s="84">
        <v>133</v>
      </c>
      <c r="E11" s="84">
        <v>165</v>
      </c>
      <c r="F11" s="85">
        <v>10</v>
      </c>
      <c r="G11" s="85">
        <v>4</v>
      </c>
      <c r="H11" s="85">
        <v>6</v>
      </c>
      <c r="I11" s="85">
        <v>5</v>
      </c>
      <c r="J11" s="85">
        <v>2</v>
      </c>
      <c r="K11" s="85">
        <v>3</v>
      </c>
      <c r="L11" s="85">
        <v>9</v>
      </c>
      <c r="M11" s="85">
        <v>2</v>
      </c>
      <c r="N11" s="85">
        <v>7</v>
      </c>
      <c r="O11" s="85">
        <v>10</v>
      </c>
      <c r="P11" s="85">
        <v>4</v>
      </c>
      <c r="Q11" s="86">
        <v>6</v>
      </c>
    </row>
    <row r="12" spans="1:17" x14ac:dyDescent="0.15">
      <c r="A12" s="50" t="s">
        <v>467</v>
      </c>
      <c r="B12" s="35" t="s">
        <v>469</v>
      </c>
      <c r="C12" s="84">
        <v>584</v>
      </c>
      <c r="D12" s="84">
        <v>267</v>
      </c>
      <c r="E12" s="84">
        <v>317</v>
      </c>
      <c r="F12" s="85">
        <v>15</v>
      </c>
      <c r="G12" s="85">
        <v>9</v>
      </c>
      <c r="H12" s="85">
        <v>6</v>
      </c>
      <c r="I12" s="85">
        <v>15</v>
      </c>
      <c r="J12" s="85">
        <v>6</v>
      </c>
      <c r="K12" s="85">
        <v>9</v>
      </c>
      <c r="L12" s="85">
        <v>17</v>
      </c>
      <c r="M12" s="85">
        <v>6</v>
      </c>
      <c r="N12" s="85">
        <v>11</v>
      </c>
      <c r="O12" s="85">
        <v>26</v>
      </c>
      <c r="P12" s="85">
        <v>9</v>
      </c>
      <c r="Q12" s="86">
        <v>17</v>
      </c>
    </row>
    <row r="13" spans="1:17" x14ac:dyDescent="0.15">
      <c r="A13" s="50" t="s">
        <v>470</v>
      </c>
      <c r="B13" s="35"/>
      <c r="C13" s="84">
        <v>1312</v>
      </c>
      <c r="D13" s="84">
        <v>672</v>
      </c>
      <c r="E13" s="84">
        <v>640</v>
      </c>
      <c r="F13" s="85">
        <v>50</v>
      </c>
      <c r="G13" s="85">
        <v>31</v>
      </c>
      <c r="H13" s="85">
        <v>19</v>
      </c>
      <c r="I13" s="85">
        <v>47</v>
      </c>
      <c r="J13" s="85">
        <v>21</v>
      </c>
      <c r="K13" s="85">
        <v>26</v>
      </c>
      <c r="L13" s="85">
        <v>70</v>
      </c>
      <c r="M13" s="85">
        <v>41</v>
      </c>
      <c r="N13" s="85">
        <v>29</v>
      </c>
      <c r="O13" s="85">
        <v>80</v>
      </c>
      <c r="P13" s="85">
        <v>51</v>
      </c>
      <c r="Q13" s="86">
        <v>29</v>
      </c>
    </row>
    <row r="14" spans="1:17" x14ac:dyDescent="0.15">
      <c r="A14" s="50" t="s">
        <v>470</v>
      </c>
      <c r="B14" s="35" t="s">
        <v>468</v>
      </c>
      <c r="C14" s="84">
        <v>266</v>
      </c>
      <c r="D14" s="84">
        <v>127</v>
      </c>
      <c r="E14" s="84">
        <v>139</v>
      </c>
      <c r="F14" s="85">
        <v>5</v>
      </c>
      <c r="G14" s="85">
        <v>2</v>
      </c>
      <c r="H14" s="85">
        <v>3</v>
      </c>
      <c r="I14" s="85">
        <v>5</v>
      </c>
      <c r="J14" s="85">
        <v>2</v>
      </c>
      <c r="K14" s="85">
        <v>3</v>
      </c>
      <c r="L14" s="85">
        <v>11</v>
      </c>
      <c r="M14" s="85">
        <v>4</v>
      </c>
      <c r="N14" s="85">
        <v>7</v>
      </c>
      <c r="O14" s="85">
        <v>18</v>
      </c>
      <c r="P14" s="85">
        <v>11</v>
      </c>
      <c r="Q14" s="86">
        <v>7</v>
      </c>
    </row>
    <row r="15" spans="1:17" x14ac:dyDescent="0.15">
      <c r="A15" s="50" t="s">
        <v>470</v>
      </c>
      <c r="B15" s="35" t="s">
        <v>469</v>
      </c>
      <c r="C15" s="84">
        <v>1046</v>
      </c>
      <c r="D15" s="84">
        <v>545</v>
      </c>
      <c r="E15" s="84">
        <v>501</v>
      </c>
      <c r="F15" s="85">
        <v>45</v>
      </c>
      <c r="G15" s="85">
        <v>29</v>
      </c>
      <c r="H15" s="85">
        <v>16</v>
      </c>
      <c r="I15" s="85">
        <v>42</v>
      </c>
      <c r="J15" s="85">
        <v>19</v>
      </c>
      <c r="K15" s="85">
        <v>23</v>
      </c>
      <c r="L15" s="85">
        <v>59</v>
      </c>
      <c r="M15" s="85">
        <v>37</v>
      </c>
      <c r="N15" s="85">
        <v>22</v>
      </c>
      <c r="O15" s="85">
        <v>62</v>
      </c>
      <c r="P15" s="85">
        <v>40</v>
      </c>
      <c r="Q15" s="86">
        <v>22</v>
      </c>
    </row>
    <row r="16" spans="1:17" x14ac:dyDescent="0.15">
      <c r="A16" s="50" t="s">
        <v>471</v>
      </c>
      <c r="B16" s="35"/>
      <c r="C16" s="84">
        <v>1041</v>
      </c>
      <c r="D16" s="84">
        <v>485</v>
      </c>
      <c r="E16" s="84">
        <v>556</v>
      </c>
      <c r="F16" s="85">
        <v>27</v>
      </c>
      <c r="G16" s="85">
        <v>12</v>
      </c>
      <c r="H16" s="85">
        <v>15</v>
      </c>
      <c r="I16" s="85">
        <v>31</v>
      </c>
      <c r="J16" s="85">
        <v>17</v>
      </c>
      <c r="K16" s="85">
        <v>14</v>
      </c>
      <c r="L16" s="85">
        <v>28</v>
      </c>
      <c r="M16" s="85">
        <v>19</v>
      </c>
      <c r="N16" s="85">
        <v>9</v>
      </c>
      <c r="O16" s="85">
        <v>77</v>
      </c>
      <c r="P16" s="85">
        <v>30</v>
      </c>
      <c r="Q16" s="86">
        <v>47</v>
      </c>
    </row>
    <row r="17" spans="1:17" x14ac:dyDescent="0.15">
      <c r="A17" s="50" t="s">
        <v>471</v>
      </c>
      <c r="B17" s="35" t="s">
        <v>468</v>
      </c>
      <c r="C17" s="84">
        <v>622</v>
      </c>
      <c r="D17" s="84">
        <v>268</v>
      </c>
      <c r="E17" s="84">
        <v>354</v>
      </c>
      <c r="F17" s="85">
        <v>17</v>
      </c>
      <c r="G17" s="85">
        <v>8</v>
      </c>
      <c r="H17" s="85">
        <v>9</v>
      </c>
      <c r="I17" s="85">
        <v>20</v>
      </c>
      <c r="J17" s="85">
        <v>10</v>
      </c>
      <c r="K17" s="85">
        <v>10</v>
      </c>
      <c r="L17" s="85">
        <v>15</v>
      </c>
      <c r="M17" s="85">
        <v>12</v>
      </c>
      <c r="N17" s="85">
        <v>3</v>
      </c>
      <c r="O17" s="85">
        <v>41</v>
      </c>
      <c r="P17" s="85">
        <v>14</v>
      </c>
      <c r="Q17" s="86">
        <v>27</v>
      </c>
    </row>
    <row r="18" spans="1:17" x14ac:dyDescent="0.15">
      <c r="A18" s="50" t="s">
        <v>471</v>
      </c>
      <c r="B18" s="35" t="s">
        <v>469</v>
      </c>
      <c r="C18" s="84">
        <v>419</v>
      </c>
      <c r="D18" s="84">
        <v>217</v>
      </c>
      <c r="E18" s="84">
        <v>202</v>
      </c>
      <c r="F18" s="85">
        <v>10</v>
      </c>
      <c r="G18" s="85">
        <v>4</v>
      </c>
      <c r="H18" s="85">
        <v>6</v>
      </c>
      <c r="I18" s="85">
        <v>11</v>
      </c>
      <c r="J18" s="85">
        <v>7</v>
      </c>
      <c r="K18" s="85">
        <v>4</v>
      </c>
      <c r="L18" s="85">
        <v>13</v>
      </c>
      <c r="M18" s="85">
        <v>7</v>
      </c>
      <c r="N18" s="85">
        <v>6</v>
      </c>
      <c r="O18" s="85">
        <v>36</v>
      </c>
      <c r="P18" s="85">
        <v>16</v>
      </c>
      <c r="Q18" s="86">
        <v>20</v>
      </c>
    </row>
    <row r="19" spans="1:17" x14ac:dyDescent="0.15">
      <c r="A19" s="50" t="s">
        <v>472</v>
      </c>
      <c r="B19" s="35"/>
      <c r="C19" s="84">
        <v>1388</v>
      </c>
      <c r="D19" s="84">
        <v>665</v>
      </c>
      <c r="E19" s="84">
        <v>723</v>
      </c>
      <c r="F19" s="85">
        <v>59</v>
      </c>
      <c r="G19" s="85">
        <v>30</v>
      </c>
      <c r="H19" s="85">
        <v>29</v>
      </c>
      <c r="I19" s="85">
        <v>50</v>
      </c>
      <c r="J19" s="85">
        <v>28</v>
      </c>
      <c r="K19" s="85">
        <v>22</v>
      </c>
      <c r="L19" s="85">
        <v>48</v>
      </c>
      <c r="M19" s="85">
        <v>27</v>
      </c>
      <c r="N19" s="85">
        <v>21</v>
      </c>
      <c r="O19" s="85">
        <v>74</v>
      </c>
      <c r="P19" s="85">
        <v>37</v>
      </c>
      <c r="Q19" s="86">
        <v>37</v>
      </c>
    </row>
    <row r="20" spans="1:17" x14ac:dyDescent="0.15">
      <c r="A20" s="50" t="s">
        <v>472</v>
      </c>
      <c r="B20" s="35" t="s">
        <v>468</v>
      </c>
      <c r="C20" s="84">
        <v>300</v>
      </c>
      <c r="D20" s="84">
        <v>151</v>
      </c>
      <c r="E20" s="84">
        <v>149</v>
      </c>
      <c r="F20" s="85">
        <v>3</v>
      </c>
      <c r="G20" s="85">
        <v>2</v>
      </c>
      <c r="H20" s="85">
        <v>1</v>
      </c>
      <c r="I20" s="85">
        <v>9</v>
      </c>
      <c r="J20" s="85">
        <v>8</v>
      </c>
      <c r="K20" s="85">
        <v>1</v>
      </c>
      <c r="L20" s="85">
        <v>8</v>
      </c>
      <c r="M20" s="85">
        <v>4</v>
      </c>
      <c r="N20" s="85">
        <v>4</v>
      </c>
      <c r="O20" s="85">
        <v>12</v>
      </c>
      <c r="P20" s="85">
        <v>8</v>
      </c>
      <c r="Q20" s="86">
        <v>4</v>
      </c>
    </row>
    <row r="21" spans="1:17" x14ac:dyDescent="0.15">
      <c r="A21" s="50" t="s">
        <v>472</v>
      </c>
      <c r="B21" s="35" t="s">
        <v>469</v>
      </c>
      <c r="C21" s="84">
        <v>483</v>
      </c>
      <c r="D21" s="84">
        <v>229</v>
      </c>
      <c r="E21" s="84">
        <v>254</v>
      </c>
      <c r="F21" s="85">
        <v>19</v>
      </c>
      <c r="G21" s="85">
        <v>10</v>
      </c>
      <c r="H21" s="85">
        <v>9</v>
      </c>
      <c r="I21" s="85">
        <v>19</v>
      </c>
      <c r="J21" s="85">
        <v>10</v>
      </c>
      <c r="K21" s="85">
        <v>9</v>
      </c>
      <c r="L21" s="85">
        <v>17</v>
      </c>
      <c r="M21" s="85">
        <v>11</v>
      </c>
      <c r="N21" s="85">
        <v>6</v>
      </c>
      <c r="O21" s="85">
        <v>17</v>
      </c>
      <c r="P21" s="85">
        <v>10</v>
      </c>
      <c r="Q21" s="86">
        <v>7</v>
      </c>
    </row>
    <row r="22" spans="1:17" x14ac:dyDescent="0.15">
      <c r="A22" s="50" t="s">
        <v>472</v>
      </c>
      <c r="B22" s="35" t="s">
        <v>473</v>
      </c>
      <c r="C22" s="84">
        <v>605</v>
      </c>
      <c r="D22" s="84">
        <v>285</v>
      </c>
      <c r="E22" s="84">
        <v>320</v>
      </c>
      <c r="F22" s="85">
        <v>37</v>
      </c>
      <c r="G22" s="85">
        <v>18</v>
      </c>
      <c r="H22" s="85">
        <v>19</v>
      </c>
      <c r="I22" s="85">
        <v>22</v>
      </c>
      <c r="J22" s="85">
        <v>10</v>
      </c>
      <c r="K22" s="85">
        <v>12</v>
      </c>
      <c r="L22" s="85">
        <v>23</v>
      </c>
      <c r="M22" s="85">
        <v>12</v>
      </c>
      <c r="N22" s="85">
        <v>11</v>
      </c>
      <c r="O22" s="85">
        <v>45</v>
      </c>
      <c r="P22" s="85">
        <v>19</v>
      </c>
      <c r="Q22" s="86">
        <v>26</v>
      </c>
    </row>
    <row r="23" spans="1:17" x14ac:dyDescent="0.15">
      <c r="A23" s="50" t="s">
        <v>474</v>
      </c>
      <c r="B23" s="35"/>
      <c r="C23" s="84">
        <v>922</v>
      </c>
      <c r="D23" s="84">
        <v>370</v>
      </c>
      <c r="E23" s="84">
        <v>552</v>
      </c>
      <c r="F23" s="85">
        <v>13</v>
      </c>
      <c r="G23" s="85">
        <v>9</v>
      </c>
      <c r="H23" s="85">
        <v>4</v>
      </c>
      <c r="I23" s="85">
        <v>19</v>
      </c>
      <c r="J23" s="85">
        <v>7</v>
      </c>
      <c r="K23" s="85">
        <v>12</v>
      </c>
      <c r="L23" s="85">
        <v>19</v>
      </c>
      <c r="M23" s="85">
        <v>8</v>
      </c>
      <c r="N23" s="85">
        <v>11</v>
      </c>
      <c r="O23" s="85">
        <v>70</v>
      </c>
      <c r="P23" s="85">
        <v>15</v>
      </c>
      <c r="Q23" s="86">
        <v>55</v>
      </c>
    </row>
    <row r="24" spans="1:17" x14ac:dyDescent="0.15">
      <c r="A24" s="50" t="s">
        <v>474</v>
      </c>
      <c r="B24" s="35" t="s">
        <v>468</v>
      </c>
      <c r="C24" s="84">
        <v>335</v>
      </c>
      <c r="D24" s="84">
        <v>149</v>
      </c>
      <c r="E24" s="84">
        <v>186</v>
      </c>
      <c r="F24" s="85">
        <v>5</v>
      </c>
      <c r="G24" s="85">
        <v>3</v>
      </c>
      <c r="H24" s="85">
        <v>2</v>
      </c>
      <c r="I24" s="85">
        <v>10</v>
      </c>
      <c r="J24" s="85">
        <v>4</v>
      </c>
      <c r="K24" s="85">
        <v>6</v>
      </c>
      <c r="L24" s="85">
        <v>10</v>
      </c>
      <c r="M24" s="85">
        <v>4</v>
      </c>
      <c r="N24" s="85">
        <v>6</v>
      </c>
      <c r="O24" s="85">
        <v>11</v>
      </c>
      <c r="P24" s="85">
        <v>4</v>
      </c>
      <c r="Q24" s="86">
        <v>7</v>
      </c>
    </row>
    <row r="25" spans="1:17" x14ac:dyDescent="0.15">
      <c r="A25" s="50" t="s">
        <v>474</v>
      </c>
      <c r="B25" s="35" t="s">
        <v>469</v>
      </c>
      <c r="C25" s="84">
        <v>587</v>
      </c>
      <c r="D25" s="84">
        <v>221</v>
      </c>
      <c r="E25" s="84">
        <v>366</v>
      </c>
      <c r="F25" s="85">
        <v>8</v>
      </c>
      <c r="G25" s="85">
        <v>6</v>
      </c>
      <c r="H25" s="85">
        <v>2</v>
      </c>
      <c r="I25" s="85">
        <v>9</v>
      </c>
      <c r="J25" s="85">
        <v>3</v>
      </c>
      <c r="K25" s="85">
        <v>6</v>
      </c>
      <c r="L25" s="85">
        <v>9</v>
      </c>
      <c r="M25" s="85">
        <v>4</v>
      </c>
      <c r="N25" s="85">
        <v>5</v>
      </c>
      <c r="O25" s="85">
        <v>59</v>
      </c>
      <c r="P25" s="85">
        <v>11</v>
      </c>
      <c r="Q25" s="86">
        <v>48</v>
      </c>
    </row>
    <row r="26" spans="1:17" x14ac:dyDescent="0.15">
      <c r="A26" s="50" t="s">
        <v>475</v>
      </c>
      <c r="B26" s="35"/>
      <c r="C26" s="84">
        <v>993</v>
      </c>
      <c r="D26" s="84">
        <v>444</v>
      </c>
      <c r="E26" s="84">
        <v>549</v>
      </c>
      <c r="F26" s="85">
        <v>18</v>
      </c>
      <c r="G26" s="85">
        <v>8</v>
      </c>
      <c r="H26" s="85">
        <v>10</v>
      </c>
      <c r="I26" s="85">
        <v>30</v>
      </c>
      <c r="J26" s="85">
        <v>13</v>
      </c>
      <c r="K26" s="85">
        <v>17</v>
      </c>
      <c r="L26" s="85">
        <v>47</v>
      </c>
      <c r="M26" s="85">
        <v>19</v>
      </c>
      <c r="N26" s="85">
        <v>28</v>
      </c>
      <c r="O26" s="85">
        <v>51</v>
      </c>
      <c r="P26" s="85">
        <v>22</v>
      </c>
      <c r="Q26" s="86">
        <v>29</v>
      </c>
    </row>
    <row r="27" spans="1:17" x14ac:dyDescent="0.15">
      <c r="A27" s="50" t="s">
        <v>475</v>
      </c>
      <c r="B27" s="35" t="s">
        <v>468</v>
      </c>
      <c r="C27" s="84">
        <v>561</v>
      </c>
      <c r="D27" s="84">
        <v>243</v>
      </c>
      <c r="E27" s="84">
        <v>318</v>
      </c>
      <c r="F27" s="85">
        <v>8</v>
      </c>
      <c r="G27" s="85">
        <v>2</v>
      </c>
      <c r="H27" s="85">
        <v>6</v>
      </c>
      <c r="I27" s="85">
        <v>17</v>
      </c>
      <c r="J27" s="85">
        <v>7</v>
      </c>
      <c r="K27" s="85">
        <v>10</v>
      </c>
      <c r="L27" s="85">
        <v>19</v>
      </c>
      <c r="M27" s="85">
        <v>9</v>
      </c>
      <c r="N27" s="85">
        <v>10</v>
      </c>
      <c r="O27" s="85">
        <v>23</v>
      </c>
      <c r="P27" s="85">
        <v>8</v>
      </c>
      <c r="Q27" s="86">
        <v>15</v>
      </c>
    </row>
    <row r="28" spans="1:17" x14ac:dyDescent="0.15">
      <c r="A28" s="50" t="s">
        <v>475</v>
      </c>
      <c r="B28" s="35" t="s">
        <v>469</v>
      </c>
      <c r="C28" s="84">
        <v>432</v>
      </c>
      <c r="D28" s="84">
        <v>201</v>
      </c>
      <c r="E28" s="84">
        <v>231</v>
      </c>
      <c r="F28" s="85">
        <v>10</v>
      </c>
      <c r="G28" s="85">
        <v>6</v>
      </c>
      <c r="H28" s="85">
        <v>4</v>
      </c>
      <c r="I28" s="85">
        <v>13</v>
      </c>
      <c r="J28" s="85">
        <v>6</v>
      </c>
      <c r="K28" s="85">
        <v>7</v>
      </c>
      <c r="L28" s="85">
        <v>28</v>
      </c>
      <c r="M28" s="85">
        <v>10</v>
      </c>
      <c r="N28" s="85">
        <v>18</v>
      </c>
      <c r="O28" s="85">
        <v>28</v>
      </c>
      <c r="P28" s="85">
        <v>14</v>
      </c>
      <c r="Q28" s="86">
        <v>14</v>
      </c>
    </row>
    <row r="29" spans="1:17" x14ac:dyDescent="0.15">
      <c r="A29" s="50" t="s">
        <v>476</v>
      </c>
      <c r="B29" s="35"/>
      <c r="C29" s="84">
        <v>2135</v>
      </c>
      <c r="D29" s="84">
        <v>1036</v>
      </c>
      <c r="E29" s="84">
        <v>1099</v>
      </c>
      <c r="F29" s="85">
        <v>80</v>
      </c>
      <c r="G29" s="85">
        <v>42</v>
      </c>
      <c r="H29" s="85">
        <v>38</v>
      </c>
      <c r="I29" s="85">
        <v>90</v>
      </c>
      <c r="J29" s="85">
        <v>39</v>
      </c>
      <c r="K29" s="85">
        <v>51</v>
      </c>
      <c r="L29" s="85">
        <v>90</v>
      </c>
      <c r="M29" s="85">
        <v>44</v>
      </c>
      <c r="N29" s="85">
        <v>46</v>
      </c>
      <c r="O29" s="85">
        <v>112</v>
      </c>
      <c r="P29" s="85">
        <v>58</v>
      </c>
      <c r="Q29" s="86">
        <v>54</v>
      </c>
    </row>
    <row r="30" spans="1:17" x14ac:dyDescent="0.15">
      <c r="A30" s="50" t="s">
        <v>476</v>
      </c>
      <c r="B30" s="35" t="s">
        <v>468</v>
      </c>
      <c r="C30" s="84">
        <v>739</v>
      </c>
      <c r="D30" s="84">
        <v>361</v>
      </c>
      <c r="E30" s="84">
        <v>378</v>
      </c>
      <c r="F30" s="85">
        <v>25</v>
      </c>
      <c r="G30" s="85">
        <v>13</v>
      </c>
      <c r="H30" s="85">
        <v>12</v>
      </c>
      <c r="I30" s="85">
        <v>34</v>
      </c>
      <c r="J30" s="85">
        <v>18</v>
      </c>
      <c r="K30" s="85">
        <v>16</v>
      </c>
      <c r="L30" s="85">
        <v>31</v>
      </c>
      <c r="M30" s="85">
        <v>19</v>
      </c>
      <c r="N30" s="85">
        <v>12</v>
      </c>
      <c r="O30" s="85">
        <v>48</v>
      </c>
      <c r="P30" s="85">
        <v>25</v>
      </c>
      <c r="Q30" s="86">
        <v>23</v>
      </c>
    </row>
    <row r="31" spans="1:17" x14ac:dyDescent="0.15">
      <c r="A31" s="50" t="s">
        <v>476</v>
      </c>
      <c r="B31" s="35" t="s">
        <v>469</v>
      </c>
      <c r="C31" s="84">
        <v>375</v>
      </c>
      <c r="D31" s="84">
        <v>178</v>
      </c>
      <c r="E31" s="84">
        <v>197</v>
      </c>
      <c r="F31" s="85">
        <v>14</v>
      </c>
      <c r="G31" s="85">
        <v>8</v>
      </c>
      <c r="H31" s="85">
        <v>6</v>
      </c>
      <c r="I31" s="85">
        <v>8</v>
      </c>
      <c r="J31" s="85" t="s">
        <v>509</v>
      </c>
      <c r="K31" s="85">
        <v>8</v>
      </c>
      <c r="L31" s="85">
        <v>11</v>
      </c>
      <c r="M31" s="85">
        <v>3</v>
      </c>
      <c r="N31" s="85">
        <v>8</v>
      </c>
      <c r="O31" s="85">
        <v>12</v>
      </c>
      <c r="P31" s="85">
        <v>6</v>
      </c>
      <c r="Q31" s="86">
        <v>6</v>
      </c>
    </row>
    <row r="32" spans="1:17" x14ac:dyDescent="0.15">
      <c r="A32" s="50" t="s">
        <v>476</v>
      </c>
      <c r="B32" s="35" t="s">
        <v>473</v>
      </c>
      <c r="C32" s="84">
        <v>547</v>
      </c>
      <c r="D32" s="84">
        <v>266</v>
      </c>
      <c r="E32" s="84">
        <v>281</v>
      </c>
      <c r="F32" s="85">
        <v>27</v>
      </c>
      <c r="G32" s="85">
        <v>16</v>
      </c>
      <c r="H32" s="85">
        <v>11</v>
      </c>
      <c r="I32" s="85">
        <v>27</v>
      </c>
      <c r="J32" s="85">
        <v>11</v>
      </c>
      <c r="K32" s="85">
        <v>16</v>
      </c>
      <c r="L32" s="85">
        <v>35</v>
      </c>
      <c r="M32" s="85">
        <v>16</v>
      </c>
      <c r="N32" s="85">
        <v>19</v>
      </c>
      <c r="O32" s="85">
        <v>30</v>
      </c>
      <c r="P32" s="85">
        <v>16</v>
      </c>
      <c r="Q32" s="86">
        <v>14</v>
      </c>
    </row>
    <row r="33" spans="1:17" x14ac:dyDescent="0.15">
      <c r="A33" s="50" t="s">
        <v>476</v>
      </c>
      <c r="B33" s="35" t="s">
        <v>510</v>
      </c>
      <c r="C33" s="84">
        <v>474</v>
      </c>
      <c r="D33" s="84">
        <v>231</v>
      </c>
      <c r="E33" s="84">
        <v>243</v>
      </c>
      <c r="F33" s="85">
        <v>14</v>
      </c>
      <c r="G33" s="85">
        <v>5</v>
      </c>
      <c r="H33" s="85">
        <v>9</v>
      </c>
      <c r="I33" s="85">
        <v>21</v>
      </c>
      <c r="J33" s="85">
        <v>10</v>
      </c>
      <c r="K33" s="85">
        <v>11</v>
      </c>
      <c r="L33" s="85">
        <v>13</v>
      </c>
      <c r="M33" s="85">
        <v>6</v>
      </c>
      <c r="N33" s="85">
        <v>7</v>
      </c>
      <c r="O33" s="85">
        <v>22</v>
      </c>
      <c r="P33" s="85">
        <v>11</v>
      </c>
      <c r="Q33" s="86">
        <v>11</v>
      </c>
    </row>
    <row r="34" spans="1:17" x14ac:dyDescent="0.15">
      <c r="A34" s="50" t="s">
        <v>477</v>
      </c>
      <c r="B34" s="35"/>
      <c r="C34" s="84">
        <v>1939</v>
      </c>
      <c r="D34" s="84">
        <v>937</v>
      </c>
      <c r="E34" s="84">
        <v>1002</v>
      </c>
      <c r="F34" s="85">
        <v>111</v>
      </c>
      <c r="G34" s="85">
        <v>65</v>
      </c>
      <c r="H34" s="85">
        <v>46</v>
      </c>
      <c r="I34" s="85">
        <v>93</v>
      </c>
      <c r="J34" s="85">
        <v>45</v>
      </c>
      <c r="K34" s="85">
        <v>48</v>
      </c>
      <c r="L34" s="85">
        <v>72</v>
      </c>
      <c r="M34" s="85">
        <v>39</v>
      </c>
      <c r="N34" s="85">
        <v>33</v>
      </c>
      <c r="O34" s="85">
        <v>108</v>
      </c>
      <c r="P34" s="85">
        <v>38</v>
      </c>
      <c r="Q34" s="86">
        <v>70</v>
      </c>
    </row>
    <row r="35" spans="1:17" x14ac:dyDescent="0.15">
      <c r="A35" s="50" t="s">
        <v>477</v>
      </c>
      <c r="B35" s="35" t="s">
        <v>468</v>
      </c>
      <c r="C35" s="84">
        <v>1363</v>
      </c>
      <c r="D35" s="84">
        <v>658</v>
      </c>
      <c r="E35" s="84">
        <v>705</v>
      </c>
      <c r="F35" s="85">
        <v>68</v>
      </c>
      <c r="G35" s="85">
        <v>45</v>
      </c>
      <c r="H35" s="85">
        <v>23</v>
      </c>
      <c r="I35" s="85">
        <v>74</v>
      </c>
      <c r="J35" s="85">
        <v>35</v>
      </c>
      <c r="K35" s="85">
        <v>39</v>
      </c>
      <c r="L35" s="85">
        <v>46</v>
      </c>
      <c r="M35" s="85">
        <v>22</v>
      </c>
      <c r="N35" s="85">
        <v>24</v>
      </c>
      <c r="O35" s="85">
        <v>82</v>
      </c>
      <c r="P35" s="85">
        <v>25</v>
      </c>
      <c r="Q35" s="86">
        <v>57</v>
      </c>
    </row>
    <row r="36" spans="1:17" x14ac:dyDescent="0.15">
      <c r="A36" s="50" t="s">
        <v>477</v>
      </c>
      <c r="B36" s="35" t="s">
        <v>469</v>
      </c>
      <c r="C36" s="84">
        <v>576</v>
      </c>
      <c r="D36" s="84">
        <v>279</v>
      </c>
      <c r="E36" s="84">
        <v>297</v>
      </c>
      <c r="F36" s="85">
        <v>43</v>
      </c>
      <c r="G36" s="85">
        <v>20</v>
      </c>
      <c r="H36" s="85">
        <v>23</v>
      </c>
      <c r="I36" s="85">
        <v>19</v>
      </c>
      <c r="J36" s="85">
        <v>10</v>
      </c>
      <c r="K36" s="85">
        <v>9</v>
      </c>
      <c r="L36" s="85">
        <v>26</v>
      </c>
      <c r="M36" s="85">
        <v>17</v>
      </c>
      <c r="N36" s="85">
        <v>9</v>
      </c>
      <c r="O36" s="85">
        <v>26</v>
      </c>
      <c r="P36" s="85">
        <v>13</v>
      </c>
      <c r="Q36" s="86">
        <v>13</v>
      </c>
    </row>
    <row r="37" spans="1:17" x14ac:dyDescent="0.15">
      <c r="A37" s="50" t="s">
        <v>478</v>
      </c>
      <c r="B37" s="35"/>
      <c r="C37" s="84">
        <v>2677</v>
      </c>
      <c r="D37" s="84">
        <v>1265</v>
      </c>
      <c r="E37" s="84">
        <v>1412</v>
      </c>
      <c r="F37" s="85">
        <v>83</v>
      </c>
      <c r="G37" s="85">
        <v>32</v>
      </c>
      <c r="H37" s="85">
        <v>51</v>
      </c>
      <c r="I37" s="85">
        <v>87</v>
      </c>
      <c r="J37" s="85">
        <v>49</v>
      </c>
      <c r="K37" s="85">
        <v>38</v>
      </c>
      <c r="L37" s="85">
        <v>104</v>
      </c>
      <c r="M37" s="85">
        <v>44</v>
      </c>
      <c r="N37" s="85">
        <v>60</v>
      </c>
      <c r="O37" s="85">
        <v>185</v>
      </c>
      <c r="P37" s="85">
        <v>81</v>
      </c>
      <c r="Q37" s="86">
        <v>104</v>
      </c>
    </row>
    <row r="38" spans="1:17" x14ac:dyDescent="0.15">
      <c r="A38" s="50" t="s">
        <v>478</v>
      </c>
      <c r="B38" s="35" t="s">
        <v>468</v>
      </c>
      <c r="C38" s="84">
        <v>905</v>
      </c>
      <c r="D38" s="84">
        <v>430</v>
      </c>
      <c r="E38" s="84">
        <v>475</v>
      </c>
      <c r="F38" s="85">
        <v>17</v>
      </c>
      <c r="G38" s="85">
        <v>4</v>
      </c>
      <c r="H38" s="85">
        <v>13</v>
      </c>
      <c r="I38" s="85">
        <v>30</v>
      </c>
      <c r="J38" s="85">
        <v>19</v>
      </c>
      <c r="K38" s="85">
        <v>11</v>
      </c>
      <c r="L38" s="85">
        <v>44</v>
      </c>
      <c r="M38" s="85">
        <v>18</v>
      </c>
      <c r="N38" s="85">
        <v>26</v>
      </c>
      <c r="O38" s="85">
        <v>65</v>
      </c>
      <c r="P38" s="85">
        <v>28</v>
      </c>
      <c r="Q38" s="86">
        <v>37</v>
      </c>
    </row>
    <row r="39" spans="1:17" x14ac:dyDescent="0.15">
      <c r="A39" s="50" t="s">
        <v>478</v>
      </c>
      <c r="B39" s="35" t="s">
        <v>469</v>
      </c>
      <c r="C39" s="84">
        <v>764</v>
      </c>
      <c r="D39" s="84">
        <v>386</v>
      </c>
      <c r="E39" s="84">
        <v>378</v>
      </c>
      <c r="F39" s="85">
        <v>24</v>
      </c>
      <c r="G39" s="85">
        <v>6</v>
      </c>
      <c r="H39" s="85">
        <v>18</v>
      </c>
      <c r="I39" s="85">
        <v>21</v>
      </c>
      <c r="J39" s="85">
        <v>12</v>
      </c>
      <c r="K39" s="85">
        <v>9</v>
      </c>
      <c r="L39" s="85">
        <v>20</v>
      </c>
      <c r="M39" s="85">
        <v>11</v>
      </c>
      <c r="N39" s="85">
        <v>9</v>
      </c>
      <c r="O39" s="85">
        <v>49</v>
      </c>
      <c r="P39" s="85">
        <v>24</v>
      </c>
      <c r="Q39" s="86">
        <v>25</v>
      </c>
    </row>
    <row r="40" spans="1:17" x14ac:dyDescent="0.15">
      <c r="A40" s="50" t="s">
        <v>478</v>
      </c>
      <c r="B40" s="35" t="s">
        <v>473</v>
      </c>
      <c r="C40" s="84">
        <v>1008</v>
      </c>
      <c r="D40" s="84">
        <v>449</v>
      </c>
      <c r="E40" s="84">
        <v>559</v>
      </c>
      <c r="F40" s="85">
        <v>42</v>
      </c>
      <c r="G40" s="85">
        <v>22</v>
      </c>
      <c r="H40" s="85">
        <v>20</v>
      </c>
      <c r="I40" s="85">
        <v>36</v>
      </c>
      <c r="J40" s="85">
        <v>18</v>
      </c>
      <c r="K40" s="85">
        <v>18</v>
      </c>
      <c r="L40" s="85">
        <v>40</v>
      </c>
      <c r="M40" s="85">
        <v>15</v>
      </c>
      <c r="N40" s="85">
        <v>25</v>
      </c>
      <c r="O40" s="85">
        <v>71</v>
      </c>
      <c r="P40" s="85">
        <v>29</v>
      </c>
      <c r="Q40" s="86">
        <v>42</v>
      </c>
    </row>
    <row r="41" spans="1:17" x14ac:dyDescent="0.15">
      <c r="A41" s="50" t="s">
        <v>479</v>
      </c>
      <c r="B41" s="35"/>
      <c r="C41" s="84">
        <v>4813</v>
      </c>
      <c r="D41" s="84">
        <v>2346</v>
      </c>
      <c r="E41" s="84">
        <v>2467</v>
      </c>
      <c r="F41" s="85">
        <v>254</v>
      </c>
      <c r="G41" s="85">
        <v>138</v>
      </c>
      <c r="H41" s="85">
        <v>116</v>
      </c>
      <c r="I41" s="85">
        <v>251</v>
      </c>
      <c r="J41" s="85">
        <v>132</v>
      </c>
      <c r="K41" s="85">
        <v>119</v>
      </c>
      <c r="L41" s="85">
        <v>257</v>
      </c>
      <c r="M41" s="85">
        <v>125</v>
      </c>
      <c r="N41" s="85">
        <v>132</v>
      </c>
      <c r="O41" s="85">
        <v>271</v>
      </c>
      <c r="P41" s="85">
        <v>133</v>
      </c>
      <c r="Q41" s="86">
        <v>138</v>
      </c>
    </row>
    <row r="42" spans="1:17" x14ac:dyDescent="0.15">
      <c r="A42" s="50" t="s">
        <v>479</v>
      </c>
      <c r="B42" s="35" t="s">
        <v>468</v>
      </c>
      <c r="C42" s="84">
        <v>1408</v>
      </c>
      <c r="D42" s="84">
        <v>650</v>
      </c>
      <c r="E42" s="84">
        <v>758</v>
      </c>
      <c r="F42" s="85">
        <v>68</v>
      </c>
      <c r="G42" s="85">
        <v>37</v>
      </c>
      <c r="H42" s="85">
        <v>31</v>
      </c>
      <c r="I42" s="85">
        <v>78</v>
      </c>
      <c r="J42" s="85">
        <v>44</v>
      </c>
      <c r="K42" s="85">
        <v>34</v>
      </c>
      <c r="L42" s="85">
        <v>74</v>
      </c>
      <c r="M42" s="85">
        <v>38</v>
      </c>
      <c r="N42" s="85">
        <v>36</v>
      </c>
      <c r="O42" s="85">
        <v>93</v>
      </c>
      <c r="P42" s="85">
        <v>36</v>
      </c>
      <c r="Q42" s="86">
        <v>57</v>
      </c>
    </row>
    <row r="43" spans="1:17" x14ac:dyDescent="0.15">
      <c r="A43" s="50" t="s">
        <v>479</v>
      </c>
      <c r="B43" s="35" t="s">
        <v>469</v>
      </c>
      <c r="C43" s="84">
        <v>1548</v>
      </c>
      <c r="D43" s="84">
        <v>796</v>
      </c>
      <c r="E43" s="84">
        <v>752</v>
      </c>
      <c r="F43" s="85">
        <v>79</v>
      </c>
      <c r="G43" s="85">
        <v>42</v>
      </c>
      <c r="H43" s="85">
        <v>37</v>
      </c>
      <c r="I43" s="85">
        <v>70</v>
      </c>
      <c r="J43" s="85">
        <v>43</v>
      </c>
      <c r="K43" s="85">
        <v>27</v>
      </c>
      <c r="L43" s="85">
        <v>83</v>
      </c>
      <c r="M43" s="85">
        <v>38</v>
      </c>
      <c r="N43" s="85">
        <v>45</v>
      </c>
      <c r="O43" s="85">
        <v>71</v>
      </c>
      <c r="P43" s="85">
        <v>42</v>
      </c>
      <c r="Q43" s="86">
        <v>29</v>
      </c>
    </row>
    <row r="44" spans="1:17" x14ac:dyDescent="0.15">
      <c r="A44" s="50" t="s">
        <v>479</v>
      </c>
      <c r="B44" s="35" t="s">
        <v>473</v>
      </c>
      <c r="C44" s="84">
        <v>1857</v>
      </c>
      <c r="D44" s="84">
        <v>900</v>
      </c>
      <c r="E44" s="84">
        <v>957</v>
      </c>
      <c r="F44" s="85">
        <v>107</v>
      </c>
      <c r="G44" s="85">
        <v>59</v>
      </c>
      <c r="H44" s="85">
        <v>48</v>
      </c>
      <c r="I44" s="85">
        <v>103</v>
      </c>
      <c r="J44" s="85">
        <v>45</v>
      </c>
      <c r="K44" s="85">
        <v>58</v>
      </c>
      <c r="L44" s="85">
        <v>100</v>
      </c>
      <c r="M44" s="85">
        <v>49</v>
      </c>
      <c r="N44" s="85">
        <v>51</v>
      </c>
      <c r="O44" s="85">
        <v>107</v>
      </c>
      <c r="P44" s="85">
        <v>55</v>
      </c>
      <c r="Q44" s="86">
        <v>52</v>
      </c>
    </row>
    <row r="45" spans="1:17" x14ac:dyDescent="0.15">
      <c r="A45" s="50" t="s">
        <v>480</v>
      </c>
      <c r="B45" s="35"/>
      <c r="C45" s="84">
        <v>4790</v>
      </c>
      <c r="D45" s="84">
        <v>2380</v>
      </c>
      <c r="E45" s="84">
        <v>2410</v>
      </c>
      <c r="F45" s="85">
        <v>210</v>
      </c>
      <c r="G45" s="85">
        <v>99</v>
      </c>
      <c r="H45" s="85">
        <v>111</v>
      </c>
      <c r="I45" s="85">
        <v>252</v>
      </c>
      <c r="J45" s="85">
        <v>124</v>
      </c>
      <c r="K45" s="85">
        <v>128</v>
      </c>
      <c r="L45" s="85">
        <v>281</v>
      </c>
      <c r="M45" s="85">
        <v>156</v>
      </c>
      <c r="N45" s="85">
        <v>125</v>
      </c>
      <c r="O45" s="85">
        <v>258</v>
      </c>
      <c r="P45" s="85">
        <v>133</v>
      </c>
      <c r="Q45" s="86">
        <v>125</v>
      </c>
    </row>
    <row r="46" spans="1:17" x14ac:dyDescent="0.15">
      <c r="A46" s="50" t="s">
        <v>480</v>
      </c>
      <c r="B46" s="35" t="s">
        <v>468</v>
      </c>
      <c r="C46" s="84">
        <v>646</v>
      </c>
      <c r="D46" s="84">
        <v>334</v>
      </c>
      <c r="E46" s="84">
        <v>312</v>
      </c>
      <c r="F46" s="85">
        <v>20</v>
      </c>
      <c r="G46" s="85">
        <v>11</v>
      </c>
      <c r="H46" s="85">
        <v>9</v>
      </c>
      <c r="I46" s="85">
        <v>27</v>
      </c>
      <c r="J46" s="85">
        <v>15</v>
      </c>
      <c r="K46" s="85">
        <v>12</v>
      </c>
      <c r="L46" s="85">
        <v>35</v>
      </c>
      <c r="M46" s="85">
        <v>18</v>
      </c>
      <c r="N46" s="85">
        <v>17</v>
      </c>
      <c r="O46" s="85">
        <v>22</v>
      </c>
      <c r="P46" s="85">
        <v>14</v>
      </c>
      <c r="Q46" s="86">
        <v>8</v>
      </c>
    </row>
    <row r="47" spans="1:17" x14ac:dyDescent="0.15">
      <c r="A47" s="50" t="s">
        <v>480</v>
      </c>
      <c r="B47" s="35" t="s">
        <v>469</v>
      </c>
      <c r="C47" s="84">
        <v>1598</v>
      </c>
      <c r="D47" s="84">
        <v>796</v>
      </c>
      <c r="E47" s="84">
        <v>802</v>
      </c>
      <c r="F47" s="85">
        <v>64</v>
      </c>
      <c r="G47" s="85">
        <v>30</v>
      </c>
      <c r="H47" s="85">
        <v>34</v>
      </c>
      <c r="I47" s="85">
        <v>77</v>
      </c>
      <c r="J47" s="85">
        <v>38</v>
      </c>
      <c r="K47" s="85">
        <v>39</v>
      </c>
      <c r="L47" s="85">
        <v>85</v>
      </c>
      <c r="M47" s="85">
        <v>48</v>
      </c>
      <c r="N47" s="85">
        <v>37</v>
      </c>
      <c r="O47" s="85">
        <v>101</v>
      </c>
      <c r="P47" s="85">
        <v>56</v>
      </c>
      <c r="Q47" s="86">
        <v>45</v>
      </c>
    </row>
    <row r="48" spans="1:17" x14ac:dyDescent="0.15">
      <c r="A48" s="50" t="s">
        <v>480</v>
      </c>
      <c r="B48" s="35" t="s">
        <v>473</v>
      </c>
      <c r="C48" s="84">
        <v>1972</v>
      </c>
      <c r="D48" s="84">
        <v>960</v>
      </c>
      <c r="E48" s="84">
        <v>1012</v>
      </c>
      <c r="F48" s="85">
        <v>101</v>
      </c>
      <c r="G48" s="85">
        <v>47</v>
      </c>
      <c r="H48" s="85">
        <v>54</v>
      </c>
      <c r="I48" s="85">
        <v>115</v>
      </c>
      <c r="J48" s="85">
        <v>57</v>
      </c>
      <c r="K48" s="85">
        <v>58</v>
      </c>
      <c r="L48" s="85">
        <v>113</v>
      </c>
      <c r="M48" s="85">
        <v>60</v>
      </c>
      <c r="N48" s="85">
        <v>53</v>
      </c>
      <c r="O48" s="85">
        <v>107</v>
      </c>
      <c r="P48" s="85">
        <v>49</v>
      </c>
      <c r="Q48" s="86">
        <v>58</v>
      </c>
    </row>
    <row r="49" spans="1:17" x14ac:dyDescent="0.15">
      <c r="A49" s="50" t="s">
        <v>480</v>
      </c>
      <c r="B49" s="35" t="s">
        <v>510</v>
      </c>
      <c r="C49" s="84">
        <v>379</v>
      </c>
      <c r="D49" s="84">
        <v>191</v>
      </c>
      <c r="E49" s="84">
        <v>188</v>
      </c>
      <c r="F49" s="85">
        <v>19</v>
      </c>
      <c r="G49" s="85">
        <v>8</v>
      </c>
      <c r="H49" s="85">
        <v>11</v>
      </c>
      <c r="I49" s="85">
        <v>12</v>
      </c>
      <c r="J49" s="85">
        <v>6</v>
      </c>
      <c r="K49" s="85">
        <v>6</v>
      </c>
      <c r="L49" s="85">
        <v>16</v>
      </c>
      <c r="M49" s="85">
        <v>11</v>
      </c>
      <c r="N49" s="85">
        <v>5</v>
      </c>
      <c r="O49" s="85">
        <v>19</v>
      </c>
      <c r="P49" s="85">
        <v>7</v>
      </c>
      <c r="Q49" s="86">
        <v>12</v>
      </c>
    </row>
    <row r="50" spans="1:17" x14ac:dyDescent="0.15">
      <c r="A50" s="50" t="s">
        <v>480</v>
      </c>
      <c r="B50" s="35" t="s">
        <v>511</v>
      </c>
      <c r="C50" s="84">
        <v>195</v>
      </c>
      <c r="D50" s="84">
        <v>99</v>
      </c>
      <c r="E50" s="84">
        <v>96</v>
      </c>
      <c r="F50" s="85">
        <v>6</v>
      </c>
      <c r="G50" s="85">
        <v>3</v>
      </c>
      <c r="H50" s="85">
        <v>3</v>
      </c>
      <c r="I50" s="85">
        <v>21</v>
      </c>
      <c r="J50" s="85">
        <v>8</v>
      </c>
      <c r="K50" s="85">
        <v>13</v>
      </c>
      <c r="L50" s="85">
        <v>32</v>
      </c>
      <c r="M50" s="85">
        <v>19</v>
      </c>
      <c r="N50" s="85">
        <v>13</v>
      </c>
      <c r="O50" s="85">
        <v>9</v>
      </c>
      <c r="P50" s="85">
        <v>7</v>
      </c>
      <c r="Q50" s="86">
        <v>2</v>
      </c>
    </row>
    <row r="51" spans="1:17" x14ac:dyDescent="0.15">
      <c r="A51" s="50" t="s">
        <v>481</v>
      </c>
      <c r="B51" s="35"/>
      <c r="C51" s="84">
        <v>1134</v>
      </c>
      <c r="D51" s="84">
        <v>554</v>
      </c>
      <c r="E51" s="84">
        <v>580</v>
      </c>
      <c r="F51" s="85">
        <v>72</v>
      </c>
      <c r="G51" s="85">
        <v>41</v>
      </c>
      <c r="H51" s="85">
        <v>31</v>
      </c>
      <c r="I51" s="85">
        <v>67</v>
      </c>
      <c r="J51" s="85">
        <v>31</v>
      </c>
      <c r="K51" s="85">
        <v>36</v>
      </c>
      <c r="L51" s="85">
        <v>37</v>
      </c>
      <c r="M51" s="85">
        <v>23</v>
      </c>
      <c r="N51" s="85">
        <v>14</v>
      </c>
      <c r="O51" s="85">
        <v>103</v>
      </c>
      <c r="P51" s="85">
        <v>42</v>
      </c>
      <c r="Q51" s="86">
        <v>61</v>
      </c>
    </row>
    <row r="52" spans="1:17" x14ac:dyDescent="0.15">
      <c r="A52" s="50" t="s">
        <v>482</v>
      </c>
      <c r="B52" s="35"/>
      <c r="C52" s="84">
        <v>2130</v>
      </c>
      <c r="D52" s="84">
        <v>1008</v>
      </c>
      <c r="E52" s="84">
        <v>1122</v>
      </c>
      <c r="F52" s="85">
        <v>56</v>
      </c>
      <c r="G52" s="85">
        <v>29</v>
      </c>
      <c r="H52" s="85">
        <v>27</v>
      </c>
      <c r="I52" s="85">
        <v>50</v>
      </c>
      <c r="J52" s="85">
        <v>28</v>
      </c>
      <c r="K52" s="85">
        <v>22</v>
      </c>
      <c r="L52" s="85">
        <v>70</v>
      </c>
      <c r="M52" s="85">
        <v>46</v>
      </c>
      <c r="N52" s="85">
        <v>24</v>
      </c>
      <c r="O52" s="85">
        <v>219</v>
      </c>
      <c r="P52" s="85">
        <v>77</v>
      </c>
      <c r="Q52" s="86">
        <v>142</v>
      </c>
    </row>
    <row r="53" spans="1:17" x14ac:dyDescent="0.15">
      <c r="A53" s="50" t="s">
        <v>482</v>
      </c>
      <c r="B53" s="35" t="s">
        <v>468</v>
      </c>
      <c r="C53" s="84">
        <v>1790</v>
      </c>
      <c r="D53" s="84">
        <v>837</v>
      </c>
      <c r="E53" s="84">
        <v>953</v>
      </c>
      <c r="F53" s="85">
        <v>40</v>
      </c>
      <c r="G53" s="85">
        <v>21</v>
      </c>
      <c r="H53" s="85">
        <v>19</v>
      </c>
      <c r="I53" s="85">
        <v>40</v>
      </c>
      <c r="J53" s="85">
        <v>23</v>
      </c>
      <c r="K53" s="85">
        <v>17</v>
      </c>
      <c r="L53" s="85">
        <v>53</v>
      </c>
      <c r="M53" s="85">
        <v>38</v>
      </c>
      <c r="N53" s="85">
        <v>15</v>
      </c>
      <c r="O53" s="85">
        <v>203</v>
      </c>
      <c r="P53" s="85">
        <v>69</v>
      </c>
      <c r="Q53" s="86">
        <v>134</v>
      </c>
    </row>
    <row r="54" spans="1:17" x14ac:dyDescent="0.15">
      <c r="A54" s="50" t="s">
        <v>482</v>
      </c>
      <c r="B54" s="35" t="s">
        <v>469</v>
      </c>
      <c r="C54" s="84">
        <v>340</v>
      </c>
      <c r="D54" s="84">
        <v>171</v>
      </c>
      <c r="E54" s="84">
        <v>169</v>
      </c>
      <c r="F54" s="85">
        <v>16</v>
      </c>
      <c r="G54" s="85">
        <v>8</v>
      </c>
      <c r="H54" s="85">
        <v>8</v>
      </c>
      <c r="I54" s="85">
        <v>10</v>
      </c>
      <c r="J54" s="85">
        <v>5</v>
      </c>
      <c r="K54" s="85">
        <v>5</v>
      </c>
      <c r="L54" s="85">
        <v>17</v>
      </c>
      <c r="M54" s="85">
        <v>8</v>
      </c>
      <c r="N54" s="85">
        <v>9</v>
      </c>
      <c r="O54" s="85">
        <v>16</v>
      </c>
      <c r="P54" s="85">
        <v>8</v>
      </c>
      <c r="Q54" s="86">
        <v>8</v>
      </c>
    </row>
    <row r="55" spans="1:17" x14ac:dyDescent="0.15">
      <c r="A55" s="50" t="s">
        <v>512</v>
      </c>
      <c r="B55" s="35"/>
      <c r="C55" s="84">
        <v>1817</v>
      </c>
      <c r="D55" s="84">
        <v>891</v>
      </c>
      <c r="E55" s="84">
        <v>926</v>
      </c>
      <c r="F55" s="85">
        <v>68</v>
      </c>
      <c r="G55" s="85">
        <v>30</v>
      </c>
      <c r="H55" s="85">
        <v>38</v>
      </c>
      <c r="I55" s="85">
        <v>61</v>
      </c>
      <c r="J55" s="85">
        <v>31</v>
      </c>
      <c r="K55" s="85">
        <v>30</v>
      </c>
      <c r="L55" s="85">
        <v>74</v>
      </c>
      <c r="M55" s="85">
        <v>39</v>
      </c>
      <c r="N55" s="85">
        <v>35</v>
      </c>
      <c r="O55" s="85">
        <v>145</v>
      </c>
      <c r="P55" s="85">
        <v>65</v>
      </c>
      <c r="Q55" s="86">
        <v>80</v>
      </c>
    </row>
    <row r="56" spans="1:17" x14ac:dyDescent="0.15">
      <c r="A56" s="50" t="s">
        <v>512</v>
      </c>
      <c r="B56" s="35" t="s">
        <v>468</v>
      </c>
      <c r="C56" s="84">
        <v>1225</v>
      </c>
      <c r="D56" s="84">
        <v>595</v>
      </c>
      <c r="E56" s="84">
        <v>630</v>
      </c>
      <c r="F56" s="85">
        <v>50</v>
      </c>
      <c r="G56" s="85">
        <v>24</v>
      </c>
      <c r="H56" s="85">
        <v>26</v>
      </c>
      <c r="I56" s="85">
        <v>53</v>
      </c>
      <c r="J56" s="85">
        <v>28</v>
      </c>
      <c r="K56" s="85">
        <v>25</v>
      </c>
      <c r="L56" s="85">
        <v>54</v>
      </c>
      <c r="M56" s="85">
        <v>31</v>
      </c>
      <c r="N56" s="85">
        <v>23</v>
      </c>
      <c r="O56" s="85">
        <v>101</v>
      </c>
      <c r="P56" s="85">
        <v>43</v>
      </c>
      <c r="Q56" s="86">
        <v>58</v>
      </c>
    </row>
    <row r="57" spans="1:17" x14ac:dyDescent="0.15">
      <c r="A57" s="50" t="s">
        <v>512</v>
      </c>
      <c r="B57" s="35" t="s">
        <v>469</v>
      </c>
      <c r="C57" s="84">
        <v>592</v>
      </c>
      <c r="D57" s="84">
        <v>296</v>
      </c>
      <c r="E57" s="84">
        <v>296</v>
      </c>
      <c r="F57" s="85">
        <v>18</v>
      </c>
      <c r="G57" s="85">
        <v>6</v>
      </c>
      <c r="H57" s="85">
        <v>12</v>
      </c>
      <c r="I57" s="85">
        <v>8</v>
      </c>
      <c r="J57" s="85">
        <v>3</v>
      </c>
      <c r="K57" s="85">
        <v>5</v>
      </c>
      <c r="L57" s="85">
        <v>20</v>
      </c>
      <c r="M57" s="85">
        <v>8</v>
      </c>
      <c r="N57" s="85">
        <v>12</v>
      </c>
      <c r="O57" s="85">
        <v>44</v>
      </c>
      <c r="P57" s="85">
        <v>22</v>
      </c>
      <c r="Q57" s="86">
        <v>22</v>
      </c>
    </row>
    <row r="58" spans="1:17" ht="14.25" thickBot="1" x14ac:dyDescent="0.2">
      <c r="A58" s="51" t="s">
        <v>513</v>
      </c>
      <c r="B58" s="52"/>
      <c r="C58" s="753">
        <v>2742</v>
      </c>
      <c r="D58" s="753">
        <v>1373</v>
      </c>
      <c r="E58" s="753">
        <v>1369</v>
      </c>
      <c r="F58" s="754">
        <v>171</v>
      </c>
      <c r="G58" s="754">
        <v>83</v>
      </c>
      <c r="H58" s="754">
        <v>88</v>
      </c>
      <c r="I58" s="754">
        <v>170</v>
      </c>
      <c r="J58" s="754">
        <v>91</v>
      </c>
      <c r="K58" s="754">
        <v>79</v>
      </c>
      <c r="L58" s="754">
        <v>198</v>
      </c>
      <c r="M58" s="754">
        <v>101</v>
      </c>
      <c r="N58" s="754">
        <v>97</v>
      </c>
      <c r="O58" s="754">
        <v>147</v>
      </c>
      <c r="P58" s="754">
        <v>71</v>
      </c>
      <c r="Q58" s="755">
        <v>76</v>
      </c>
    </row>
  </sheetData>
  <mergeCells count="8">
    <mergeCell ref="I4:K4"/>
    <mergeCell ref="L4:N4"/>
    <mergeCell ref="O4:Q4"/>
    <mergeCell ref="A6:B6"/>
    <mergeCell ref="A8:B8"/>
    <mergeCell ref="A4:B5"/>
    <mergeCell ref="C4:E4"/>
    <mergeCell ref="F4:H4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&amp;C64</oddFooter>
    <firstFooter>&amp;C62</first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2:Q58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5" width="5.25" style="203" customWidth="1"/>
    <col min="16" max="17" width="5.875" style="203" customWidth="1"/>
  </cols>
  <sheetData>
    <row r="2" spans="1:17" x14ac:dyDescent="0.15">
      <c r="Q2" s="757" t="s">
        <v>1240</v>
      </c>
    </row>
    <row r="3" spans="1:17" ht="4.5" customHeight="1" thickBot="1" x14ac:dyDescent="0.2"/>
    <row r="4" spans="1:17" x14ac:dyDescent="0.15">
      <c r="A4" s="1199" t="s">
        <v>491</v>
      </c>
      <c r="B4" s="1200"/>
      <c r="C4" s="1200"/>
      <c r="D4" s="1201" t="s">
        <v>492</v>
      </c>
      <c r="E4" s="1201"/>
      <c r="F4" s="1201"/>
      <c r="G4" s="1201" t="s">
        <v>493</v>
      </c>
      <c r="H4" s="1201"/>
      <c r="I4" s="1201"/>
      <c r="J4" s="1201" t="s">
        <v>494</v>
      </c>
      <c r="K4" s="1201"/>
      <c r="L4" s="1201"/>
      <c r="M4" s="1201" t="s">
        <v>495</v>
      </c>
      <c r="N4" s="1201"/>
      <c r="O4" s="1201"/>
      <c r="P4" s="1201" t="s">
        <v>486</v>
      </c>
      <c r="Q4" s="1202"/>
    </row>
    <row r="5" spans="1:17" x14ac:dyDescent="0.15">
      <c r="A5" s="53" t="s">
        <v>507</v>
      </c>
      <c r="B5" s="30" t="s">
        <v>841</v>
      </c>
      <c r="C5" s="30" t="s">
        <v>506</v>
      </c>
      <c r="D5" s="45" t="s">
        <v>507</v>
      </c>
      <c r="E5" s="45" t="s">
        <v>841</v>
      </c>
      <c r="F5" s="45" t="s">
        <v>506</v>
      </c>
      <c r="G5" s="45" t="s">
        <v>507</v>
      </c>
      <c r="H5" s="45" t="s">
        <v>841</v>
      </c>
      <c r="I5" s="45" t="s">
        <v>506</v>
      </c>
      <c r="J5" s="45" t="s">
        <v>507</v>
      </c>
      <c r="K5" s="45" t="s">
        <v>841</v>
      </c>
      <c r="L5" s="45" t="s">
        <v>506</v>
      </c>
      <c r="M5" s="45" t="s">
        <v>507</v>
      </c>
      <c r="N5" s="45" t="s">
        <v>841</v>
      </c>
      <c r="O5" s="45" t="s">
        <v>506</v>
      </c>
      <c r="P5" s="1203"/>
      <c r="Q5" s="1204"/>
    </row>
    <row r="6" spans="1:17" x14ac:dyDescent="0.15">
      <c r="A6" s="758">
        <v>4111</v>
      </c>
      <c r="B6" s="751">
        <v>1892</v>
      </c>
      <c r="C6" s="751">
        <v>2219</v>
      </c>
      <c r="D6" s="751">
        <v>3735</v>
      </c>
      <c r="E6" s="751">
        <v>2072</v>
      </c>
      <c r="F6" s="751">
        <v>1663</v>
      </c>
      <c r="G6" s="751">
        <v>4443</v>
      </c>
      <c r="H6" s="751">
        <v>2411</v>
      </c>
      <c r="I6" s="751">
        <v>2032</v>
      </c>
      <c r="J6" s="751">
        <v>4896</v>
      </c>
      <c r="K6" s="751">
        <v>2647</v>
      </c>
      <c r="L6" s="751">
        <v>2249</v>
      </c>
      <c r="M6" s="751">
        <v>5407</v>
      </c>
      <c r="N6" s="751">
        <v>2958</v>
      </c>
      <c r="O6" s="751">
        <v>2449</v>
      </c>
      <c r="P6" s="1195" t="s">
        <v>507</v>
      </c>
      <c r="Q6" s="1196"/>
    </row>
    <row r="7" spans="1:17" x14ac:dyDescent="0.15">
      <c r="A7" s="87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32"/>
      <c r="Q7" s="55"/>
    </row>
    <row r="8" spans="1:17" x14ac:dyDescent="0.15">
      <c r="A8" s="88">
        <f t="shared" ref="A8:O8" si="0">A10+A13+A16+A19+A23+A26+A29+A34+A37+A41+A45+A51+A52+A55+A58</f>
        <v>2256</v>
      </c>
      <c r="B8" s="82">
        <f t="shared" si="0"/>
        <v>935</v>
      </c>
      <c r="C8" s="82">
        <f t="shared" si="0"/>
        <v>1321</v>
      </c>
      <c r="D8" s="82">
        <f t="shared" si="0"/>
        <v>1661</v>
      </c>
      <c r="E8" s="82">
        <f t="shared" si="0"/>
        <v>857</v>
      </c>
      <c r="F8" s="82">
        <f t="shared" si="0"/>
        <v>804</v>
      </c>
      <c r="G8" s="82">
        <f t="shared" si="0"/>
        <v>1896</v>
      </c>
      <c r="H8" s="82">
        <f t="shared" si="0"/>
        <v>956</v>
      </c>
      <c r="I8" s="82">
        <f t="shared" si="0"/>
        <v>940</v>
      </c>
      <c r="J8" s="82">
        <f t="shared" si="0"/>
        <v>2049</v>
      </c>
      <c r="K8" s="82">
        <f t="shared" si="0"/>
        <v>1035</v>
      </c>
      <c r="L8" s="82">
        <f t="shared" si="0"/>
        <v>1014</v>
      </c>
      <c r="M8" s="82">
        <f t="shared" si="0"/>
        <v>2395</v>
      </c>
      <c r="N8" s="82">
        <f t="shared" si="0"/>
        <v>1245</v>
      </c>
      <c r="O8" s="82">
        <f t="shared" si="0"/>
        <v>1150</v>
      </c>
      <c r="P8" s="1197" t="s">
        <v>508</v>
      </c>
      <c r="Q8" s="1198"/>
    </row>
    <row r="9" spans="1:17" x14ac:dyDescent="0.15">
      <c r="A9" s="88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32"/>
      <c r="Q9" s="55"/>
    </row>
    <row r="10" spans="1:17" x14ac:dyDescent="0.15">
      <c r="A10" s="759">
        <v>20</v>
      </c>
      <c r="B10" s="85">
        <v>9</v>
      </c>
      <c r="C10" s="85">
        <v>11</v>
      </c>
      <c r="D10" s="85">
        <v>31</v>
      </c>
      <c r="E10" s="85">
        <v>15</v>
      </c>
      <c r="F10" s="85">
        <v>16</v>
      </c>
      <c r="G10" s="85">
        <v>45</v>
      </c>
      <c r="H10" s="85">
        <v>26</v>
      </c>
      <c r="I10" s="85">
        <v>19</v>
      </c>
      <c r="J10" s="85">
        <v>43</v>
      </c>
      <c r="K10" s="85">
        <v>25</v>
      </c>
      <c r="L10" s="85">
        <v>18</v>
      </c>
      <c r="M10" s="85">
        <v>51</v>
      </c>
      <c r="N10" s="85">
        <v>25</v>
      </c>
      <c r="O10" s="85">
        <v>26</v>
      </c>
      <c r="P10" s="34" t="s">
        <v>467</v>
      </c>
      <c r="Q10" s="58"/>
    </row>
    <row r="11" spans="1:17" x14ac:dyDescent="0.15">
      <c r="A11" s="759">
        <v>6</v>
      </c>
      <c r="B11" s="85">
        <v>2</v>
      </c>
      <c r="C11" s="85">
        <v>4</v>
      </c>
      <c r="D11" s="85">
        <v>10</v>
      </c>
      <c r="E11" s="85">
        <v>4</v>
      </c>
      <c r="F11" s="85">
        <v>6</v>
      </c>
      <c r="G11" s="85">
        <v>14</v>
      </c>
      <c r="H11" s="85">
        <v>6</v>
      </c>
      <c r="I11" s="85">
        <v>8</v>
      </c>
      <c r="J11" s="85">
        <v>13</v>
      </c>
      <c r="K11" s="85">
        <v>8</v>
      </c>
      <c r="L11" s="85">
        <v>5</v>
      </c>
      <c r="M11" s="85">
        <v>20</v>
      </c>
      <c r="N11" s="85">
        <v>11</v>
      </c>
      <c r="O11" s="85">
        <v>9</v>
      </c>
      <c r="P11" s="34" t="s">
        <v>467</v>
      </c>
      <c r="Q11" s="58" t="s">
        <v>468</v>
      </c>
    </row>
    <row r="12" spans="1:17" x14ac:dyDescent="0.15">
      <c r="A12" s="759">
        <v>14</v>
      </c>
      <c r="B12" s="85">
        <v>7</v>
      </c>
      <c r="C12" s="85">
        <v>7</v>
      </c>
      <c r="D12" s="85">
        <v>21</v>
      </c>
      <c r="E12" s="85">
        <v>11</v>
      </c>
      <c r="F12" s="85">
        <v>10</v>
      </c>
      <c r="G12" s="85">
        <v>31</v>
      </c>
      <c r="H12" s="85">
        <v>20</v>
      </c>
      <c r="I12" s="85">
        <v>11</v>
      </c>
      <c r="J12" s="85">
        <v>30</v>
      </c>
      <c r="K12" s="85">
        <v>17</v>
      </c>
      <c r="L12" s="85">
        <v>13</v>
      </c>
      <c r="M12" s="85">
        <v>31</v>
      </c>
      <c r="N12" s="85">
        <v>14</v>
      </c>
      <c r="O12" s="85">
        <v>17</v>
      </c>
      <c r="P12" s="34" t="s">
        <v>467</v>
      </c>
      <c r="Q12" s="58" t="s">
        <v>469</v>
      </c>
    </row>
    <row r="13" spans="1:17" x14ac:dyDescent="0.15">
      <c r="A13" s="759">
        <v>75</v>
      </c>
      <c r="B13" s="85">
        <v>44</v>
      </c>
      <c r="C13" s="85">
        <v>31</v>
      </c>
      <c r="D13" s="85">
        <v>60</v>
      </c>
      <c r="E13" s="85">
        <v>33</v>
      </c>
      <c r="F13" s="85">
        <v>27</v>
      </c>
      <c r="G13" s="85">
        <v>58</v>
      </c>
      <c r="H13" s="85">
        <v>29</v>
      </c>
      <c r="I13" s="85">
        <v>29</v>
      </c>
      <c r="J13" s="85">
        <v>67</v>
      </c>
      <c r="K13" s="85">
        <v>37</v>
      </c>
      <c r="L13" s="85">
        <v>30</v>
      </c>
      <c r="M13" s="85">
        <v>95</v>
      </c>
      <c r="N13" s="85">
        <v>46</v>
      </c>
      <c r="O13" s="85">
        <v>49</v>
      </c>
      <c r="P13" s="34" t="s">
        <v>470</v>
      </c>
      <c r="Q13" s="58"/>
    </row>
    <row r="14" spans="1:17" x14ac:dyDescent="0.15">
      <c r="A14" s="759">
        <v>14</v>
      </c>
      <c r="B14" s="85">
        <v>6</v>
      </c>
      <c r="C14" s="85">
        <v>8</v>
      </c>
      <c r="D14" s="85">
        <v>12</v>
      </c>
      <c r="E14" s="85">
        <v>9</v>
      </c>
      <c r="F14" s="85">
        <v>3</v>
      </c>
      <c r="G14" s="85">
        <v>6</v>
      </c>
      <c r="H14" s="85">
        <v>3</v>
      </c>
      <c r="I14" s="85">
        <v>3</v>
      </c>
      <c r="J14" s="85">
        <v>8</v>
      </c>
      <c r="K14" s="85">
        <v>5</v>
      </c>
      <c r="L14" s="85">
        <v>3</v>
      </c>
      <c r="M14" s="85">
        <v>13</v>
      </c>
      <c r="N14" s="85">
        <v>6</v>
      </c>
      <c r="O14" s="85">
        <v>7</v>
      </c>
      <c r="P14" s="34" t="s">
        <v>470</v>
      </c>
      <c r="Q14" s="58" t="s">
        <v>468</v>
      </c>
    </row>
    <row r="15" spans="1:17" x14ac:dyDescent="0.15">
      <c r="A15" s="759">
        <v>61</v>
      </c>
      <c r="B15" s="85">
        <v>38</v>
      </c>
      <c r="C15" s="85">
        <v>23</v>
      </c>
      <c r="D15" s="85">
        <v>48</v>
      </c>
      <c r="E15" s="85">
        <v>24</v>
      </c>
      <c r="F15" s="85">
        <v>24</v>
      </c>
      <c r="G15" s="85">
        <v>52</v>
      </c>
      <c r="H15" s="85">
        <v>26</v>
      </c>
      <c r="I15" s="85">
        <v>26</v>
      </c>
      <c r="J15" s="85">
        <v>59</v>
      </c>
      <c r="K15" s="85">
        <v>32</v>
      </c>
      <c r="L15" s="85">
        <v>27</v>
      </c>
      <c r="M15" s="85">
        <v>82</v>
      </c>
      <c r="N15" s="85">
        <v>40</v>
      </c>
      <c r="O15" s="85">
        <v>42</v>
      </c>
      <c r="P15" s="34" t="s">
        <v>470</v>
      </c>
      <c r="Q15" s="58" t="s">
        <v>469</v>
      </c>
    </row>
    <row r="16" spans="1:17" x14ac:dyDescent="0.15">
      <c r="A16" s="759">
        <v>128</v>
      </c>
      <c r="B16" s="85">
        <v>54</v>
      </c>
      <c r="C16" s="85">
        <v>74</v>
      </c>
      <c r="D16" s="85">
        <v>43</v>
      </c>
      <c r="E16" s="85">
        <v>19</v>
      </c>
      <c r="F16" s="85">
        <v>24</v>
      </c>
      <c r="G16" s="85">
        <v>43</v>
      </c>
      <c r="H16" s="85">
        <v>24</v>
      </c>
      <c r="I16" s="85">
        <v>19</v>
      </c>
      <c r="J16" s="85">
        <v>58</v>
      </c>
      <c r="K16" s="85">
        <v>31</v>
      </c>
      <c r="L16" s="85">
        <v>27</v>
      </c>
      <c r="M16" s="85">
        <v>55</v>
      </c>
      <c r="N16" s="85">
        <v>31</v>
      </c>
      <c r="O16" s="85">
        <v>24</v>
      </c>
      <c r="P16" s="34" t="s">
        <v>471</v>
      </c>
      <c r="Q16" s="58"/>
    </row>
    <row r="17" spans="1:17" x14ac:dyDescent="0.15">
      <c r="A17" s="759">
        <v>75</v>
      </c>
      <c r="B17" s="85">
        <v>21</v>
      </c>
      <c r="C17" s="85">
        <v>54</v>
      </c>
      <c r="D17" s="85">
        <v>28</v>
      </c>
      <c r="E17" s="85">
        <v>13</v>
      </c>
      <c r="F17" s="85">
        <v>15</v>
      </c>
      <c r="G17" s="85">
        <v>33</v>
      </c>
      <c r="H17" s="85">
        <v>15</v>
      </c>
      <c r="I17" s="85">
        <v>18</v>
      </c>
      <c r="J17" s="85">
        <v>31</v>
      </c>
      <c r="K17" s="85">
        <v>14</v>
      </c>
      <c r="L17" s="85">
        <v>17</v>
      </c>
      <c r="M17" s="85">
        <v>28</v>
      </c>
      <c r="N17" s="85">
        <v>15</v>
      </c>
      <c r="O17" s="85">
        <v>13</v>
      </c>
      <c r="P17" s="34" t="s">
        <v>471</v>
      </c>
      <c r="Q17" s="58" t="s">
        <v>468</v>
      </c>
    </row>
    <row r="18" spans="1:17" x14ac:dyDescent="0.15">
      <c r="A18" s="759">
        <v>53</v>
      </c>
      <c r="B18" s="85">
        <v>33</v>
      </c>
      <c r="C18" s="85">
        <v>20</v>
      </c>
      <c r="D18" s="85">
        <v>15</v>
      </c>
      <c r="E18" s="85">
        <v>6</v>
      </c>
      <c r="F18" s="85">
        <v>9</v>
      </c>
      <c r="G18" s="85">
        <v>10</v>
      </c>
      <c r="H18" s="85">
        <v>9</v>
      </c>
      <c r="I18" s="85">
        <v>1</v>
      </c>
      <c r="J18" s="85">
        <v>27</v>
      </c>
      <c r="K18" s="85">
        <v>17</v>
      </c>
      <c r="L18" s="85">
        <v>10</v>
      </c>
      <c r="M18" s="85">
        <v>27</v>
      </c>
      <c r="N18" s="85">
        <v>16</v>
      </c>
      <c r="O18" s="85">
        <v>11</v>
      </c>
      <c r="P18" s="34" t="s">
        <v>471</v>
      </c>
      <c r="Q18" s="58" t="s">
        <v>469</v>
      </c>
    </row>
    <row r="19" spans="1:17" x14ac:dyDescent="0.15">
      <c r="A19" s="759">
        <v>63</v>
      </c>
      <c r="B19" s="85">
        <v>29</v>
      </c>
      <c r="C19" s="85">
        <v>34</v>
      </c>
      <c r="D19" s="85">
        <v>62</v>
      </c>
      <c r="E19" s="85">
        <v>28</v>
      </c>
      <c r="F19" s="85">
        <v>34</v>
      </c>
      <c r="G19" s="85">
        <v>77</v>
      </c>
      <c r="H19" s="85">
        <v>36</v>
      </c>
      <c r="I19" s="85">
        <v>41</v>
      </c>
      <c r="J19" s="85">
        <v>80</v>
      </c>
      <c r="K19" s="85">
        <v>40</v>
      </c>
      <c r="L19" s="85">
        <v>40</v>
      </c>
      <c r="M19" s="85">
        <v>93</v>
      </c>
      <c r="N19" s="85">
        <v>49</v>
      </c>
      <c r="O19" s="85">
        <v>44</v>
      </c>
      <c r="P19" s="34" t="s">
        <v>472</v>
      </c>
      <c r="Q19" s="58"/>
    </row>
    <row r="20" spans="1:17" x14ac:dyDescent="0.15">
      <c r="A20" s="759">
        <v>11</v>
      </c>
      <c r="B20" s="85">
        <v>8</v>
      </c>
      <c r="C20" s="85">
        <v>3</v>
      </c>
      <c r="D20" s="85">
        <v>8</v>
      </c>
      <c r="E20" s="85">
        <v>2</v>
      </c>
      <c r="F20" s="85">
        <v>6</v>
      </c>
      <c r="G20" s="85">
        <v>14</v>
      </c>
      <c r="H20" s="85">
        <v>9</v>
      </c>
      <c r="I20" s="85">
        <v>5</v>
      </c>
      <c r="J20" s="85">
        <v>9</v>
      </c>
      <c r="K20" s="85">
        <v>5</v>
      </c>
      <c r="L20" s="85">
        <v>4</v>
      </c>
      <c r="M20" s="85">
        <v>24</v>
      </c>
      <c r="N20" s="85">
        <v>15</v>
      </c>
      <c r="O20" s="85">
        <v>9</v>
      </c>
      <c r="P20" s="34" t="s">
        <v>472</v>
      </c>
      <c r="Q20" s="58" t="s">
        <v>468</v>
      </c>
    </row>
    <row r="21" spans="1:17" x14ac:dyDescent="0.15">
      <c r="A21" s="759">
        <v>16</v>
      </c>
      <c r="B21" s="85">
        <v>6</v>
      </c>
      <c r="C21" s="85">
        <v>10</v>
      </c>
      <c r="D21" s="85">
        <v>19</v>
      </c>
      <c r="E21" s="85">
        <v>8</v>
      </c>
      <c r="F21" s="85">
        <v>11</v>
      </c>
      <c r="G21" s="85">
        <v>26</v>
      </c>
      <c r="H21" s="85">
        <v>9</v>
      </c>
      <c r="I21" s="85">
        <v>17</v>
      </c>
      <c r="J21" s="85">
        <v>40</v>
      </c>
      <c r="K21" s="85">
        <v>21</v>
      </c>
      <c r="L21" s="85">
        <v>19</v>
      </c>
      <c r="M21" s="85">
        <v>36</v>
      </c>
      <c r="N21" s="85">
        <v>19</v>
      </c>
      <c r="O21" s="85">
        <v>17</v>
      </c>
      <c r="P21" s="34" t="s">
        <v>472</v>
      </c>
      <c r="Q21" s="58" t="s">
        <v>469</v>
      </c>
    </row>
    <row r="22" spans="1:17" x14ac:dyDescent="0.15">
      <c r="A22" s="759">
        <v>36</v>
      </c>
      <c r="B22" s="85">
        <v>15</v>
      </c>
      <c r="C22" s="85">
        <v>21</v>
      </c>
      <c r="D22" s="85">
        <v>35</v>
      </c>
      <c r="E22" s="85">
        <v>18</v>
      </c>
      <c r="F22" s="85">
        <v>17</v>
      </c>
      <c r="G22" s="85">
        <v>37</v>
      </c>
      <c r="H22" s="85">
        <v>18</v>
      </c>
      <c r="I22" s="85">
        <v>19</v>
      </c>
      <c r="J22" s="85">
        <v>31</v>
      </c>
      <c r="K22" s="85">
        <v>14</v>
      </c>
      <c r="L22" s="85">
        <v>17</v>
      </c>
      <c r="M22" s="85">
        <v>33</v>
      </c>
      <c r="N22" s="85">
        <v>15</v>
      </c>
      <c r="O22" s="85">
        <v>18</v>
      </c>
      <c r="P22" s="34" t="s">
        <v>472</v>
      </c>
      <c r="Q22" s="58" t="s">
        <v>473</v>
      </c>
    </row>
    <row r="23" spans="1:17" x14ac:dyDescent="0.15">
      <c r="A23" s="759">
        <v>146</v>
      </c>
      <c r="B23" s="85">
        <v>36</v>
      </c>
      <c r="C23" s="85">
        <v>110</v>
      </c>
      <c r="D23" s="85">
        <v>31</v>
      </c>
      <c r="E23" s="85">
        <v>16</v>
      </c>
      <c r="F23" s="85">
        <v>15</v>
      </c>
      <c r="G23" s="85">
        <v>32</v>
      </c>
      <c r="H23" s="85">
        <v>15</v>
      </c>
      <c r="I23" s="85">
        <v>17</v>
      </c>
      <c r="J23" s="85">
        <v>27</v>
      </c>
      <c r="K23" s="85">
        <v>14</v>
      </c>
      <c r="L23" s="85">
        <v>13</v>
      </c>
      <c r="M23" s="85">
        <v>43</v>
      </c>
      <c r="N23" s="85">
        <v>23</v>
      </c>
      <c r="O23" s="85">
        <v>20</v>
      </c>
      <c r="P23" s="34" t="s">
        <v>474</v>
      </c>
      <c r="Q23" s="58"/>
    </row>
    <row r="24" spans="1:17" x14ac:dyDescent="0.15">
      <c r="A24" s="759">
        <v>13</v>
      </c>
      <c r="B24" s="85">
        <v>9</v>
      </c>
      <c r="C24" s="85">
        <v>4</v>
      </c>
      <c r="D24" s="85">
        <v>8</v>
      </c>
      <c r="E24" s="85">
        <v>5</v>
      </c>
      <c r="F24" s="85">
        <v>3</v>
      </c>
      <c r="G24" s="85">
        <v>8</v>
      </c>
      <c r="H24" s="85">
        <v>4</v>
      </c>
      <c r="I24" s="85">
        <v>4</v>
      </c>
      <c r="J24" s="85">
        <v>13</v>
      </c>
      <c r="K24" s="85">
        <v>7</v>
      </c>
      <c r="L24" s="85">
        <v>6</v>
      </c>
      <c r="M24" s="85">
        <v>18</v>
      </c>
      <c r="N24" s="85">
        <v>8</v>
      </c>
      <c r="O24" s="85">
        <v>10</v>
      </c>
      <c r="P24" s="34" t="s">
        <v>474</v>
      </c>
      <c r="Q24" s="58" t="s">
        <v>468</v>
      </c>
    </row>
    <row r="25" spans="1:17" x14ac:dyDescent="0.15">
      <c r="A25" s="759">
        <v>133</v>
      </c>
      <c r="B25" s="85">
        <v>27</v>
      </c>
      <c r="C25" s="85">
        <v>106</v>
      </c>
      <c r="D25" s="85">
        <v>23</v>
      </c>
      <c r="E25" s="85">
        <v>11</v>
      </c>
      <c r="F25" s="85">
        <v>12</v>
      </c>
      <c r="G25" s="85">
        <v>24</v>
      </c>
      <c r="H25" s="85">
        <v>11</v>
      </c>
      <c r="I25" s="85">
        <v>13</v>
      </c>
      <c r="J25" s="85">
        <v>14</v>
      </c>
      <c r="K25" s="85">
        <v>7</v>
      </c>
      <c r="L25" s="85">
        <v>7</v>
      </c>
      <c r="M25" s="85">
        <v>25</v>
      </c>
      <c r="N25" s="85">
        <v>15</v>
      </c>
      <c r="O25" s="85">
        <v>10</v>
      </c>
      <c r="P25" s="34" t="s">
        <v>474</v>
      </c>
      <c r="Q25" s="58" t="s">
        <v>469</v>
      </c>
    </row>
    <row r="26" spans="1:17" x14ac:dyDescent="0.15">
      <c r="A26" s="759">
        <v>111</v>
      </c>
      <c r="B26" s="85">
        <v>44</v>
      </c>
      <c r="C26" s="85">
        <v>67</v>
      </c>
      <c r="D26" s="85">
        <v>50</v>
      </c>
      <c r="E26" s="85">
        <v>27</v>
      </c>
      <c r="F26" s="85">
        <v>23</v>
      </c>
      <c r="G26" s="85">
        <v>41</v>
      </c>
      <c r="H26" s="85">
        <v>23</v>
      </c>
      <c r="I26" s="85">
        <v>18</v>
      </c>
      <c r="J26" s="85">
        <v>36</v>
      </c>
      <c r="K26" s="85">
        <v>14</v>
      </c>
      <c r="L26" s="85">
        <v>22</v>
      </c>
      <c r="M26" s="85">
        <v>75</v>
      </c>
      <c r="N26" s="85">
        <v>39</v>
      </c>
      <c r="O26" s="85">
        <v>36</v>
      </c>
      <c r="P26" s="34" t="s">
        <v>475</v>
      </c>
      <c r="Q26" s="58"/>
    </row>
    <row r="27" spans="1:17" x14ac:dyDescent="0.15">
      <c r="A27" s="759">
        <v>81</v>
      </c>
      <c r="B27" s="85">
        <v>31</v>
      </c>
      <c r="C27" s="85">
        <v>50</v>
      </c>
      <c r="D27" s="85">
        <v>29</v>
      </c>
      <c r="E27" s="85">
        <v>14</v>
      </c>
      <c r="F27" s="85">
        <v>15</v>
      </c>
      <c r="G27" s="85">
        <v>27</v>
      </c>
      <c r="H27" s="85">
        <v>16</v>
      </c>
      <c r="I27" s="85">
        <v>11</v>
      </c>
      <c r="J27" s="85">
        <v>18</v>
      </c>
      <c r="K27" s="85">
        <v>8</v>
      </c>
      <c r="L27" s="85">
        <v>10</v>
      </c>
      <c r="M27" s="85">
        <v>34</v>
      </c>
      <c r="N27" s="85">
        <v>17</v>
      </c>
      <c r="O27" s="85">
        <v>17</v>
      </c>
      <c r="P27" s="34" t="s">
        <v>475</v>
      </c>
      <c r="Q27" s="58" t="s">
        <v>468</v>
      </c>
    </row>
    <row r="28" spans="1:17" x14ac:dyDescent="0.15">
      <c r="A28" s="759">
        <v>30</v>
      </c>
      <c r="B28" s="85">
        <v>13</v>
      </c>
      <c r="C28" s="85">
        <v>17</v>
      </c>
      <c r="D28" s="85">
        <v>21</v>
      </c>
      <c r="E28" s="85">
        <v>13</v>
      </c>
      <c r="F28" s="85">
        <v>8</v>
      </c>
      <c r="G28" s="85">
        <v>14</v>
      </c>
      <c r="H28" s="85">
        <v>7</v>
      </c>
      <c r="I28" s="85">
        <v>7</v>
      </c>
      <c r="J28" s="85">
        <v>18</v>
      </c>
      <c r="K28" s="85">
        <v>6</v>
      </c>
      <c r="L28" s="85">
        <v>12</v>
      </c>
      <c r="M28" s="85">
        <v>41</v>
      </c>
      <c r="N28" s="85">
        <v>22</v>
      </c>
      <c r="O28" s="85">
        <v>19</v>
      </c>
      <c r="P28" s="34" t="s">
        <v>475</v>
      </c>
      <c r="Q28" s="58" t="s">
        <v>469</v>
      </c>
    </row>
    <row r="29" spans="1:17" x14ac:dyDescent="0.15">
      <c r="A29" s="759">
        <v>101</v>
      </c>
      <c r="B29" s="85">
        <v>39</v>
      </c>
      <c r="C29" s="85">
        <v>62</v>
      </c>
      <c r="D29" s="85">
        <v>118</v>
      </c>
      <c r="E29" s="85">
        <v>56</v>
      </c>
      <c r="F29" s="85">
        <v>62</v>
      </c>
      <c r="G29" s="85">
        <v>137</v>
      </c>
      <c r="H29" s="85">
        <v>77</v>
      </c>
      <c r="I29" s="85">
        <v>60</v>
      </c>
      <c r="J29" s="85">
        <v>143</v>
      </c>
      <c r="K29" s="85">
        <v>76</v>
      </c>
      <c r="L29" s="85">
        <v>67</v>
      </c>
      <c r="M29" s="85">
        <v>159</v>
      </c>
      <c r="N29" s="85">
        <v>80</v>
      </c>
      <c r="O29" s="85">
        <v>79</v>
      </c>
      <c r="P29" s="34" t="s">
        <v>476</v>
      </c>
      <c r="Q29" s="58"/>
    </row>
    <row r="30" spans="1:17" x14ac:dyDescent="0.15">
      <c r="A30" s="759">
        <v>46</v>
      </c>
      <c r="B30" s="85">
        <v>21</v>
      </c>
      <c r="C30" s="85">
        <v>25</v>
      </c>
      <c r="D30" s="85">
        <v>36</v>
      </c>
      <c r="E30" s="85">
        <v>12</v>
      </c>
      <c r="F30" s="85">
        <v>24</v>
      </c>
      <c r="G30" s="85">
        <v>35</v>
      </c>
      <c r="H30" s="85">
        <v>17</v>
      </c>
      <c r="I30" s="85">
        <v>18</v>
      </c>
      <c r="J30" s="85">
        <v>53</v>
      </c>
      <c r="K30" s="85">
        <v>26</v>
      </c>
      <c r="L30" s="85">
        <v>27</v>
      </c>
      <c r="M30" s="85">
        <v>70</v>
      </c>
      <c r="N30" s="85">
        <v>36</v>
      </c>
      <c r="O30" s="85">
        <v>34</v>
      </c>
      <c r="P30" s="34" t="s">
        <v>476</v>
      </c>
      <c r="Q30" s="58" t="s">
        <v>468</v>
      </c>
    </row>
    <row r="31" spans="1:17" x14ac:dyDescent="0.15">
      <c r="A31" s="759">
        <v>19</v>
      </c>
      <c r="B31" s="85">
        <v>5</v>
      </c>
      <c r="C31" s="85">
        <v>14</v>
      </c>
      <c r="D31" s="85">
        <v>25</v>
      </c>
      <c r="E31" s="85">
        <v>13</v>
      </c>
      <c r="F31" s="85">
        <v>12</v>
      </c>
      <c r="G31" s="85">
        <v>35</v>
      </c>
      <c r="H31" s="85">
        <v>21</v>
      </c>
      <c r="I31" s="85">
        <v>14</v>
      </c>
      <c r="J31" s="85">
        <v>21</v>
      </c>
      <c r="K31" s="85">
        <v>13</v>
      </c>
      <c r="L31" s="85">
        <v>8</v>
      </c>
      <c r="M31" s="85">
        <v>19</v>
      </c>
      <c r="N31" s="85">
        <v>11</v>
      </c>
      <c r="O31" s="85">
        <v>8</v>
      </c>
      <c r="P31" s="34" t="s">
        <v>476</v>
      </c>
      <c r="Q31" s="58" t="s">
        <v>469</v>
      </c>
    </row>
    <row r="32" spans="1:17" x14ac:dyDescent="0.15">
      <c r="A32" s="759">
        <v>28</v>
      </c>
      <c r="B32" s="85">
        <v>10</v>
      </c>
      <c r="C32" s="85">
        <v>18</v>
      </c>
      <c r="D32" s="85">
        <v>32</v>
      </c>
      <c r="E32" s="85">
        <v>17</v>
      </c>
      <c r="F32" s="85">
        <v>15</v>
      </c>
      <c r="G32" s="85">
        <v>35</v>
      </c>
      <c r="H32" s="85">
        <v>19</v>
      </c>
      <c r="I32" s="85">
        <v>16</v>
      </c>
      <c r="J32" s="85">
        <v>44</v>
      </c>
      <c r="K32" s="85">
        <v>22</v>
      </c>
      <c r="L32" s="85">
        <v>22</v>
      </c>
      <c r="M32" s="85">
        <v>40</v>
      </c>
      <c r="N32" s="85">
        <v>17</v>
      </c>
      <c r="O32" s="85">
        <v>23</v>
      </c>
      <c r="P32" s="34" t="s">
        <v>476</v>
      </c>
      <c r="Q32" s="58" t="s">
        <v>473</v>
      </c>
    </row>
    <row r="33" spans="1:17" x14ac:dyDescent="0.15">
      <c r="A33" s="759">
        <v>8</v>
      </c>
      <c r="B33" s="85">
        <v>3</v>
      </c>
      <c r="C33" s="85">
        <v>5</v>
      </c>
      <c r="D33" s="85">
        <v>25</v>
      </c>
      <c r="E33" s="85">
        <v>14</v>
      </c>
      <c r="F33" s="85">
        <v>11</v>
      </c>
      <c r="G33" s="85">
        <v>32</v>
      </c>
      <c r="H33" s="85">
        <v>20</v>
      </c>
      <c r="I33" s="85">
        <v>12</v>
      </c>
      <c r="J33" s="85">
        <v>25</v>
      </c>
      <c r="K33" s="85">
        <v>15</v>
      </c>
      <c r="L33" s="85">
        <v>10</v>
      </c>
      <c r="M33" s="85">
        <v>30</v>
      </c>
      <c r="N33" s="85">
        <v>16</v>
      </c>
      <c r="O33" s="85">
        <v>14</v>
      </c>
      <c r="P33" s="34" t="s">
        <v>476</v>
      </c>
      <c r="Q33" s="58" t="s">
        <v>510</v>
      </c>
    </row>
    <row r="34" spans="1:17" x14ac:dyDescent="0.15">
      <c r="A34" s="759">
        <v>138</v>
      </c>
      <c r="B34" s="85">
        <v>55</v>
      </c>
      <c r="C34" s="85">
        <v>83</v>
      </c>
      <c r="D34" s="85">
        <v>116</v>
      </c>
      <c r="E34" s="85">
        <v>53</v>
      </c>
      <c r="F34" s="85">
        <v>63</v>
      </c>
      <c r="G34" s="85">
        <v>138</v>
      </c>
      <c r="H34" s="85">
        <v>62</v>
      </c>
      <c r="I34" s="85">
        <v>76</v>
      </c>
      <c r="J34" s="85">
        <v>138</v>
      </c>
      <c r="K34" s="85">
        <v>72</v>
      </c>
      <c r="L34" s="85">
        <v>66</v>
      </c>
      <c r="M34" s="85">
        <v>151</v>
      </c>
      <c r="N34" s="85">
        <v>75</v>
      </c>
      <c r="O34" s="85">
        <v>76</v>
      </c>
      <c r="P34" s="34" t="s">
        <v>477</v>
      </c>
      <c r="Q34" s="58"/>
    </row>
    <row r="35" spans="1:17" x14ac:dyDescent="0.15">
      <c r="A35" s="759">
        <v>105</v>
      </c>
      <c r="B35" s="85">
        <v>36</v>
      </c>
      <c r="C35" s="85">
        <v>69</v>
      </c>
      <c r="D35" s="85">
        <v>89</v>
      </c>
      <c r="E35" s="85">
        <v>43</v>
      </c>
      <c r="F35" s="85">
        <v>46</v>
      </c>
      <c r="G35" s="85">
        <v>92</v>
      </c>
      <c r="H35" s="85">
        <v>40</v>
      </c>
      <c r="I35" s="85">
        <v>52</v>
      </c>
      <c r="J35" s="85">
        <v>101</v>
      </c>
      <c r="K35" s="85">
        <v>56</v>
      </c>
      <c r="L35" s="85">
        <v>45</v>
      </c>
      <c r="M35" s="85">
        <v>106</v>
      </c>
      <c r="N35" s="85">
        <v>48</v>
      </c>
      <c r="O35" s="85">
        <v>58</v>
      </c>
      <c r="P35" s="34" t="s">
        <v>477</v>
      </c>
      <c r="Q35" s="58" t="s">
        <v>468</v>
      </c>
    </row>
    <row r="36" spans="1:17" x14ac:dyDescent="0.15">
      <c r="A36" s="759">
        <v>33</v>
      </c>
      <c r="B36" s="85">
        <v>19</v>
      </c>
      <c r="C36" s="85">
        <v>14</v>
      </c>
      <c r="D36" s="85">
        <v>27</v>
      </c>
      <c r="E36" s="85">
        <v>10</v>
      </c>
      <c r="F36" s="85">
        <v>17</v>
      </c>
      <c r="G36" s="85">
        <v>46</v>
      </c>
      <c r="H36" s="85">
        <v>22</v>
      </c>
      <c r="I36" s="85">
        <v>24</v>
      </c>
      <c r="J36" s="85">
        <v>37</v>
      </c>
      <c r="K36" s="85">
        <v>16</v>
      </c>
      <c r="L36" s="85">
        <v>21</v>
      </c>
      <c r="M36" s="85">
        <v>45</v>
      </c>
      <c r="N36" s="85">
        <v>27</v>
      </c>
      <c r="O36" s="85">
        <v>18</v>
      </c>
      <c r="P36" s="34" t="s">
        <v>477</v>
      </c>
      <c r="Q36" s="58" t="s">
        <v>469</v>
      </c>
    </row>
    <row r="37" spans="1:17" x14ac:dyDescent="0.15">
      <c r="A37" s="759">
        <v>250</v>
      </c>
      <c r="B37" s="85">
        <v>88</v>
      </c>
      <c r="C37" s="85">
        <v>162</v>
      </c>
      <c r="D37" s="85">
        <v>158</v>
      </c>
      <c r="E37" s="85">
        <v>85</v>
      </c>
      <c r="F37" s="85">
        <v>73</v>
      </c>
      <c r="G37" s="85">
        <v>122</v>
      </c>
      <c r="H37" s="85">
        <v>65</v>
      </c>
      <c r="I37" s="85">
        <v>57</v>
      </c>
      <c r="J37" s="85">
        <v>160</v>
      </c>
      <c r="K37" s="85">
        <v>85</v>
      </c>
      <c r="L37" s="85">
        <v>75</v>
      </c>
      <c r="M37" s="85">
        <v>210</v>
      </c>
      <c r="N37" s="85">
        <v>109</v>
      </c>
      <c r="O37" s="85">
        <v>101</v>
      </c>
      <c r="P37" s="34" t="s">
        <v>478</v>
      </c>
      <c r="Q37" s="58"/>
    </row>
    <row r="38" spans="1:17" x14ac:dyDescent="0.15">
      <c r="A38" s="759">
        <v>54</v>
      </c>
      <c r="B38" s="85">
        <v>21</v>
      </c>
      <c r="C38" s="85">
        <v>33</v>
      </c>
      <c r="D38" s="85">
        <v>32</v>
      </c>
      <c r="E38" s="85">
        <v>18</v>
      </c>
      <c r="F38" s="85">
        <v>14</v>
      </c>
      <c r="G38" s="85">
        <v>24</v>
      </c>
      <c r="H38" s="85">
        <v>10</v>
      </c>
      <c r="I38" s="85">
        <v>14</v>
      </c>
      <c r="J38" s="85">
        <v>36</v>
      </c>
      <c r="K38" s="85">
        <v>20</v>
      </c>
      <c r="L38" s="85">
        <v>16</v>
      </c>
      <c r="M38" s="85">
        <v>75</v>
      </c>
      <c r="N38" s="85">
        <v>37</v>
      </c>
      <c r="O38" s="85">
        <v>38</v>
      </c>
      <c r="P38" s="34" t="s">
        <v>478</v>
      </c>
      <c r="Q38" s="58" t="s">
        <v>468</v>
      </c>
    </row>
    <row r="39" spans="1:17" x14ac:dyDescent="0.15">
      <c r="A39" s="759">
        <v>73</v>
      </c>
      <c r="B39" s="85">
        <v>29</v>
      </c>
      <c r="C39" s="85">
        <v>44</v>
      </c>
      <c r="D39" s="85">
        <v>61</v>
      </c>
      <c r="E39" s="85">
        <v>32</v>
      </c>
      <c r="F39" s="85">
        <v>29</v>
      </c>
      <c r="G39" s="85">
        <v>43</v>
      </c>
      <c r="H39" s="85">
        <v>29</v>
      </c>
      <c r="I39" s="85">
        <v>14</v>
      </c>
      <c r="J39" s="85">
        <v>58</v>
      </c>
      <c r="K39" s="85">
        <v>34</v>
      </c>
      <c r="L39" s="85">
        <v>24</v>
      </c>
      <c r="M39" s="85">
        <v>47</v>
      </c>
      <c r="N39" s="85">
        <v>27</v>
      </c>
      <c r="O39" s="85">
        <v>20</v>
      </c>
      <c r="P39" s="34" t="s">
        <v>478</v>
      </c>
      <c r="Q39" s="58" t="s">
        <v>469</v>
      </c>
    </row>
    <row r="40" spans="1:17" x14ac:dyDescent="0.15">
      <c r="A40" s="759">
        <v>123</v>
      </c>
      <c r="B40" s="85">
        <v>38</v>
      </c>
      <c r="C40" s="85">
        <v>85</v>
      </c>
      <c r="D40" s="85">
        <v>65</v>
      </c>
      <c r="E40" s="85">
        <v>35</v>
      </c>
      <c r="F40" s="85">
        <v>30</v>
      </c>
      <c r="G40" s="85">
        <v>55</v>
      </c>
      <c r="H40" s="85">
        <v>26</v>
      </c>
      <c r="I40" s="85">
        <v>29</v>
      </c>
      <c r="J40" s="85">
        <v>66</v>
      </c>
      <c r="K40" s="85">
        <v>31</v>
      </c>
      <c r="L40" s="85">
        <v>35</v>
      </c>
      <c r="M40" s="85">
        <v>88</v>
      </c>
      <c r="N40" s="85">
        <v>45</v>
      </c>
      <c r="O40" s="85">
        <v>43</v>
      </c>
      <c r="P40" s="34" t="s">
        <v>478</v>
      </c>
      <c r="Q40" s="58" t="s">
        <v>473</v>
      </c>
    </row>
    <row r="41" spans="1:17" x14ac:dyDescent="0.15">
      <c r="A41" s="759">
        <v>198</v>
      </c>
      <c r="B41" s="85">
        <v>91</v>
      </c>
      <c r="C41" s="85">
        <v>107</v>
      </c>
      <c r="D41" s="85">
        <v>283</v>
      </c>
      <c r="E41" s="85">
        <v>154</v>
      </c>
      <c r="F41" s="85">
        <v>129</v>
      </c>
      <c r="G41" s="85">
        <v>356</v>
      </c>
      <c r="H41" s="85">
        <v>166</v>
      </c>
      <c r="I41" s="85">
        <v>190</v>
      </c>
      <c r="J41" s="85">
        <v>385</v>
      </c>
      <c r="K41" s="85">
        <v>180</v>
      </c>
      <c r="L41" s="85">
        <v>205</v>
      </c>
      <c r="M41" s="85">
        <v>423</v>
      </c>
      <c r="N41" s="85">
        <v>224</v>
      </c>
      <c r="O41" s="85">
        <v>199</v>
      </c>
      <c r="P41" s="34" t="s">
        <v>479</v>
      </c>
      <c r="Q41" s="58"/>
    </row>
    <row r="42" spans="1:17" x14ac:dyDescent="0.15">
      <c r="A42" s="759">
        <v>54</v>
      </c>
      <c r="B42" s="85">
        <v>26</v>
      </c>
      <c r="C42" s="85">
        <v>28</v>
      </c>
      <c r="D42" s="85">
        <v>58</v>
      </c>
      <c r="E42" s="85">
        <v>34</v>
      </c>
      <c r="F42" s="85">
        <v>24</v>
      </c>
      <c r="G42" s="85">
        <v>87</v>
      </c>
      <c r="H42" s="85">
        <v>36</v>
      </c>
      <c r="I42" s="85">
        <v>51</v>
      </c>
      <c r="J42" s="85">
        <v>107</v>
      </c>
      <c r="K42" s="85">
        <v>45</v>
      </c>
      <c r="L42" s="85">
        <v>62</v>
      </c>
      <c r="M42" s="85">
        <v>121</v>
      </c>
      <c r="N42" s="85">
        <v>61</v>
      </c>
      <c r="O42" s="85">
        <v>60</v>
      </c>
      <c r="P42" s="34" t="s">
        <v>479</v>
      </c>
      <c r="Q42" s="58" t="s">
        <v>468</v>
      </c>
    </row>
    <row r="43" spans="1:17" x14ac:dyDescent="0.15">
      <c r="A43" s="759">
        <v>53</v>
      </c>
      <c r="B43" s="85">
        <v>24</v>
      </c>
      <c r="C43" s="85">
        <v>29</v>
      </c>
      <c r="D43" s="85">
        <v>84</v>
      </c>
      <c r="E43" s="85">
        <v>47</v>
      </c>
      <c r="F43" s="85">
        <v>37</v>
      </c>
      <c r="G43" s="85">
        <v>100</v>
      </c>
      <c r="H43" s="85">
        <v>52</v>
      </c>
      <c r="I43" s="85">
        <v>48</v>
      </c>
      <c r="J43" s="85">
        <v>144</v>
      </c>
      <c r="K43" s="85">
        <v>72</v>
      </c>
      <c r="L43" s="85">
        <v>72</v>
      </c>
      <c r="M43" s="85">
        <v>146</v>
      </c>
      <c r="N43" s="85">
        <v>83</v>
      </c>
      <c r="O43" s="85">
        <v>63</v>
      </c>
      <c r="P43" s="34" t="s">
        <v>479</v>
      </c>
      <c r="Q43" s="58" t="s">
        <v>469</v>
      </c>
    </row>
    <row r="44" spans="1:17" x14ac:dyDescent="0.15">
      <c r="A44" s="759">
        <v>91</v>
      </c>
      <c r="B44" s="85">
        <v>41</v>
      </c>
      <c r="C44" s="85">
        <v>50</v>
      </c>
      <c r="D44" s="85">
        <v>141</v>
      </c>
      <c r="E44" s="85">
        <v>73</v>
      </c>
      <c r="F44" s="85">
        <v>68</v>
      </c>
      <c r="G44" s="85">
        <v>169</v>
      </c>
      <c r="H44" s="85">
        <v>78</v>
      </c>
      <c r="I44" s="85">
        <v>91</v>
      </c>
      <c r="J44" s="85">
        <v>134</v>
      </c>
      <c r="K44" s="85">
        <v>63</v>
      </c>
      <c r="L44" s="85">
        <v>71</v>
      </c>
      <c r="M44" s="85">
        <v>156</v>
      </c>
      <c r="N44" s="85">
        <v>80</v>
      </c>
      <c r="O44" s="85">
        <v>76</v>
      </c>
      <c r="P44" s="34" t="s">
        <v>479</v>
      </c>
      <c r="Q44" s="58" t="s">
        <v>473</v>
      </c>
    </row>
    <row r="45" spans="1:17" x14ac:dyDescent="0.15">
      <c r="A45" s="759">
        <v>230</v>
      </c>
      <c r="B45" s="85">
        <v>108</v>
      </c>
      <c r="C45" s="85">
        <v>122</v>
      </c>
      <c r="D45" s="85">
        <v>251</v>
      </c>
      <c r="E45" s="85">
        <v>126</v>
      </c>
      <c r="F45" s="85">
        <v>125</v>
      </c>
      <c r="G45" s="85">
        <v>314</v>
      </c>
      <c r="H45" s="85">
        <v>156</v>
      </c>
      <c r="I45" s="85">
        <v>158</v>
      </c>
      <c r="J45" s="85">
        <v>343</v>
      </c>
      <c r="K45" s="85">
        <v>162</v>
      </c>
      <c r="L45" s="85">
        <v>181</v>
      </c>
      <c r="M45" s="85">
        <v>433</v>
      </c>
      <c r="N45" s="85">
        <v>223</v>
      </c>
      <c r="O45" s="85">
        <v>210</v>
      </c>
      <c r="P45" s="34" t="s">
        <v>480</v>
      </c>
      <c r="Q45" s="58"/>
    </row>
    <row r="46" spans="1:17" x14ac:dyDescent="0.15">
      <c r="A46" s="759">
        <v>28</v>
      </c>
      <c r="B46" s="85">
        <v>11</v>
      </c>
      <c r="C46" s="85">
        <v>17</v>
      </c>
      <c r="D46" s="85">
        <v>31</v>
      </c>
      <c r="E46" s="85">
        <v>16</v>
      </c>
      <c r="F46" s="85">
        <v>15</v>
      </c>
      <c r="G46" s="85">
        <v>29</v>
      </c>
      <c r="H46" s="85">
        <v>14</v>
      </c>
      <c r="I46" s="85">
        <v>15</v>
      </c>
      <c r="J46" s="85">
        <v>47</v>
      </c>
      <c r="K46" s="85">
        <v>30</v>
      </c>
      <c r="L46" s="85">
        <v>17</v>
      </c>
      <c r="M46" s="85">
        <v>62</v>
      </c>
      <c r="N46" s="85">
        <v>32</v>
      </c>
      <c r="O46" s="85">
        <v>30</v>
      </c>
      <c r="P46" s="34" t="s">
        <v>480</v>
      </c>
      <c r="Q46" s="58" t="s">
        <v>468</v>
      </c>
    </row>
    <row r="47" spans="1:17" x14ac:dyDescent="0.15">
      <c r="A47" s="759">
        <v>76</v>
      </c>
      <c r="B47" s="85">
        <v>38</v>
      </c>
      <c r="C47" s="85">
        <v>38</v>
      </c>
      <c r="D47" s="85">
        <v>79</v>
      </c>
      <c r="E47" s="85">
        <v>40</v>
      </c>
      <c r="F47" s="85">
        <v>39</v>
      </c>
      <c r="G47" s="85">
        <v>91</v>
      </c>
      <c r="H47" s="85">
        <v>43</v>
      </c>
      <c r="I47" s="85">
        <v>48</v>
      </c>
      <c r="J47" s="85">
        <v>101</v>
      </c>
      <c r="K47" s="85">
        <v>47</v>
      </c>
      <c r="L47" s="85">
        <v>54</v>
      </c>
      <c r="M47" s="85">
        <v>130</v>
      </c>
      <c r="N47" s="85">
        <v>63</v>
      </c>
      <c r="O47" s="85">
        <v>67</v>
      </c>
      <c r="P47" s="34" t="s">
        <v>480</v>
      </c>
      <c r="Q47" s="58" t="s">
        <v>469</v>
      </c>
    </row>
    <row r="48" spans="1:17" x14ac:dyDescent="0.15">
      <c r="A48" s="759">
        <v>105</v>
      </c>
      <c r="B48" s="85">
        <v>47</v>
      </c>
      <c r="C48" s="85">
        <v>58</v>
      </c>
      <c r="D48" s="85">
        <v>115</v>
      </c>
      <c r="E48" s="85">
        <v>55</v>
      </c>
      <c r="F48" s="85">
        <v>60</v>
      </c>
      <c r="G48" s="85">
        <v>160</v>
      </c>
      <c r="H48" s="85">
        <v>82</v>
      </c>
      <c r="I48" s="85">
        <v>78</v>
      </c>
      <c r="J48" s="85">
        <v>142</v>
      </c>
      <c r="K48" s="85">
        <v>60</v>
      </c>
      <c r="L48" s="85">
        <v>82</v>
      </c>
      <c r="M48" s="85">
        <v>183</v>
      </c>
      <c r="N48" s="85">
        <v>101</v>
      </c>
      <c r="O48" s="85">
        <v>82</v>
      </c>
      <c r="P48" s="34" t="s">
        <v>480</v>
      </c>
      <c r="Q48" s="58" t="s">
        <v>473</v>
      </c>
    </row>
    <row r="49" spans="1:17" x14ac:dyDescent="0.15">
      <c r="A49" s="759">
        <v>15</v>
      </c>
      <c r="B49" s="85">
        <v>9</v>
      </c>
      <c r="C49" s="85">
        <v>6</v>
      </c>
      <c r="D49" s="85">
        <v>21</v>
      </c>
      <c r="E49" s="85">
        <v>14</v>
      </c>
      <c r="F49" s="85">
        <v>7</v>
      </c>
      <c r="G49" s="85">
        <v>22</v>
      </c>
      <c r="H49" s="85">
        <v>11</v>
      </c>
      <c r="I49" s="85">
        <v>11</v>
      </c>
      <c r="J49" s="85">
        <v>34</v>
      </c>
      <c r="K49" s="85">
        <v>17</v>
      </c>
      <c r="L49" s="85">
        <v>17</v>
      </c>
      <c r="M49" s="85">
        <v>25</v>
      </c>
      <c r="N49" s="85">
        <v>10</v>
      </c>
      <c r="O49" s="85">
        <v>15</v>
      </c>
      <c r="P49" s="34" t="s">
        <v>480</v>
      </c>
      <c r="Q49" s="58" t="s">
        <v>510</v>
      </c>
    </row>
    <row r="50" spans="1:17" x14ac:dyDescent="0.15">
      <c r="A50" s="759">
        <v>6</v>
      </c>
      <c r="B50" s="85">
        <v>3</v>
      </c>
      <c r="C50" s="85">
        <v>3</v>
      </c>
      <c r="D50" s="85">
        <v>5</v>
      </c>
      <c r="E50" s="85">
        <v>1</v>
      </c>
      <c r="F50" s="85">
        <v>4</v>
      </c>
      <c r="G50" s="85">
        <v>12</v>
      </c>
      <c r="H50" s="85">
        <v>6</v>
      </c>
      <c r="I50" s="85">
        <v>6</v>
      </c>
      <c r="J50" s="85">
        <v>19</v>
      </c>
      <c r="K50" s="85">
        <v>8</v>
      </c>
      <c r="L50" s="85">
        <v>11</v>
      </c>
      <c r="M50" s="85">
        <v>33</v>
      </c>
      <c r="N50" s="85">
        <v>17</v>
      </c>
      <c r="O50" s="85">
        <v>16</v>
      </c>
      <c r="P50" s="34" t="s">
        <v>480</v>
      </c>
      <c r="Q50" s="58" t="s">
        <v>511</v>
      </c>
    </row>
    <row r="51" spans="1:17" x14ac:dyDescent="0.15">
      <c r="A51" s="759">
        <v>178</v>
      </c>
      <c r="B51" s="85">
        <v>78</v>
      </c>
      <c r="C51" s="85">
        <v>100</v>
      </c>
      <c r="D51" s="85">
        <v>67</v>
      </c>
      <c r="E51" s="85">
        <v>31</v>
      </c>
      <c r="F51" s="85">
        <v>36</v>
      </c>
      <c r="G51" s="85">
        <v>78</v>
      </c>
      <c r="H51" s="85">
        <v>38</v>
      </c>
      <c r="I51" s="85">
        <v>40</v>
      </c>
      <c r="J51" s="85">
        <v>91</v>
      </c>
      <c r="K51" s="85">
        <v>44</v>
      </c>
      <c r="L51" s="85">
        <v>47</v>
      </c>
      <c r="M51" s="85">
        <v>77</v>
      </c>
      <c r="N51" s="85">
        <v>47</v>
      </c>
      <c r="O51" s="85">
        <v>30</v>
      </c>
      <c r="P51" s="34" t="s">
        <v>481</v>
      </c>
      <c r="Q51" s="58"/>
    </row>
    <row r="52" spans="1:17" x14ac:dyDescent="0.15">
      <c r="A52" s="759">
        <v>309</v>
      </c>
      <c r="B52" s="85">
        <v>108</v>
      </c>
      <c r="C52" s="85">
        <v>201</v>
      </c>
      <c r="D52" s="85">
        <v>116</v>
      </c>
      <c r="E52" s="85">
        <v>60</v>
      </c>
      <c r="F52" s="85">
        <v>56</v>
      </c>
      <c r="G52" s="85">
        <v>126</v>
      </c>
      <c r="H52" s="85">
        <v>71</v>
      </c>
      <c r="I52" s="85">
        <v>55</v>
      </c>
      <c r="J52" s="85">
        <v>104</v>
      </c>
      <c r="K52" s="85">
        <v>56</v>
      </c>
      <c r="L52" s="85">
        <v>48</v>
      </c>
      <c r="M52" s="85">
        <v>132</v>
      </c>
      <c r="N52" s="85">
        <v>72</v>
      </c>
      <c r="O52" s="85">
        <v>60</v>
      </c>
      <c r="P52" s="34" t="s">
        <v>482</v>
      </c>
      <c r="Q52" s="58"/>
    </row>
    <row r="53" spans="1:17" x14ac:dyDescent="0.15">
      <c r="A53" s="759">
        <v>295</v>
      </c>
      <c r="B53" s="85">
        <v>101</v>
      </c>
      <c r="C53" s="85">
        <v>194</v>
      </c>
      <c r="D53" s="85">
        <v>99</v>
      </c>
      <c r="E53" s="85">
        <v>52</v>
      </c>
      <c r="F53" s="85">
        <v>47</v>
      </c>
      <c r="G53" s="85">
        <v>99</v>
      </c>
      <c r="H53" s="85">
        <v>56</v>
      </c>
      <c r="I53" s="85">
        <v>43</v>
      </c>
      <c r="J53" s="85">
        <v>79</v>
      </c>
      <c r="K53" s="85">
        <v>43</v>
      </c>
      <c r="L53" s="85">
        <v>36</v>
      </c>
      <c r="M53" s="85">
        <v>108</v>
      </c>
      <c r="N53" s="85">
        <v>57</v>
      </c>
      <c r="O53" s="85">
        <v>51</v>
      </c>
      <c r="P53" s="34" t="s">
        <v>482</v>
      </c>
      <c r="Q53" s="58" t="s">
        <v>468</v>
      </c>
    </row>
    <row r="54" spans="1:17" x14ac:dyDescent="0.15">
      <c r="A54" s="759">
        <v>14</v>
      </c>
      <c r="B54" s="85">
        <v>7</v>
      </c>
      <c r="C54" s="85">
        <v>7</v>
      </c>
      <c r="D54" s="85">
        <v>17</v>
      </c>
      <c r="E54" s="85">
        <v>8</v>
      </c>
      <c r="F54" s="85">
        <v>9</v>
      </c>
      <c r="G54" s="85">
        <v>27</v>
      </c>
      <c r="H54" s="85">
        <v>15</v>
      </c>
      <c r="I54" s="85">
        <v>12</v>
      </c>
      <c r="J54" s="85">
        <v>25</v>
      </c>
      <c r="K54" s="85">
        <v>13</v>
      </c>
      <c r="L54" s="85">
        <v>12</v>
      </c>
      <c r="M54" s="85">
        <v>24</v>
      </c>
      <c r="N54" s="85">
        <v>15</v>
      </c>
      <c r="O54" s="85">
        <v>9</v>
      </c>
      <c r="P54" s="34" t="s">
        <v>482</v>
      </c>
      <c r="Q54" s="58" t="s">
        <v>469</v>
      </c>
    </row>
    <row r="55" spans="1:17" x14ac:dyDescent="0.15">
      <c r="A55" s="759">
        <v>190</v>
      </c>
      <c r="B55" s="85">
        <v>99</v>
      </c>
      <c r="C55" s="85">
        <v>91</v>
      </c>
      <c r="D55" s="85">
        <v>118</v>
      </c>
      <c r="E55" s="85">
        <v>71</v>
      </c>
      <c r="F55" s="85">
        <v>47</v>
      </c>
      <c r="G55" s="85">
        <v>104</v>
      </c>
      <c r="H55" s="85">
        <v>57</v>
      </c>
      <c r="I55" s="85">
        <v>47</v>
      </c>
      <c r="J55" s="85">
        <v>108</v>
      </c>
      <c r="K55" s="85">
        <v>56</v>
      </c>
      <c r="L55" s="85">
        <v>52</v>
      </c>
      <c r="M55" s="85">
        <v>127</v>
      </c>
      <c r="N55" s="85">
        <v>68</v>
      </c>
      <c r="O55" s="85">
        <v>59</v>
      </c>
      <c r="P55" s="34" t="s">
        <v>512</v>
      </c>
      <c r="Q55" s="58"/>
    </row>
    <row r="56" spans="1:17" x14ac:dyDescent="0.15">
      <c r="A56" s="759">
        <v>102</v>
      </c>
      <c r="B56" s="85">
        <v>50</v>
      </c>
      <c r="C56" s="85">
        <v>52</v>
      </c>
      <c r="D56" s="85">
        <v>93</v>
      </c>
      <c r="E56" s="85">
        <v>57</v>
      </c>
      <c r="F56" s="85">
        <v>36</v>
      </c>
      <c r="G56" s="85">
        <v>71</v>
      </c>
      <c r="H56" s="85">
        <v>39</v>
      </c>
      <c r="I56" s="85">
        <v>32</v>
      </c>
      <c r="J56" s="85">
        <v>78</v>
      </c>
      <c r="K56" s="85">
        <v>43</v>
      </c>
      <c r="L56" s="85">
        <v>35</v>
      </c>
      <c r="M56" s="85">
        <v>86</v>
      </c>
      <c r="N56" s="85">
        <v>44</v>
      </c>
      <c r="O56" s="85">
        <v>42</v>
      </c>
      <c r="P56" s="34" t="s">
        <v>512</v>
      </c>
      <c r="Q56" s="58" t="s">
        <v>468</v>
      </c>
    </row>
    <row r="57" spans="1:17" x14ac:dyDescent="0.15">
      <c r="A57" s="759">
        <v>88</v>
      </c>
      <c r="B57" s="85">
        <v>49</v>
      </c>
      <c r="C57" s="85">
        <v>39</v>
      </c>
      <c r="D57" s="85">
        <v>25</v>
      </c>
      <c r="E57" s="85">
        <v>14</v>
      </c>
      <c r="F57" s="85">
        <v>11</v>
      </c>
      <c r="G57" s="85">
        <v>33</v>
      </c>
      <c r="H57" s="85">
        <v>18</v>
      </c>
      <c r="I57" s="85">
        <v>15</v>
      </c>
      <c r="J57" s="85">
        <v>30</v>
      </c>
      <c r="K57" s="85">
        <v>13</v>
      </c>
      <c r="L57" s="85">
        <v>17</v>
      </c>
      <c r="M57" s="85">
        <v>41</v>
      </c>
      <c r="N57" s="85">
        <v>24</v>
      </c>
      <c r="O57" s="85">
        <v>17</v>
      </c>
      <c r="P57" s="34" t="s">
        <v>512</v>
      </c>
      <c r="Q57" s="58" t="s">
        <v>469</v>
      </c>
    </row>
    <row r="58" spans="1:17" ht="14.25" thickBot="1" x14ac:dyDescent="0.2">
      <c r="A58" s="760">
        <v>119</v>
      </c>
      <c r="B58" s="754">
        <v>53</v>
      </c>
      <c r="C58" s="754">
        <v>66</v>
      </c>
      <c r="D58" s="754">
        <v>157</v>
      </c>
      <c r="E58" s="754">
        <v>83</v>
      </c>
      <c r="F58" s="754">
        <v>74</v>
      </c>
      <c r="G58" s="754">
        <v>225</v>
      </c>
      <c r="H58" s="754">
        <v>111</v>
      </c>
      <c r="I58" s="754">
        <v>114</v>
      </c>
      <c r="J58" s="754">
        <v>266</v>
      </c>
      <c r="K58" s="754">
        <v>143</v>
      </c>
      <c r="L58" s="754">
        <v>123</v>
      </c>
      <c r="M58" s="754">
        <v>271</v>
      </c>
      <c r="N58" s="754">
        <v>134</v>
      </c>
      <c r="O58" s="754">
        <v>137</v>
      </c>
      <c r="P58" s="59" t="s">
        <v>513</v>
      </c>
      <c r="Q58" s="60"/>
    </row>
  </sheetData>
  <mergeCells count="8">
    <mergeCell ref="P6:Q6"/>
    <mergeCell ref="P8:Q8"/>
    <mergeCell ref="A4:C4"/>
    <mergeCell ref="D4:F4"/>
    <mergeCell ref="G4:I4"/>
    <mergeCell ref="J4:L4"/>
    <mergeCell ref="M4:O4"/>
    <mergeCell ref="P4:Q5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&amp;C65</oddFooter>
    <firstFooter>&amp;C63</first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2:T60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2" width="5.875" style="203" customWidth="1"/>
    <col min="3" max="17" width="5.25" style="203" customWidth="1"/>
    <col min="18" max="20" width="4.875" customWidth="1"/>
  </cols>
  <sheetData>
    <row r="2" spans="1:17" x14ac:dyDescent="0.15">
      <c r="Q2" s="757" t="s">
        <v>1240</v>
      </c>
    </row>
    <row r="3" spans="1:17" ht="4.5" customHeight="1" thickBot="1" x14ac:dyDescent="0.2"/>
    <row r="4" spans="1:17" x14ac:dyDescent="0.15">
      <c r="A4" s="1192" t="s">
        <v>486</v>
      </c>
      <c r="B4" s="1201"/>
      <c r="C4" s="1201" t="s">
        <v>496</v>
      </c>
      <c r="D4" s="1201"/>
      <c r="E4" s="1201"/>
      <c r="F4" s="1201" t="s">
        <v>497</v>
      </c>
      <c r="G4" s="1201"/>
      <c r="H4" s="1201"/>
      <c r="I4" s="1201" t="s">
        <v>498</v>
      </c>
      <c r="J4" s="1201"/>
      <c r="K4" s="1201"/>
      <c r="L4" s="1205" t="s">
        <v>499</v>
      </c>
      <c r="M4" s="1206"/>
      <c r="N4" s="1207"/>
      <c r="O4" s="1201" t="s">
        <v>500</v>
      </c>
      <c r="P4" s="1201"/>
      <c r="Q4" s="1202"/>
    </row>
    <row r="5" spans="1:17" x14ac:dyDescent="0.15">
      <c r="A5" s="1208"/>
      <c r="B5" s="1203"/>
      <c r="C5" s="45" t="s">
        <v>507</v>
      </c>
      <c r="D5" s="45" t="s">
        <v>841</v>
      </c>
      <c r="E5" s="45" t="s">
        <v>506</v>
      </c>
      <c r="F5" s="45" t="s">
        <v>507</v>
      </c>
      <c r="G5" s="45" t="s">
        <v>841</v>
      </c>
      <c r="H5" s="45" t="s">
        <v>506</v>
      </c>
      <c r="I5" s="45" t="s">
        <v>507</v>
      </c>
      <c r="J5" s="45" t="s">
        <v>841</v>
      </c>
      <c r="K5" s="45" t="s">
        <v>506</v>
      </c>
      <c r="L5" s="41" t="s">
        <v>507</v>
      </c>
      <c r="M5" s="45" t="s">
        <v>841</v>
      </c>
      <c r="N5" s="45" t="s">
        <v>506</v>
      </c>
      <c r="O5" s="45" t="s">
        <v>507</v>
      </c>
      <c r="P5" s="45" t="s">
        <v>841</v>
      </c>
      <c r="Q5" s="61" t="s">
        <v>506</v>
      </c>
    </row>
    <row r="6" spans="1:17" x14ac:dyDescent="0.15">
      <c r="A6" s="1188" t="s">
        <v>507</v>
      </c>
      <c r="B6" s="1189"/>
      <c r="C6" s="751">
        <v>4339</v>
      </c>
      <c r="D6" s="751">
        <v>2287</v>
      </c>
      <c r="E6" s="751">
        <v>2052</v>
      </c>
      <c r="F6" s="751">
        <v>4427</v>
      </c>
      <c r="G6" s="751">
        <v>2300</v>
      </c>
      <c r="H6" s="751">
        <v>2127</v>
      </c>
      <c r="I6" s="751">
        <v>5210</v>
      </c>
      <c r="J6" s="751">
        <v>2686</v>
      </c>
      <c r="K6" s="751">
        <v>2524</v>
      </c>
      <c r="L6" s="751">
        <v>6141</v>
      </c>
      <c r="M6" s="751">
        <v>3082</v>
      </c>
      <c r="N6" s="751">
        <v>3059</v>
      </c>
      <c r="O6" s="751">
        <v>5713</v>
      </c>
      <c r="P6" s="751">
        <v>3003</v>
      </c>
      <c r="Q6" s="752">
        <v>2710</v>
      </c>
    </row>
    <row r="7" spans="1:17" x14ac:dyDescent="0.15">
      <c r="A7" s="48"/>
      <c r="B7" s="33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1"/>
    </row>
    <row r="8" spans="1:17" x14ac:dyDescent="0.15">
      <c r="A8" s="1190" t="s">
        <v>508</v>
      </c>
      <c r="B8" s="1191"/>
      <c r="C8" s="80">
        <f t="shared" ref="C8:Q8" si="0">C10+C13+C16+C19+C23+C26+C29+C34+C37+C41+C45+C51+C52+C55+C58</f>
        <v>1939</v>
      </c>
      <c r="D8" s="80">
        <f t="shared" si="0"/>
        <v>981</v>
      </c>
      <c r="E8" s="80">
        <f t="shared" si="0"/>
        <v>958</v>
      </c>
      <c r="F8" s="80">
        <f t="shared" si="0"/>
        <v>1782</v>
      </c>
      <c r="G8" s="80">
        <f t="shared" si="0"/>
        <v>933</v>
      </c>
      <c r="H8" s="80">
        <f t="shared" si="0"/>
        <v>849</v>
      </c>
      <c r="I8" s="80">
        <f t="shared" si="0"/>
        <v>1781</v>
      </c>
      <c r="J8" s="80">
        <f t="shared" si="0"/>
        <v>899</v>
      </c>
      <c r="K8" s="80">
        <f t="shared" si="0"/>
        <v>882</v>
      </c>
      <c r="L8" s="80">
        <f t="shared" si="0"/>
        <v>1932</v>
      </c>
      <c r="M8" s="80">
        <f t="shared" si="0"/>
        <v>927</v>
      </c>
      <c r="N8" s="80">
        <f t="shared" si="0"/>
        <v>1005</v>
      </c>
      <c r="O8" s="80">
        <f t="shared" si="0"/>
        <v>2032</v>
      </c>
      <c r="P8" s="80">
        <f t="shared" si="0"/>
        <v>1007</v>
      </c>
      <c r="Q8" s="81">
        <f t="shared" si="0"/>
        <v>1025</v>
      </c>
    </row>
    <row r="9" spans="1:17" x14ac:dyDescent="0.15">
      <c r="A9" s="48"/>
      <c r="B9" s="33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1"/>
    </row>
    <row r="10" spans="1:17" x14ac:dyDescent="0.15">
      <c r="A10" s="50" t="s">
        <v>467</v>
      </c>
      <c r="B10" s="35"/>
      <c r="C10" s="84">
        <v>51</v>
      </c>
      <c r="D10" s="84">
        <v>29</v>
      </c>
      <c r="E10" s="84">
        <v>22</v>
      </c>
      <c r="F10" s="84">
        <v>52</v>
      </c>
      <c r="G10" s="84">
        <v>23</v>
      </c>
      <c r="H10" s="84">
        <v>29</v>
      </c>
      <c r="I10" s="84">
        <v>77</v>
      </c>
      <c r="J10" s="84">
        <v>38</v>
      </c>
      <c r="K10" s="84">
        <v>39</v>
      </c>
      <c r="L10" s="84">
        <v>69</v>
      </c>
      <c r="M10" s="84">
        <v>31</v>
      </c>
      <c r="N10" s="84">
        <v>38</v>
      </c>
      <c r="O10" s="84">
        <v>78</v>
      </c>
      <c r="P10" s="84">
        <v>42</v>
      </c>
      <c r="Q10" s="761">
        <v>36</v>
      </c>
    </row>
    <row r="11" spans="1:17" x14ac:dyDescent="0.15">
      <c r="A11" s="50" t="s">
        <v>467</v>
      </c>
      <c r="B11" s="35" t="s">
        <v>468</v>
      </c>
      <c r="C11" s="84">
        <v>21</v>
      </c>
      <c r="D11" s="84">
        <v>12</v>
      </c>
      <c r="E11" s="84">
        <v>9</v>
      </c>
      <c r="F11" s="84">
        <v>15</v>
      </c>
      <c r="G11" s="84">
        <v>8</v>
      </c>
      <c r="H11" s="84">
        <v>7</v>
      </c>
      <c r="I11" s="84">
        <v>23</v>
      </c>
      <c r="J11" s="84">
        <v>10</v>
      </c>
      <c r="K11" s="84">
        <v>13</v>
      </c>
      <c r="L11" s="84">
        <v>24</v>
      </c>
      <c r="M11" s="84">
        <v>11</v>
      </c>
      <c r="N11" s="84">
        <v>13</v>
      </c>
      <c r="O11" s="84">
        <v>22</v>
      </c>
      <c r="P11" s="84">
        <v>15</v>
      </c>
      <c r="Q11" s="761">
        <v>7</v>
      </c>
    </row>
    <row r="12" spans="1:17" x14ac:dyDescent="0.15">
      <c r="A12" s="50" t="s">
        <v>467</v>
      </c>
      <c r="B12" s="35" t="s">
        <v>469</v>
      </c>
      <c r="C12" s="84">
        <v>30</v>
      </c>
      <c r="D12" s="84">
        <v>17</v>
      </c>
      <c r="E12" s="84">
        <v>13</v>
      </c>
      <c r="F12" s="84">
        <v>37</v>
      </c>
      <c r="G12" s="84">
        <v>15</v>
      </c>
      <c r="H12" s="84">
        <v>22</v>
      </c>
      <c r="I12" s="84">
        <v>54</v>
      </c>
      <c r="J12" s="84">
        <v>28</v>
      </c>
      <c r="K12" s="84">
        <v>26</v>
      </c>
      <c r="L12" s="84">
        <v>45</v>
      </c>
      <c r="M12" s="84">
        <v>20</v>
      </c>
      <c r="N12" s="84">
        <v>25</v>
      </c>
      <c r="O12" s="84">
        <v>56</v>
      </c>
      <c r="P12" s="84">
        <v>27</v>
      </c>
      <c r="Q12" s="761">
        <v>29</v>
      </c>
    </row>
    <row r="13" spans="1:17" x14ac:dyDescent="0.15">
      <c r="A13" s="50" t="s">
        <v>470</v>
      </c>
      <c r="B13" s="35"/>
      <c r="C13" s="84">
        <v>88</v>
      </c>
      <c r="D13" s="84">
        <v>44</v>
      </c>
      <c r="E13" s="84">
        <v>44</v>
      </c>
      <c r="F13" s="84">
        <v>76</v>
      </c>
      <c r="G13" s="84">
        <v>40</v>
      </c>
      <c r="H13" s="84">
        <v>36</v>
      </c>
      <c r="I13" s="84">
        <v>86</v>
      </c>
      <c r="J13" s="84">
        <v>40</v>
      </c>
      <c r="K13" s="84">
        <v>46</v>
      </c>
      <c r="L13" s="84">
        <v>81</v>
      </c>
      <c r="M13" s="84">
        <v>40</v>
      </c>
      <c r="N13" s="84">
        <v>41</v>
      </c>
      <c r="O13" s="84">
        <v>95</v>
      </c>
      <c r="P13" s="84">
        <v>49</v>
      </c>
      <c r="Q13" s="761">
        <v>46</v>
      </c>
    </row>
    <row r="14" spans="1:17" x14ac:dyDescent="0.15">
      <c r="A14" s="50" t="s">
        <v>470</v>
      </c>
      <c r="B14" s="35" t="s">
        <v>468</v>
      </c>
      <c r="C14" s="84">
        <v>13</v>
      </c>
      <c r="D14" s="84">
        <v>6</v>
      </c>
      <c r="E14" s="84">
        <v>7</v>
      </c>
      <c r="F14" s="84">
        <v>12</v>
      </c>
      <c r="G14" s="84">
        <v>9</v>
      </c>
      <c r="H14" s="84">
        <v>3</v>
      </c>
      <c r="I14" s="84">
        <v>20</v>
      </c>
      <c r="J14" s="84">
        <v>9</v>
      </c>
      <c r="K14" s="84">
        <v>11</v>
      </c>
      <c r="L14" s="84">
        <v>11</v>
      </c>
      <c r="M14" s="84">
        <v>9</v>
      </c>
      <c r="N14" s="84">
        <v>2</v>
      </c>
      <c r="O14" s="84">
        <v>14</v>
      </c>
      <c r="P14" s="84">
        <v>7</v>
      </c>
      <c r="Q14" s="761">
        <v>7</v>
      </c>
    </row>
    <row r="15" spans="1:17" x14ac:dyDescent="0.15">
      <c r="A15" s="50" t="s">
        <v>470</v>
      </c>
      <c r="B15" s="35" t="s">
        <v>469</v>
      </c>
      <c r="C15" s="84">
        <v>75</v>
      </c>
      <c r="D15" s="84">
        <v>38</v>
      </c>
      <c r="E15" s="84">
        <v>37</v>
      </c>
      <c r="F15" s="84">
        <v>64</v>
      </c>
      <c r="G15" s="84">
        <v>31</v>
      </c>
      <c r="H15" s="84">
        <v>33</v>
      </c>
      <c r="I15" s="84">
        <v>66</v>
      </c>
      <c r="J15" s="84">
        <v>31</v>
      </c>
      <c r="K15" s="84">
        <v>35</v>
      </c>
      <c r="L15" s="84">
        <v>70</v>
      </c>
      <c r="M15" s="84">
        <v>31</v>
      </c>
      <c r="N15" s="84">
        <v>39</v>
      </c>
      <c r="O15" s="84">
        <v>81</v>
      </c>
      <c r="P15" s="84">
        <v>42</v>
      </c>
      <c r="Q15" s="761">
        <v>39</v>
      </c>
    </row>
    <row r="16" spans="1:17" x14ac:dyDescent="0.15">
      <c r="A16" s="50" t="s">
        <v>471</v>
      </c>
      <c r="B16" s="35"/>
      <c r="C16" s="84">
        <v>41</v>
      </c>
      <c r="D16" s="84">
        <v>13</v>
      </c>
      <c r="E16" s="84">
        <v>28</v>
      </c>
      <c r="F16" s="84">
        <v>50</v>
      </c>
      <c r="G16" s="84">
        <v>28</v>
      </c>
      <c r="H16" s="84">
        <v>22</v>
      </c>
      <c r="I16" s="84">
        <v>66</v>
      </c>
      <c r="J16" s="84">
        <v>28</v>
      </c>
      <c r="K16" s="84">
        <v>38</v>
      </c>
      <c r="L16" s="84">
        <v>70</v>
      </c>
      <c r="M16" s="84">
        <v>28</v>
      </c>
      <c r="N16" s="84">
        <v>42</v>
      </c>
      <c r="O16" s="84">
        <v>98</v>
      </c>
      <c r="P16" s="84">
        <v>54</v>
      </c>
      <c r="Q16" s="761">
        <v>44</v>
      </c>
    </row>
    <row r="17" spans="1:17" x14ac:dyDescent="0.15">
      <c r="A17" s="50" t="s">
        <v>471</v>
      </c>
      <c r="B17" s="35" t="s">
        <v>468</v>
      </c>
      <c r="C17" s="84">
        <v>28</v>
      </c>
      <c r="D17" s="84">
        <v>8</v>
      </c>
      <c r="E17" s="84">
        <v>20</v>
      </c>
      <c r="F17" s="84">
        <v>31</v>
      </c>
      <c r="G17" s="84">
        <v>17</v>
      </c>
      <c r="H17" s="84">
        <v>14</v>
      </c>
      <c r="I17" s="84">
        <v>39</v>
      </c>
      <c r="J17" s="84">
        <v>16</v>
      </c>
      <c r="K17" s="84">
        <v>23</v>
      </c>
      <c r="L17" s="84">
        <v>43</v>
      </c>
      <c r="M17" s="84">
        <v>17</v>
      </c>
      <c r="N17" s="84">
        <v>26</v>
      </c>
      <c r="O17" s="84">
        <v>58</v>
      </c>
      <c r="P17" s="84">
        <v>32</v>
      </c>
      <c r="Q17" s="761">
        <v>26</v>
      </c>
    </row>
    <row r="18" spans="1:17" x14ac:dyDescent="0.15">
      <c r="A18" s="50" t="s">
        <v>471</v>
      </c>
      <c r="B18" s="35" t="s">
        <v>469</v>
      </c>
      <c r="C18" s="84">
        <v>13</v>
      </c>
      <c r="D18" s="84">
        <v>5</v>
      </c>
      <c r="E18" s="84">
        <v>8</v>
      </c>
      <c r="F18" s="84">
        <v>19</v>
      </c>
      <c r="G18" s="84">
        <v>11</v>
      </c>
      <c r="H18" s="84">
        <v>8</v>
      </c>
      <c r="I18" s="84">
        <v>27</v>
      </c>
      <c r="J18" s="84">
        <v>12</v>
      </c>
      <c r="K18" s="84">
        <v>15</v>
      </c>
      <c r="L18" s="84">
        <v>27</v>
      </c>
      <c r="M18" s="84">
        <v>11</v>
      </c>
      <c r="N18" s="84">
        <v>16</v>
      </c>
      <c r="O18" s="84">
        <v>40</v>
      </c>
      <c r="P18" s="84">
        <v>22</v>
      </c>
      <c r="Q18" s="761">
        <v>18</v>
      </c>
    </row>
    <row r="19" spans="1:17" x14ac:dyDescent="0.15">
      <c r="A19" s="50" t="s">
        <v>472</v>
      </c>
      <c r="B19" s="35"/>
      <c r="C19" s="84">
        <v>91</v>
      </c>
      <c r="D19" s="84">
        <v>46</v>
      </c>
      <c r="E19" s="84">
        <v>45</v>
      </c>
      <c r="F19" s="84">
        <v>112</v>
      </c>
      <c r="G19" s="84">
        <v>54</v>
      </c>
      <c r="H19" s="84">
        <v>58</v>
      </c>
      <c r="I19" s="84">
        <v>86</v>
      </c>
      <c r="J19" s="84">
        <v>47</v>
      </c>
      <c r="K19" s="84">
        <v>39</v>
      </c>
      <c r="L19" s="84">
        <v>115</v>
      </c>
      <c r="M19" s="84">
        <v>54</v>
      </c>
      <c r="N19" s="84">
        <v>61</v>
      </c>
      <c r="O19" s="84">
        <v>111</v>
      </c>
      <c r="P19" s="84">
        <v>59</v>
      </c>
      <c r="Q19" s="761">
        <v>52</v>
      </c>
    </row>
    <row r="20" spans="1:17" x14ac:dyDescent="0.15">
      <c r="A20" s="50" t="s">
        <v>472</v>
      </c>
      <c r="B20" s="35" t="s">
        <v>468</v>
      </c>
      <c r="C20" s="84">
        <v>15</v>
      </c>
      <c r="D20" s="84">
        <v>7</v>
      </c>
      <c r="E20" s="84">
        <v>8</v>
      </c>
      <c r="F20" s="84">
        <v>19</v>
      </c>
      <c r="G20" s="84">
        <v>9</v>
      </c>
      <c r="H20" s="84">
        <v>10</v>
      </c>
      <c r="I20" s="84">
        <v>24</v>
      </c>
      <c r="J20" s="84">
        <v>16</v>
      </c>
      <c r="K20" s="84">
        <v>8</v>
      </c>
      <c r="L20" s="84">
        <v>26</v>
      </c>
      <c r="M20" s="84">
        <v>11</v>
      </c>
      <c r="N20" s="84">
        <v>15</v>
      </c>
      <c r="O20" s="84">
        <v>30</v>
      </c>
      <c r="P20" s="84">
        <v>16</v>
      </c>
      <c r="Q20" s="761">
        <v>14</v>
      </c>
    </row>
    <row r="21" spans="1:17" x14ac:dyDescent="0.15">
      <c r="A21" s="50" t="s">
        <v>472</v>
      </c>
      <c r="B21" s="35" t="s">
        <v>469</v>
      </c>
      <c r="C21" s="84">
        <v>31</v>
      </c>
      <c r="D21" s="84">
        <v>16</v>
      </c>
      <c r="E21" s="84">
        <v>15</v>
      </c>
      <c r="F21" s="84">
        <v>31</v>
      </c>
      <c r="G21" s="84">
        <v>16</v>
      </c>
      <c r="H21" s="84">
        <v>15</v>
      </c>
      <c r="I21" s="84">
        <v>28</v>
      </c>
      <c r="J21" s="84">
        <v>13</v>
      </c>
      <c r="K21" s="84">
        <v>15</v>
      </c>
      <c r="L21" s="84">
        <v>32</v>
      </c>
      <c r="M21" s="84">
        <v>12</v>
      </c>
      <c r="N21" s="84">
        <v>20</v>
      </c>
      <c r="O21" s="84">
        <v>49</v>
      </c>
      <c r="P21" s="84">
        <v>29</v>
      </c>
      <c r="Q21" s="761">
        <v>20</v>
      </c>
    </row>
    <row r="22" spans="1:17" x14ac:dyDescent="0.15">
      <c r="A22" s="50" t="s">
        <v>472</v>
      </c>
      <c r="B22" s="35" t="s">
        <v>473</v>
      </c>
      <c r="C22" s="84">
        <v>45</v>
      </c>
      <c r="D22" s="84">
        <v>23</v>
      </c>
      <c r="E22" s="84">
        <v>22</v>
      </c>
      <c r="F22" s="84">
        <v>62</v>
      </c>
      <c r="G22" s="84">
        <v>29</v>
      </c>
      <c r="H22" s="84">
        <v>33</v>
      </c>
      <c r="I22" s="84">
        <v>34</v>
      </c>
      <c r="J22" s="84">
        <v>18</v>
      </c>
      <c r="K22" s="84">
        <v>16</v>
      </c>
      <c r="L22" s="84">
        <v>57</v>
      </c>
      <c r="M22" s="84">
        <v>31</v>
      </c>
      <c r="N22" s="84">
        <v>26</v>
      </c>
      <c r="O22" s="84">
        <v>32</v>
      </c>
      <c r="P22" s="84">
        <v>14</v>
      </c>
      <c r="Q22" s="761">
        <v>18</v>
      </c>
    </row>
    <row r="23" spans="1:17" x14ac:dyDescent="0.15">
      <c r="A23" s="50" t="s">
        <v>474</v>
      </c>
      <c r="B23" s="35"/>
      <c r="C23" s="84">
        <v>46</v>
      </c>
      <c r="D23" s="84">
        <v>23</v>
      </c>
      <c r="E23" s="84">
        <v>23</v>
      </c>
      <c r="F23" s="84">
        <v>38</v>
      </c>
      <c r="G23" s="84">
        <v>22</v>
      </c>
      <c r="H23" s="84">
        <v>16</v>
      </c>
      <c r="I23" s="84">
        <v>56</v>
      </c>
      <c r="J23" s="84">
        <v>30</v>
      </c>
      <c r="K23" s="84">
        <v>26</v>
      </c>
      <c r="L23" s="84">
        <v>71</v>
      </c>
      <c r="M23" s="84">
        <v>32</v>
      </c>
      <c r="N23" s="84">
        <v>39</v>
      </c>
      <c r="O23" s="84">
        <v>62</v>
      </c>
      <c r="P23" s="84">
        <v>36</v>
      </c>
      <c r="Q23" s="761">
        <v>26</v>
      </c>
    </row>
    <row r="24" spans="1:17" x14ac:dyDescent="0.15">
      <c r="A24" s="50" t="s">
        <v>474</v>
      </c>
      <c r="B24" s="35" t="s">
        <v>468</v>
      </c>
      <c r="C24" s="84">
        <v>20</v>
      </c>
      <c r="D24" s="84">
        <v>7</v>
      </c>
      <c r="E24" s="84">
        <v>13</v>
      </c>
      <c r="F24" s="84">
        <v>20</v>
      </c>
      <c r="G24" s="84">
        <v>12</v>
      </c>
      <c r="H24" s="84">
        <v>8</v>
      </c>
      <c r="I24" s="84">
        <v>26</v>
      </c>
      <c r="J24" s="84">
        <v>15</v>
      </c>
      <c r="K24" s="84">
        <v>11</v>
      </c>
      <c r="L24" s="84">
        <v>29</v>
      </c>
      <c r="M24" s="84">
        <v>13</v>
      </c>
      <c r="N24" s="84">
        <v>16</v>
      </c>
      <c r="O24" s="84">
        <v>28</v>
      </c>
      <c r="P24" s="84">
        <v>15</v>
      </c>
      <c r="Q24" s="761">
        <v>13</v>
      </c>
    </row>
    <row r="25" spans="1:17" x14ac:dyDescent="0.15">
      <c r="A25" s="50" t="s">
        <v>474</v>
      </c>
      <c r="B25" s="35" t="s">
        <v>469</v>
      </c>
      <c r="C25" s="84">
        <v>26</v>
      </c>
      <c r="D25" s="84">
        <v>16</v>
      </c>
      <c r="E25" s="84">
        <v>10</v>
      </c>
      <c r="F25" s="84">
        <v>18</v>
      </c>
      <c r="G25" s="84">
        <v>10</v>
      </c>
      <c r="H25" s="84">
        <v>8</v>
      </c>
      <c r="I25" s="84">
        <v>30</v>
      </c>
      <c r="J25" s="84">
        <v>15</v>
      </c>
      <c r="K25" s="84">
        <v>15</v>
      </c>
      <c r="L25" s="84">
        <v>42</v>
      </c>
      <c r="M25" s="84">
        <v>19</v>
      </c>
      <c r="N25" s="84">
        <v>23</v>
      </c>
      <c r="O25" s="84">
        <v>34</v>
      </c>
      <c r="P25" s="84">
        <v>21</v>
      </c>
      <c r="Q25" s="761">
        <v>13</v>
      </c>
    </row>
    <row r="26" spans="1:17" x14ac:dyDescent="0.15">
      <c r="A26" s="50" t="s">
        <v>475</v>
      </c>
      <c r="B26" s="35"/>
      <c r="C26" s="84">
        <v>60</v>
      </c>
      <c r="D26" s="84">
        <v>34</v>
      </c>
      <c r="E26" s="84">
        <v>26</v>
      </c>
      <c r="F26" s="84">
        <v>69</v>
      </c>
      <c r="G26" s="84">
        <v>31</v>
      </c>
      <c r="H26" s="84">
        <v>38</v>
      </c>
      <c r="I26" s="84">
        <v>60</v>
      </c>
      <c r="J26" s="84">
        <v>34</v>
      </c>
      <c r="K26" s="84">
        <v>26</v>
      </c>
      <c r="L26" s="84">
        <v>68</v>
      </c>
      <c r="M26" s="84">
        <v>34</v>
      </c>
      <c r="N26" s="84">
        <v>34</v>
      </c>
      <c r="O26" s="84">
        <v>63</v>
      </c>
      <c r="P26" s="84">
        <v>28</v>
      </c>
      <c r="Q26" s="761">
        <v>35</v>
      </c>
    </row>
    <row r="27" spans="1:17" x14ac:dyDescent="0.15">
      <c r="A27" s="50" t="s">
        <v>475</v>
      </c>
      <c r="B27" s="35" t="s">
        <v>468</v>
      </c>
      <c r="C27" s="84">
        <v>38</v>
      </c>
      <c r="D27" s="84">
        <v>23</v>
      </c>
      <c r="E27" s="84">
        <v>15</v>
      </c>
      <c r="F27" s="84">
        <v>39</v>
      </c>
      <c r="G27" s="84">
        <v>13</v>
      </c>
      <c r="H27" s="84">
        <v>26</v>
      </c>
      <c r="I27" s="84">
        <v>29</v>
      </c>
      <c r="J27" s="84">
        <v>17</v>
      </c>
      <c r="K27" s="84">
        <v>12</v>
      </c>
      <c r="L27" s="84">
        <v>35</v>
      </c>
      <c r="M27" s="84">
        <v>18</v>
      </c>
      <c r="N27" s="84">
        <v>17</v>
      </c>
      <c r="O27" s="84">
        <v>37</v>
      </c>
      <c r="P27" s="84">
        <v>17</v>
      </c>
      <c r="Q27" s="761">
        <v>20</v>
      </c>
    </row>
    <row r="28" spans="1:17" x14ac:dyDescent="0.15">
      <c r="A28" s="50" t="s">
        <v>475</v>
      </c>
      <c r="B28" s="35" t="s">
        <v>469</v>
      </c>
      <c r="C28" s="84">
        <v>22</v>
      </c>
      <c r="D28" s="84">
        <v>11</v>
      </c>
      <c r="E28" s="84">
        <v>11</v>
      </c>
      <c r="F28" s="84">
        <v>30</v>
      </c>
      <c r="G28" s="84">
        <v>18</v>
      </c>
      <c r="H28" s="84">
        <v>12</v>
      </c>
      <c r="I28" s="84">
        <v>31</v>
      </c>
      <c r="J28" s="84">
        <v>17</v>
      </c>
      <c r="K28" s="84">
        <v>14</v>
      </c>
      <c r="L28" s="84">
        <v>33</v>
      </c>
      <c r="M28" s="84">
        <v>16</v>
      </c>
      <c r="N28" s="84">
        <v>17</v>
      </c>
      <c r="O28" s="84">
        <v>26</v>
      </c>
      <c r="P28" s="84">
        <v>11</v>
      </c>
      <c r="Q28" s="761">
        <v>15</v>
      </c>
    </row>
    <row r="29" spans="1:17" x14ac:dyDescent="0.15">
      <c r="A29" s="50" t="s">
        <v>476</v>
      </c>
      <c r="B29" s="35"/>
      <c r="C29" s="84">
        <v>144</v>
      </c>
      <c r="D29" s="84">
        <v>68</v>
      </c>
      <c r="E29" s="84">
        <v>76</v>
      </c>
      <c r="F29" s="84">
        <v>138</v>
      </c>
      <c r="G29" s="84">
        <v>69</v>
      </c>
      <c r="H29" s="84">
        <v>69</v>
      </c>
      <c r="I29" s="84">
        <v>143</v>
      </c>
      <c r="J29" s="84">
        <v>80</v>
      </c>
      <c r="K29" s="84">
        <v>63</v>
      </c>
      <c r="L29" s="84">
        <v>150</v>
      </c>
      <c r="M29" s="84">
        <v>64</v>
      </c>
      <c r="N29" s="84">
        <v>86</v>
      </c>
      <c r="O29" s="84">
        <v>145</v>
      </c>
      <c r="P29" s="84">
        <v>74</v>
      </c>
      <c r="Q29" s="761">
        <v>71</v>
      </c>
    </row>
    <row r="30" spans="1:17" x14ac:dyDescent="0.15">
      <c r="A30" s="50" t="s">
        <v>476</v>
      </c>
      <c r="B30" s="35" t="s">
        <v>468</v>
      </c>
      <c r="C30" s="84">
        <v>57</v>
      </c>
      <c r="D30" s="84">
        <v>27</v>
      </c>
      <c r="E30" s="84">
        <v>30</v>
      </c>
      <c r="F30" s="84">
        <v>56</v>
      </c>
      <c r="G30" s="84">
        <v>28</v>
      </c>
      <c r="H30" s="84">
        <v>28</v>
      </c>
      <c r="I30" s="84">
        <v>47</v>
      </c>
      <c r="J30" s="84">
        <v>30</v>
      </c>
      <c r="K30" s="84">
        <v>17</v>
      </c>
      <c r="L30" s="84">
        <v>39</v>
      </c>
      <c r="M30" s="84">
        <v>15</v>
      </c>
      <c r="N30" s="84">
        <v>24</v>
      </c>
      <c r="O30" s="84">
        <v>39</v>
      </c>
      <c r="P30" s="84">
        <v>22</v>
      </c>
      <c r="Q30" s="761">
        <v>17</v>
      </c>
    </row>
    <row r="31" spans="1:17" x14ac:dyDescent="0.15">
      <c r="A31" s="50" t="s">
        <v>476</v>
      </c>
      <c r="B31" s="35" t="s">
        <v>469</v>
      </c>
      <c r="C31" s="84">
        <v>14</v>
      </c>
      <c r="D31" s="84">
        <v>9</v>
      </c>
      <c r="E31" s="84">
        <v>5</v>
      </c>
      <c r="F31" s="84">
        <v>23</v>
      </c>
      <c r="G31" s="84">
        <v>9</v>
      </c>
      <c r="H31" s="84">
        <v>14</v>
      </c>
      <c r="I31" s="84">
        <v>30</v>
      </c>
      <c r="J31" s="84">
        <v>17</v>
      </c>
      <c r="K31" s="84">
        <v>13</v>
      </c>
      <c r="L31" s="84">
        <v>27</v>
      </c>
      <c r="M31" s="84">
        <v>12</v>
      </c>
      <c r="N31" s="84">
        <v>15</v>
      </c>
      <c r="O31" s="84">
        <v>34</v>
      </c>
      <c r="P31" s="84">
        <v>15</v>
      </c>
      <c r="Q31" s="761">
        <v>19</v>
      </c>
    </row>
    <row r="32" spans="1:17" x14ac:dyDescent="0.15">
      <c r="A32" s="50" t="s">
        <v>476</v>
      </c>
      <c r="B32" s="35" t="s">
        <v>473</v>
      </c>
      <c r="C32" s="84">
        <v>38</v>
      </c>
      <c r="D32" s="84">
        <v>20</v>
      </c>
      <c r="E32" s="84">
        <v>18</v>
      </c>
      <c r="F32" s="84">
        <v>34</v>
      </c>
      <c r="G32" s="84">
        <v>19</v>
      </c>
      <c r="H32" s="84">
        <v>15</v>
      </c>
      <c r="I32" s="84">
        <v>35</v>
      </c>
      <c r="J32" s="84">
        <v>17</v>
      </c>
      <c r="K32" s="84">
        <v>18</v>
      </c>
      <c r="L32" s="84">
        <v>31</v>
      </c>
      <c r="M32" s="84">
        <v>16</v>
      </c>
      <c r="N32" s="84">
        <v>15</v>
      </c>
      <c r="O32" s="84">
        <v>24</v>
      </c>
      <c r="P32" s="84">
        <v>11</v>
      </c>
      <c r="Q32" s="761">
        <v>13</v>
      </c>
    </row>
    <row r="33" spans="1:17" x14ac:dyDescent="0.15">
      <c r="A33" s="50" t="s">
        <v>476</v>
      </c>
      <c r="B33" s="35" t="s">
        <v>510</v>
      </c>
      <c r="C33" s="84">
        <v>35</v>
      </c>
      <c r="D33" s="84">
        <v>12</v>
      </c>
      <c r="E33" s="84">
        <v>23</v>
      </c>
      <c r="F33" s="84">
        <v>25</v>
      </c>
      <c r="G33" s="84">
        <v>13</v>
      </c>
      <c r="H33" s="84">
        <v>12</v>
      </c>
      <c r="I33" s="84">
        <v>31</v>
      </c>
      <c r="J33" s="84">
        <v>16</v>
      </c>
      <c r="K33" s="84">
        <v>15</v>
      </c>
      <c r="L33" s="84">
        <v>53</v>
      </c>
      <c r="M33" s="84">
        <v>21</v>
      </c>
      <c r="N33" s="84">
        <v>32</v>
      </c>
      <c r="O33" s="84">
        <v>48</v>
      </c>
      <c r="P33" s="84">
        <v>26</v>
      </c>
      <c r="Q33" s="761">
        <v>22</v>
      </c>
    </row>
    <row r="34" spans="1:17" x14ac:dyDescent="0.15">
      <c r="A34" s="50" t="s">
        <v>477</v>
      </c>
      <c r="B34" s="35"/>
      <c r="C34" s="84">
        <v>139</v>
      </c>
      <c r="D34" s="84">
        <v>69</v>
      </c>
      <c r="E34" s="84">
        <v>70</v>
      </c>
      <c r="F34" s="84">
        <v>122</v>
      </c>
      <c r="G34" s="84">
        <v>65</v>
      </c>
      <c r="H34" s="84">
        <v>57</v>
      </c>
      <c r="I34" s="84">
        <v>90</v>
      </c>
      <c r="J34" s="84">
        <v>49</v>
      </c>
      <c r="K34" s="84">
        <v>41</v>
      </c>
      <c r="L34" s="84">
        <v>112</v>
      </c>
      <c r="M34" s="84">
        <v>54</v>
      </c>
      <c r="N34" s="84">
        <v>58</v>
      </c>
      <c r="O34" s="84">
        <v>119</v>
      </c>
      <c r="P34" s="84">
        <v>54</v>
      </c>
      <c r="Q34" s="761">
        <v>65</v>
      </c>
    </row>
    <row r="35" spans="1:17" x14ac:dyDescent="0.15">
      <c r="A35" s="50" t="s">
        <v>477</v>
      </c>
      <c r="B35" s="35" t="s">
        <v>468</v>
      </c>
      <c r="C35" s="84">
        <v>94</v>
      </c>
      <c r="D35" s="84">
        <v>51</v>
      </c>
      <c r="E35" s="84">
        <v>43</v>
      </c>
      <c r="F35" s="84">
        <v>87</v>
      </c>
      <c r="G35" s="84">
        <v>46</v>
      </c>
      <c r="H35" s="84">
        <v>41</v>
      </c>
      <c r="I35" s="84">
        <v>65</v>
      </c>
      <c r="J35" s="84">
        <v>33</v>
      </c>
      <c r="K35" s="84">
        <v>32</v>
      </c>
      <c r="L35" s="84">
        <v>74</v>
      </c>
      <c r="M35" s="84">
        <v>41</v>
      </c>
      <c r="N35" s="84">
        <v>33</v>
      </c>
      <c r="O35" s="84">
        <v>71</v>
      </c>
      <c r="P35" s="84">
        <v>28</v>
      </c>
      <c r="Q35" s="761">
        <v>43</v>
      </c>
    </row>
    <row r="36" spans="1:17" x14ac:dyDescent="0.15">
      <c r="A36" s="50" t="s">
        <v>477</v>
      </c>
      <c r="B36" s="35" t="s">
        <v>469</v>
      </c>
      <c r="C36" s="84">
        <v>45</v>
      </c>
      <c r="D36" s="84">
        <v>18</v>
      </c>
      <c r="E36" s="84">
        <v>27</v>
      </c>
      <c r="F36" s="84">
        <v>35</v>
      </c>
      <c r="G36" s="84">
        <v>19</v>
      </c>
      <c r="H36" s="84">
        <v>16</v>
      </c>
      <c r="I36" s="84">
        <v>25</v>
      </c>
      <c r="J36" s="84">
        <v>16</v>
      </c>
      <c r="K36" s="84">
        <v>9</v>
      </c>
      <c r="L36" s="84">
        <v>38</v>
      </c>
      <c r="M36" s="84">
        <v>13</v>
      </c>
      <c r="N36" s="84">
        <v>25</v>
      </c>
      <c r="O36" s="84">
        <v>48</v>
      </c>
      <c r="P36" s="84">
        <v>26</v>
      </c>
      <c r="Q36" s="761">
        <v>22</v>
      </c>
    </row>
    <row r="37" spans="1:17" x14ac:dyDescent="0.15">
      <c r="A37" s="50" t="s">
        <v>478</v>
      </c>
      <c r="B37" s="35"/>
      <c r="C37" s="84">
        <v>151</v>
      </c>
      <c r="D37" s="84">
        <v>89</v>
      </c>
      <c r="E37" s="84">
        <v>62</v>
      </c>
      <c r="F37" s="84">
        <v>144</v>
      </c>
      <c r="G37" s="84">
        <v>79</v>
      </c>
      <c r="H37" s="84">
        <v>65</v>
      </c>
      <c r="I37" s="84">
        <v>170</v>
      </c>
      <c r="J37" s="84">
        <v>91</v>
      </c>
      <c r="K37" s="84">
        <v>79</v>
      </c>
      <c r="L37" s="84">
        <v>148</v>
      </c>
      <c r="M37" s="84">
        <v>77</v>
      </c>
      <c r="N37" s="84">
        <v>71</v>
      </c>
      <c r="O37" s="84">
        <v>182</v>
      </c>
      <c r="P37" s="84">
        <v>92</v>
      </c>
      <c r="Q37" s="761">
        <v>90</v>
      </c>
    </row>
    <row r="38" spans="1:17" x14ac:dyDescent="0.15">
      <c r="A38" s="50" t="s">
        <v>478</v>
      </c>
      <c r="B38" s="35" t="s">
        <v>468</v>
      </c>
      <c r="C38" s="84">
        <v>65</v>
      </c>
      <c r="D38" s="84">
        <v>39</v>
      </c>
      <c r="E38" s="84">
        <v>26</v>
      </c>
      <c r="F38" s="84">
        <v>50</v>
      </c>
      <c r="G38" s="84">
        <v>29</v>
      </c>
      <c r="H38" s="84">
        <v>21</v>
      </c>
      <c r="I38" s="84">
        <v>55</v>
      </c>
      <c r="J38" s="84">
        <v>30</v>
      </c>
      <c r="K38" s="84">
        <v>25</v>
      </c>
      <c r="L38" s="84">
        <v>63</v>
      </c>
      <c r="M38" s="84">
        <v>35</v>
      </c>
      <c r="N38" s="84">
        <v>28</v>
      </c>
      <c r="O38" s="84">
        <v>70</v>
      </c>
      <c r="P38" s="84">
        <v>38</v>
      </c>
      <c r="Q38" s="761">
        <v>32</v>
      </c>
    </row>
    <row r="39" spans="1:17" x14ac:dyDescent="0.15">
      <c r="A39" s="50" t="s">
        <v>478</v>
      </c>
      <c r="B39" s="35" t="s">
        <v>469</v>
      </c>
      <c r="C39" s="84">
        <v>34</v>
      </c>
      <c r="D39" s="84">
        <v>22</v>
      </c>
      <c r="E39" s="84">
        <v>12</v>
      </c>
      <c r="F39" s="84">
        <v>37</v>
      </c>
      <c r="G39" s="84">
        <v>16</v>
      </c>
      <c r="H39" s="84">
        <v>21</v>
      </c>
      <c r="I39" s="84">
        <v>56</v>
      </c>
      <c r="J39" s="84">
        <v>32</v>
      </c>
      <c r="K39" s="84">
        <v>24</v>
      </c>
      <c r="L39" s="84">
        <v>41</v>
      </c>
      <c r="M39" s="84">
        <v>22</v>
      </c>
      <c r="N39" s="84">
        <v>19</v>
      </c>
      <c r="O39" s="84">
        <v>59</v>
      </c>
      <c r="P39" s="84">
        <v>32</v>
      </c>
      <c r="Q39" s="761">
        <v>27</v>
      </c>
    </row>
    <row r="40" spans="1:17" x14ac:dyDescent="0.15">
      <c r="A40" s="50" t="s">
        <v>478</v>
      </c>
      <c r="B40" s="35" t="s">
        <v>473</v>
      </c>
      <c r="C40" s="84">
        <v>52</v>
      </c>
      <c r="D40" s="84">
        <v>28</v>
      </c>
      <c r="E40" s="84">
        <v>24</v>
      </c>
      <c r="F40" s="84">
        <v>57</v>
      </c>
      <c r="G40" s="84">
        <v>34</v>
      </c>
      <c r="H40" s="84">
        <v>23</v>
      </c>
      <c r="I40" s="84">
        <v>59</v>
      </c>
      <c r="J40" s="84">
        <v>29</v>
      </c>
      <c r="K40" s="84">
        <v>30</v>
      </c>
      <c r="L40" s="84">
        <v>44</v>
      </c>
      <c r="M40" s="84">
        <v>20</v>
      </c>
      <c r="N40" s="84">
        <v>24</v>
      </c>
      <c r="O40" s="84">
        <v>53</v>
      </c>
      <c r="P40" s="84">
        <v>22</v>
      </c>
      <c r="Q40" s="761">
        <v>31</v>
      </c>
    </row>
    <row r="41" spans="1:17" x14ac:dyDescent="0.15">
      <c r="A41" s="50" t="s">
        <v>479</v>
      </c>
      <c r="B41" s="35"/>
      <c r="C41" s="84">
        <v>330</v>
      </c>
      <c r="D41" s="84">
        <v>153</v>
      </c>
      <c r="E41" s="84">
        <v>177</v>
      </c>
      <c r="F41" s="84">
        <v>286</v>
      </c>
      <c r="G41" s="84">
        <v>150</v>
      </c>
      <c r="H41" s="84">
        <v>136</v>
      </c>
      <c r="I41" s="84">
        <v>288</v>
      </c>
      <c r="J41" s="84">
        <v>135</v>
      </c>
      <c r="K41" s="84">
        <v>153</v>
      </c>
      <c r="L41" s="84">
        <v>329</v>
      </c>
      <c r="M41" s="84">
        <v>158</v>
      </c>
      <c r="N41" s="84">
        <v>171</v>
      </c>
      <c r="O41" s="84">
        <v>314</v>
      </c>
      <c r="P41" s="84">
        <v>156</v>
      </c>
      <c r="Q41" s="761">
        <v>158</v>
      </c>
    </row>
    <row r="42" spans="1:17" x14ac:dyDescent="0.15">
      <c r="A42" s="50" t="s">
        <v>479</v>
      </c>
      <c r="B42" s="35" t="s">
        <v>468</v>
      </c>
      <c r="C42" s="84">
        <v>104</v>
      </c>
      <c r="D42" s="84">
        <v>42</v>
      </c>
      <c r="E42" s="84">
        <v>62</v>
      </c>
      <c r="F42" s="84">
        <v>86</v>
      </c>
      <c r="G42" s="84">
        <v>40</v>
      </c>
      <c r="H42" s="84">
        <v>46</v>
      </c>
      <c r="I42" s="84">
        <v>75</v>
      </c>
      <c r="J42" s="84">
        <v>36</v>
      </c>
      <c r="K42" s="84">
        <v>39</v>
      </c>
      <c r="L42" s="84">
        <v>86</v>
      </c>
      <c r="M42" s="84">
        <v>40</v>
      </c>
      <c r="N42" s="84">
        <v>46</v>
      </c>
      <c r="O42" s="84">
        <v>105</v>
      </c>
      <c r="P42" s="84">
        <v>49</v>
      </c>
      <c r="Q42" s="761">
        <v>56</v>
      </c>
    </row>
    <row r="43" spans="1:17" x14ac:dyDescent="0.15">
      <c r="A43" s="50" t="s">
        <v>479</v>
      </c>
      <c r="B43" s="35" t="s">
        <v>469</v>
      </c>
      <c r="C43" s="84">
        <v>93</v>
      </c>
      <c r="D43" s="84">
        <v>47</v>
      </c>
      <c r="E43" s="84">
        <v>46</v>
      </c>
      <c r="F43" s="84">
        <v>89</v>
      </c>
      <c r="G43" s="84">
        <v>54</v>
      </c>
      <c r="H43" s="84">
        <v>35</v>
      </c>
      <c r="I43" s="84">
        <v>99</v>
      </c>
      <c r="J43" s="84">
        <v>49</v>
      </c>
      <c r="K43" s="84">
        <v>50</v>
      </c>
      <c r="L43" s="84">
        <v>114</v>
      </c>
      <c r="M43" s="84">
        <v>54</v>
      </c>
      <c r="N43" s="84">
        <v>60</v>
      </c>
      <c r="O43" s="84">
        <v>128</v>
      </c>
      <c r="P43" s="84">
        <v>60</v>
      </c>
      <c r="Q43" s="761">
        <v>68</v>
      </c>
    </row>
    <row r="44" spans="1:17" x14ac:dyDescent="0.15">
      <c r="A44" s="50" t="s">
        <v>479</v>
      </c>
      <c r="B44" s="35" t="s">
        <v>473</v>
      </c>
      <c r="C44" s="84">
        <v>133</v>
      </c>
      <c r="D44" s="84">
        <v>64</v>
      </c>
      <c r="E44" s="84">
        <v>69</v>
      </c>
      <c r="F44" s="84">
        <v>111</v>
      </c>
      <c r="G44" s="84">
        <v>56</v>
      </c>
      <c r="H44" s="84">
        <v>55</v>
      </c>
      <c r="I44" s="84">
        <v>114</v>
      </c>
      <c r="J44" s="84">
        <v>50</v>
      </c>
      <c r="K44" s="84">
        <v>64</v>
      </c>
      <c r="L44" s="84">
        <v>129</v>
      </c>
      <c r="M44" s="84">
        <v>64</v>
      </c>
      <c r="N44" s="84">
        <v>65</v>
      </c>
      <c r="O44" s="84">
        <v>81</v>
      </c>
      <c r="P44" s="84">
        <v>47</v>
      </c>
      <c r="Q44" s="761">
        <v>34</v>
      </c>
    </row>
    <row r="45" spans="1:17" x14ac:dyDescent="0.15">
      <c r="A45" s="50" t="s">
        <v>480</v>
      </c>
      <c r="B45" s="35"/>
      <c r="C45" s="84">
        <v>353</v>
      </c>
      <c r="D45" s="84">
        <v>181</v>
      </c>
      <c r="E45" s="84">
        <v>172</v>
      </c>
      <c r="F45" s="84">
        <v>323</v>
      </c>
      <c r="G45" s="84">
        <v>180</v>
      </c>
      <c r="H45" s="84">
        <v>143</v>
      </c>
      <c r="I45" s="84">
        <v>285</v>
      </c>
      <c r="J45" s="84">
        <v>148</v>
      </c>
      <c r="K45" s="84">
        <v>137</v>
      </c>
      <c r="L45" s="84">
        <v>291</v>
      </c>
      <c r="M45" s="84">
        <v>141</v>
      </c>
      <c r="N45" s="84">
        <v>150</v>
      </c>
      <c r="O45" s="84">
        <v>301</v>
      </c>
      <c r="P45" s="84">
        <v>139</v>
      </c>
      <c r="Q45" s="761">
        <v>162</v>
      </c>
    </row>
    <row r="46" spans="1:17" x14ac:dyDescent="0.15">
      <c r="A46" s="50" t="s">
        <v>480</v>
      </c>
      <c r="B46" s="35" t="s">
        <v>468</v>
      </c>
      <c r="C46" s="84">
        <v>39</v>
      </c>
      <c r="D46" s="84">
        <v>18</v>
      </c>
      <c r="E46" s="84">
        <v>21</v>
      </c>
      <c r="F46" s="84">
        <v>48</v>
      </c>
      <c r="G46" s="84">
        <v>29</v>
      </c>
      <c r="H46" s="84">
        <v>19</v>
      </c>
      <c r="I46" s="84">
        <v>46</v>
      </c>
      <c r="J46" s="84">
        <v>24</v>
      </c>
      <c r="K46" s="84">
        <v>22</v>
      </c>
      <c r="L46" s="84">
        <v>54</v>
      </c>
      <c r="M46" s="84">
        <v>25</v>
      </c>
      <c r="N46" s="84">
        <v>29</v>
      </c>
      <c r="O46" s="84">
        <v>44</v>
      </c>
      <c r="P46" s="84">
        <v>20</v>
      </c>
      <c r="Q46" s="761">
        <v>24</v>
      </c>
    </row>
    <row r="47" spans="1:17" x14ac:dyDescent="0.15">
      <c r="A47" s="50" t="s">
        <v>480</v>
      </c>
      <c r="B47" s="35" t="s">
        <v>469</v>
      </c>
      <c r="C47" s="84">
        <v>141</v>
      </c>
      <c r="D47" s="84">
        <v>72</v>
      </c>
      <c r="E47" s="84">
        <v>69</v>
      </c>
      <c r="F47" s="84">
        <v>147</v>
      </c>
      <c r="G47" s="84">
        <v>79</v>
      </c>
      <c r="H47" s="84">
        <v>68</v>
      </c>
      <c r="I47" s="84">
        <v>104</v>
      </c>
      <c r="J47" s="84">
        <v>55</v>
      </c>
      <c r="K47" s="84">
        <v>49</v>
      </c>
      <c r="L47" s="84">
        <v>95</v>
      </c>
      <c r="M47" s="84">
        <v>51</v>
      </c>
      <c r="N47" s="84">
        <v>44</v>
      </c>
      <c r="O47" s="84">
        <v>100</v>
      </c>
      <c r="P47" s="84">
        <v>44</v>
      </c>
      <c r="Q47" s="761">
        <v>56</v>
      </c>
    </row>
    <row r="48" spans="1:17" x14ac:dyDescent="0.15">
      <c r="A48" s="50" t="s">
        <v>480</v>
      </c>
      <c r="B48" s="35" t="s">
        <v>473</v>
      </c>
      <c r="C48" s="84">
        <v>132</v>
      </c>
      <c r="D48" s="84">
        <v>67</v>
      </c>
      <c r="E48" s="84">
        <v>65</v>
      </c>
      <c r="F48" s="84">
        <v>102</v>
      </c>
      <c r="G48" s="84">
        <v>56</v>
      </c>
      <c r="H48" s="84">
        <v>46</v>
      </c>
      <c r="I48" s="84">
        <v>106</v>
      </c>
      <c r="J48" s="84">
        <v>52</v>
      </c>
      <c r="K48" s="84">
        <v>54</v>
      </c>
      <c r="L48" s="84">
        <v>104</v>
      </c>
      <c r="M48" s="84">
        <v>46</v>
      </c>
      <c r="N48" s="84">
        <v>58</v>
      </c>
      <c r="O48" s="84">
        <v>116</v>
      </c>
      <c r="P48" s="84">
        <v>57</v>
      </c>
      <c r="Q48" s="761">
        <v>59</v>
      </c>
    </row>
    <row r="49" spans="1:20" x14ac:dyDescent="0.15">
      <c r="A49" s="50" t="s">
        <v>480</v>
      </c>
      <c r="B49" s="35" t="s">
        <v>510</v>
      </c>
      <c r="C49" s="84">
        <v>27</v>
      </c>
      <c r="D49" s="84">
        <v>16</v>
      </c>
      <c r="E49" s="84">
        <v>11</v>
      </c>
      <c r="F49" s="84">
        <v>21</v>
      </c>
      <c r="G49" s="84">
        <v>13</v>
      </c>
      <c r="H49" s="84">
        <v>8</v>
      </c>
      <c r="I49" s="84">
        <v>23</v>
      </c>
      <c r="J49" s="84">
        <v>14</v>
      </c>
      <c r="K49" s="84">
        <v>9</v>
      </c>
      <c r="L49" s="84">
        <v>29</v>
      </c>
      <c r="M49" s="84">
        <v>13</v>
      </c>
      <c r="N49" s="84">
        <v>16</v>
      </c>
      <c r="O49" s="84">
        <v>34</v>
      </c>
      <c r="P49" s="84">
        <v>16</v>
      </c>
      <c r="Q49" s="761">
        <v>18</v>
      </c>
    </row>
    <row r="50" spans="1:20" x14ac:dyDescent="0.15">
      <c r="A50" s="50" t="s">
        <v>480</v>
      </c>
      <c r="B50" s="35" t="s">
        <v>511</v>
      </c>
      <c r="C50" s="84">
        <v>14</v>
      </c>
      <c r="D50" s="84">
        <v>8</v>
      </c>
      <c r="E50" s="84">
        <v>6</v>
      </c>
      <c r="F50" s="84">
        <v>5</v>
      </c>
      <c r="G50" s="84">
        <v>3</v>
      </c>
      <c r="H50" s="84">
        <v>2</v>
      </c>
      <c r="I50" s="84">
        <v>6</v>
      </c>
      <c r="J50" s="84">
        <v>3</v>
      </c>
      <c r="K50" s="84">
        <v>3</v>
      </c>
      <c r="L50" s="84">
        <v>9</v>
      </c>
      <c r="M50" s="84">
        <v>6</v>
      </c>
      <c r="N50" s="84">
        <v>3</v>
      </c>
      <c r="O50" s="84">
        <v>7</v>
      </c>
      <c r="P50" s="84">
        <v>2</v>
      </c>
      <c r="Q50" s="761">
        <v>5</v>
      </c>
    </row>
    <row r="51" spans="1:20" x14ac:dyDescent="0.15">
      <c r="A51" s="50" t="s">
        <v>481</v>
      </c>
      <c r="B51" s="35"/>
      <c r="C51" s="84">
        <v>53</v>
      </c>
      <c r="D51" s="84">
        <v>31</v>
      </c>
      <c r="E51" s="84">
        <v>22</v>
      </c>
      <c r="F51" s="84">
        <v>46</v>
      </c>
      <c r="G51" s="84">
        <v>28</v>
      </c>
      <c r="H51" s="84">
        <v>18</v>
      </c>
      <c r="I51" s="84">
        <v>39</v>
      </c>
      <c r="J51" s="84">
        <v>15</v>
      </c>
      <c r="K51" s="84">
        <v>24</v>
      </c>
      <c r="L51" s="84">
        <v>46</v>
      </c>
      <c r="M51" s="84">
        <v>21</v>
      </c>
      <c r="N51" s="84">
        <v>25</v>
      </c>
      <c r="O51" s="84">
        <v>47</v>
      </c>
      <c r="P51" s="84">
        <v>25</v>
      </c>
      <c r="Q51" s="761">
        <v>22</v>
      </c>
    </row>
    <row r="52" spans="1:20" x14ac:dyDescent="0.15">
      <c r="A52" s="50" t="s">
        <v>482</v>
      </c>
      <c r="B52" s="35"/>
      <c r="C52" s="84">
        <v>112</v>
      </c>
      <c r="D52" s="84">
        <v>66</v>
      </c>
      <c r="E52" s="84">
        <v>46</v>
      </c>
      <c r="F52" s="84">
        <v>110</v>
      </c>
      <c r="G52" s="84">
        <v>55</v>
      </c>
      <c r="H52" s="84">
        <v>55</v>
      </c>
      <c r="I52" s="84">
        <v>140</v>
      </c>
      <c r="J52" s="84">
        <v>64</v>
      </c>
      <c r="K52" s="84">
        <v>76</v>
      </c>
      <c r="L52" s="84">
        <v>146</v>
      </c>
      <c r="M52" s="84">
        <v>74</v>
      </c>
      <c r="N52" s="84">
        <v>72</v>
      </c>
      <c r="O52" s="84">
        <v>130</v>
      </c>
      <c r="P52" s="84">
        <v>69</v>
      </c>
      <c r="Q52" s="761">
        <v>61</v>
      </c>
    </row>
    <row r="53" spans="1:20" x14ac:dyDescent="0.15">
      <c r="A53" s="50" t="s">
        <v>482</v>
      </c>
      <c r="B53" s="35" t="s">
        <v>468</v>
      </c>
      <c r="C53" s="84">
        <v>94</v>
      </c>
      <c r="D53" s="84">
        <v>55</v>
      </c>
      <c r="E53" s="84">
        <v>39</v>
      </c>
      <c r="F53" s="84">
        <v>90</v>
      </c>
      <c r="G53" s="84">
        <v>44</v>
      </c>
      <c r="H53" s="84">
        <v>46</v>
      </c>
      <c r="I53" s="84">
        <v>117</v>
      </c>
      <c r="J53" s="84">
        <v>53</v>
      </c>
      <c r="K53" s="84">
        <v>64</v>
      </c>
      <c r="L53" s="84">
        <v>114</v>
      </c>
      <c r="M53" s="84">
        <v>58</v>
      </c>
      <c r="N53" s="84">
        <v>56</v>
      </c>
      <c r="O53" s="84">
        <v>106</v>
      </c>
      <c r="P53" s="84">
        <v>57</v>
      </c>
      <c r="Q53" s="761">
        <v>49</v>
      </c>
    </row>
    <row r="54" spans="1:20" x14ac:dyDescent="0.15">
      <c r="A54" s="50" t="s">
        <v>482</v>
      </c>
      <c r="B54" s="35" t="s">
        <v>469</v>
      </c>
      <c r="C54" s="84">
        <v>18</v>
      </c>
      <c r="D54" s="84">
        <v>11</v>
      </c>
      <c r="E54" s="84">
        <v>7</v>
      </c>
      <c r="F54" s="84">
        <v>20</v>
      </c>
      <c r="G54" s="84">
        <v>11</v>
      </c>
      <c r="H54" s="84">
        <v>9</v>
      </c>
      <c r="I54" s="84">
        <v>23</v>
      </c>
      <c r="J54" s="84">
        <v>11</v>
      </c>
      <c r="K54" s="84">
        <v>12</v>
      </c>
      <c r="L54" s="84">
        <v>32</v>
      </c>
      <c r="M54" s="84">
        <v>16</v>
      </c>
      <c r="N54" s="84">
        <v>16</v>
      </c>
      <c r="O54" s="84">
        <v>24</v>
      </c>
      <c r="P54" s="84">
        <v>12</v>
      </c>
      <c r="Q54" s="761">
        <v>12</v>
      </c>
    </row>
    <row r="55" spans="1:20" x14ac:dyDescent="0.15">
      <c r="A55" s="50" t="s">
        <v>512</v>
      </c>
      <c r="B55" s="35"/>
      <c r="C55" s="84">
        <v>95</v>
      </c>
      <c r="D55" s="84">
        <v>43</v>
      </c>
      <c r="E55" s="84">
        <v>52</v>
      </c>
      <c r="F55" s="84">
        <v>74</v>
      </c>
      <c r="G55" s="84">
        <v>38</v>
      </c>
      <c r="H55" s="84">
        <v>36</v>
      </c>
      <c r="I55" s="84">
        <v>65</v>
      </c>
      <c r="J55" s="84">
        <v>32</v>
      </c>
      <c r="K55" s="84">
        <v>33</v>
      </c>
      <c r="L55" s="84">
        <v>100</v>
      </c>
      <c r="M55" s="84">
        <v>49</v>
      </c>
      <c r="N55" s="84">
        <v>51</v>
      </c>
      <c r="O55" s="84">
        <v>121</v>
      </c>
      <c r="P55" s="84">
        <v>50</v>
      </c>
      <c r="Q55" s="761">
        <v>71</v>
      </c>
    </row>
    <row r="56" spans="1:20" x14ac:dyDescent="0.15">
      <c r="A56" s="50" t="s">
        <v>512</v>
      </c>
      <c r="B56" s="35" t="s">
        <v>468</v>
      </c>
      <c r="C56" s="84">
        <v>68</v>
      </c>
      <c r="D56" s="84">
        <v>30</v>
      </c>
      <c r="E56" s="84">
        <v>38</v>
      </c>
      <c r="F56" s="84">
        <v>58</v>
      </c>
      <c r="G56" s="84">
        <v>28</v>
      </c>
      <c r="H56" s="84">
        <v>30</v>
      </c>
      <c r="I56" s="84">
        <v>31</v>
      </c>
      <c r="J56" s="84">
        <v>16</v>
      </c>
      <c r="K56" s="84">
        <v>15</v>
      </c>
      <c r="L56" s="84">
        <v>61</v>
      </c>
      <c r="M56" s="84">
        <v>26</v>
      </c>
      <c r="N56" s="84">
        <v>35</v>
      </c>
      <c r="O56" s="84">
        <v>79</v>
      </c>
      <c r="P56" s="84">
        <v>29</v>
      </c>
      <c r="Q56" s="761">
        <v>50</v>
      </c>
    </row>
    <row r="57" spans="1:20" x14ac:dyDescent="0.15">
      <c r="A57" s="50" t="s">
        <v>512</v>
      </c>
      <c r="B57" s="35" t="s">
        <v>469</v>
      </c>
      <c r="C57" s="84">
        <v>27</v>
      </c>
      <c r="D57" s="84">
        <v>13</v>
      </c>
      <c r="E57" s="84">
        <v>14</v>
      </c>
      <c r="F57" s="84">
        <v>16</v>
      </c>
      <c r="G57" s="84">
        <v>10</v>
      </c>
      <c r="H57" s="84">
        <v>6</v>
      </c>
      <c r="I57" s="84">
        <v>34</v>
      </c>
      <c r="J57" s="84">
        <v>16</v>
      </c>
      <c r="K57" s="84">
        <v>18</v>
      </c>
      <c r="L57" s="84">
        <v>39</v>
      </c>
      <c r="M57" s="84">
        <v>23</v>
      </c>
      <c r="N57" s="84">
        <v>16</v>
      </c>
      <c r="O57" s="84">
        <v>42</v>
      </c>
      <c r="P57" s="84">
        <v>21</v>
      </c>
      <c r="Q57" s="761">
        <v>21</v>
      </c>
    </row>
    <row r="58" spans="1:20" ht="14.25" thickBot="1" x14ac:dyDescent="0.2">
      <c r="A58" s="51" t="s">
        <v>513</v>
      </c>
      <c r="B58" s="52"/>
      <c r="C58" s="753">
        <v>185</v>
      </c>
      <c r="D58" s="753">
        <v>92</v>
      </c>
      <c r="E58" s="753">
        <v>93</v>
      </c>
      <c r="F58" s="753">
        <v>142</v>
      </c>
      <c r="G58" s="753">
        <v>71</v>
      </c>
      <c r="H58" s="753">
        <v>71</v>
      </c>
      <c r="I58" s="753">
        <v>130</v>
      </c>
      <c r="J58" s="753">
        <v>68</v>
      </c>
      <c r="K58" s="753">
        <v>62</v>
      </c>
      <c r="L58" s="753">
        <v>136</v>
      </c>
      <c r="M58" s="753">
        <v>70</v>
      </c>
      <c r="N58" s="753">
        <v>66</v>
      </c>
      <c r="O58" s="753">
        <v>166</v>
      </c>
      <c r="P58" s="753">
        <v>80</v>
      </c>
      <c r="Q58" s="762">
        <v>86</v>
      </c>
    </row>
    <row r="59" spans="1:20" x14ac:dyDescent="0.1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</row>
    <row r="60" spans="1:20" x14ac:dyDescent="0.1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</row>
  </sheetData>
  <mergeCells count="8">
    <mergeCell ref="I4:K4"/>
    <mergeCell ref="L4:N4"/>
    <mergeCell ref="O4:Q4"/>
    <mergeCell ref="A6:B6"/>
    <mergeCell ref="A8:B8"/>
    <mergeCell ref="A4:B5"/>
    <mergeCell ref="C4:E4"/>
    <mergeCell ref="F4:H4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&amp;C66</oddFooter>
    <firstFooter>&amp;C64</first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Q58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4" width="5.25" style="40" customWidth="1"/>
    <col min="15" max="15" width="5.25" style="619" customWidth="1"/>
    <col min="16" max="17" width="5.875" style="619" customWidth="1"/>
  </cols>
  <sheetData>
    <row r="1" spans="1:17" s="103" customFormat="1" x14ac:dyDescent="0.1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763"/>
      <c r="P1" s="763"/>
      <c r="Q1" s="763"/>
    </row>
    <row r="2" spans="1:17" s="103" customFormat="1" x14ac:dyDescent="0.1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763"/>
      <c r="P2" s="763"/>
      <c r="Q2" s="757" t="s">
        <v>1240</v>
      </c>
    </row>
    <row r="3" spans="1:17" s="103" customFormat="1" ht="4.5" customHeight="1" thickBo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763"/>
      <c r="P3" s="763"/>
      <c r="Q3" s="757"/>
    </row>
    <row r="4" spans="1:17" s="103" customFormat="1" x14ac:dyDescent="0.15">
      <c r="A4" s="1209" t="s">
        <v>501</v>
      </c>
      <c r="B4" s="1210"/>
      <c r="C4" s="1210"/>
      <c r="D4" s="1211" t="s">
        <v>502</v>
      </c>
      <c r="E4" s="1212"/>
      <c r="F4" s="1213"/>
      <c r="G4" s="1210" t="s">
        <v>503</v>
      </c>
      <c r="H4" s="1210"/>
      <c r="I4" s="1210"/>
      <c r="J4" s="1211" t="s">
        <v>884</v>
      </c>
      <c r="K4" s="1212"/>
      <c r="L4" s="1213"/>
      <c r="M4" s="1210" t="s">
        <v>504</v>
      </c>
      <c r="N4" s="1210"/>
      <c r="O4" s="1210"/>
      <c r="P4" s="1210" t="s">
        <v>486</v>
      </c>
      <c r="Q4" s="1216"/>
    </row>
    <row r="5" spans="1:17" s="103" customFormat="1" x14ac:dyDescent="0.15">
      <c r="A5" s="104" t="s">
        <v>507</v>
      </c>
      <c r="B5" s="470" t="s">
        <v>841</v>
      </c>
      <c r="C5" s="470" t="s">
        <v>506</v>
      </c>
      <c r="D5" s="470" t="s">
        <v>507</v>
      </c>
      <c r="E5" s="470" t="s">
        <v>841</v>
      </c>
      <c r="F5" s="470" t="s">
        <v>506</v>
      </c>
      <c r="G5" s="470" t="s">
        <v>507</v>
      </c>
      <c r="H5" s="470" t="s">
        <v>841</v>
      </c>
      <c r="I5" s="470" t="s">
        <v>506</v>
      </c>
      <c r="J5" s="470" t="s">
        <v>507</v>
      </c>
      <c r="K5" s="470" t="s">
        <v>840</v>
      </c>
      <c r="L5" s="470" t="s">
        <v>506</v>
      </c>
      <c r="M5" s="470" t="s">
        <v>507</v>
      </c>
      <c r="N5" s="470" t="s">
        <v>840</v>
      </c>
      <c r="O5" s="470" t="s">
        <v>506</v>
      </c>
      <c r="P5" s="1217"/>
      <c r="Q5" s="1218"/>
    </row>
    <row r="6" spans="1:17" s="103" customFormat="1" x14ac:dyDescent="0.15">
      <c r="A6" s="764">
        <v>3562</v>
      </c>
      <c r="B6" s="765">
        <v>1750</v>
      </c>
      <c r="C6" s="765">
        <v>1812</v>
      </c>
      <c r="D6" s="765">
        <v>3284</v>
      </c>
      <c r="E6" s="765">
        <v>1479</v>
      </c>
      <c r="F6" s="765">
        <v>1805</v>
      </c>
      <c r="G6" s="765">
        <v>2950</v>
      </c>
      <c r="H6" s="765">
        <v>1169</v>
      </c>
      <c r="I6" s="765">
        <v>1781</v>
      </c>
      <c r="J6" s="765">
        <v>3308</v>
      </c>
      <c r="K6" s="765">
        <v>995</v>
      </c>
      <c r="L6" s="765">
        <v>2313</v>
      </c>
      <c r="M6" s="765">
        <v>1010</v>
      </c>
      <c r="N6" s="765">
        <v>483</v>
      </c>
      <c r="O6" s="765">
        <v>527</v>
      </c>
      <c r="P6" s="1219" t="s">
        <v>507</v>
      </c>
      <c r="Q6" s="1220"/>
    </row>
    <row r="7" spans="1:17" s="103" customFormat="1" x14ac:dyDescent="0.15">
      <c r="A7" s="89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34"/>
      <c r="Q7" s="58"/>
    </row>
    <row r="8" spans="1:17" s="103" customFormat="1" x14ac:dyDescent="0.15">
      <c r="A8" s="89">
        <v>1364</v>
      </c>
      <c r="B8" s="84">
        <v>641</v>
      </c>
      <c r="C8" s="84">
        <v>723</v>
      </c>
      <c r="D8" s="84">
        <v>1167</v>
      </c>
      <c r="E8" s="84">
        <v>508</v>
      </c>
      <c r="F8" s="84">
        <v>659</v>
      </c>
      <c r="G8" s="84">
        <f t="shared" ref="G8:O8" si="0">G10+G13+G16+G19+G23+G26+G29+G34+G37+G41+G45+G51+G52+G55+G58</f>
        <v>890</v>
      </c>
      <c r="H8" s="84">
        <f t="shared" si="0"/>
        <v>352</v>
      </c>
      <c r="I8" s="84">
        <f t="shared" si="0"/>
        <v>538</v>
      </c>
      <c r="J8" s="84">
        <v>872</v>
      </c>
      <c r="K8" s="84">
        <v>277</v>
      </c>
      <c r="L8" s="84">
        <v>595</v>
      </c>
      <c r="M8" s="85">
        <f t="shared" si="0"/>
        <v>727</v>
      </c>
      <c r="N8" s="85">
        <f t="shared" si="0"/>
        <v>342</v>
      </c>
      <c r="O8" s="85">
        <f t="shared" si="0"/>
        <v>385</v>
      </c>
      <c r="P8" s="1214" t="s">
        <v>508</v>
      </c>
      <c r="Q8" s="1215"/>
    </row>
    <row r="9" spans="1:17" s="103" customFormat="1" x14ac:dyDescent="0.15">
      <c r="A9" s="89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34"/>
      <c r="Q9" s="58"/>
    </row>
    <row r="10" spans="1:17" s="103" customFormat="1" x14ac:dyDescent="0.15">
      <c r="A10" s="89">
        <v>49</v>
      </c>
      <c r="B10" s="84">
        <v>20</v>
      </c>
      <c r="C10" s="84">
        <v>29</v>
      </c>
      <c r="D10" s="84">
        <v>68</v>
      </c>
      <c r="E10" s="84">
        <v>26</v>
      </c>
      <c r="F10" s="84">
        <v>42</v>
      </c>
      <c r="G10" s="84">
        <v>70</v>
      </c>
      <c r="H10" s="84">
        <v>23</v>
      </c>
      <c r="I10" s="84">
        <v>47</v>
      </c>
      <c r="J10" s="84">
        <v>59</v>
      </c>
      <c r="K10" s="84">
        <v>21</v>
      </c>
      <c r="L10" s="84">
        <v>38</v>
      </c>
      <c r="M10" s="85">
        <v>12</v>
      </c>
      <c r="N10" s="85">
        <v>5</v>
      </c>
      <c r="O10" s="85">
        <v>7</v>
      </c>
      <c r="P10" s="1214" t="s">
        <v>467</v>
      </c>
      <c r="Q10" s="1215"/>
    </row>
    <row r="11" spans="1:17" s="103" customFormat="1" x14ac:dyDescent="0.15">
      <c r="A11" s="89">
        <v>16</v>
      </c>
      <c r="B11" s="84">
        <v>4</v>
      </c>
      <c r="C11" s="84">
        <v>12</v>
      </c>
      <c r="D11" s="84">
        <v>28</v>
      </c>
      <c r="E11" s="84">
        <v>10</v>
      </c>
      <c r="F11" s="84">
        <v>18</v>
      </c>
      <c r="G11" s="84">
        <v>24</v>
      </c>
      <c r="H11" s="84">
        <v>11</v>
      </c>
      <c r="I11" s="84">
        <v>13</v>
      </c>
      <c r="J11" s="84">
        <v>21</v>
      </c>
      <c r="K11" s="84">
        <v>5</v>
      </c>
      <c r="L11" s="84">
        <v>16</v>
      </c>
      <c r="M11" s="85">
        <v>7</v>
      </c>
      <c r="N11" s="85">
        <v>4</v>
      </c>
      <c r="O11" s="85">
        <v>3</v>
      </c>
      <c r="P11" s="34" t="s">
        <v>467</v>
      </c>
      <c r="Q11" s="58" t="s">
        <v>468</v>
      </c>
    </row>
    <row r="12" spans="1:17" s="103" customFormat="1" x14ac:dyDescent="0.15">
      <c r="A12" s="89">
        <v>33</v>
      </c>
      <c r="B12" s="84">
        <v>16</v>
      </c>
      <c r="C12" s="84">
        <v>17</v>
      </c>
      <c r="D12" s="84">
        <v>40</v>
      </c>
      <c r="E12" s="84">
        <v>16</v>
      </c>
      <c r="F12" s="84">
        <v>24</v>
      </c>
      <c r="G12" s="84">
        <v>46</v>
      </c>
      <c r="H12" s="84">
        <v>12</v>
      </c>
      <c r="I12" s="84">
        <v>34</v>
      </c>
      <c r="J12" s="84">
        <v>38</v>
      </c>
      <c r="K12" s="84">
        <v>16</v>
      </c>
      <c r="L12" s="84">
        <v>22</v>
      </c>
      <c r="M12" s="85">
        <v>5</v>
      </c>
      <c r="N12" s="85">
        <v>1</v>
      </c>
      <c r="O12" s="85">
        <v>4</v>
      </c>
      <c r="P12" s="34" t="s">
        <v>467</v>
      </c>
      <c r="Q12" s="58" t="s">
        <v>469</v>
      </c>
    </row>
    <row r="13" spans="1:17" s="103" customFormat="1" x14ac:dyDescent="0.15">
      <c r="A13" s="89">
        <v>95</v>
      </c>
      <c r="B13" s="84">
        <v>46</v>
      </c>
      <c r="C13" s="84">
        <v>49</v>
      </c>
      <c r="D13" s="84">
        <v>66</v>
      </c>
      <c r="E13" s="84">
        <v>34</v>
      </c>
      <c r="F13" s="84">
        <v>32</v>
      </c>
      <c r="G13" s="84">
        <v>45</v>
      </c>
      <c r="H13" s="84">
        <v>14</v>
      </c>
      <c r="I13" s="84">
        <v>31</v>
      </c>
      <c r="J13" s="84">
        <v>57</v>
      </c>
      <c r="K13" s="84">
        <v>19</v>
      </c>
      <c r="L13" s="84">
        <v>38</v>
      </c>
      <c r="M13" s="85">
        <v>21</v>
      </c>
      <c r="N13" s="85">
        <v>13</v>
      </c>
      <c r="O13" s="85">
        <v>8</v>
      </c>
      <c r="P13" s="34" t="s">
        <v>470</v>
      </c>
      <c r="Q13" s="58"/>
    </row>
    <row r="14" spans="1:17" s="103" customFormat="1" x14ac:dyDescent="0.15">
      <c r="A14" s="89">
        <v>21</v>
      </c>
      <c r="B14" s="84">
        <v>7</v>
      </c>
      <c r="C14" s="84">
        <v>14</v>
      </c>
      <c r="D14" s="84">
        <v>21</v>
      </c>
      <c r="E14" s="84">
        <v>11</v>
      </c>
      <c r="F14" s="84">
        <v>10</v>
      </c>
      <c r="G14" s="84">
        <v>20</v>
      </c>
      <c r="H14" s="84">
        <v>5</v>
      </c>
      <c r="I14" s="84">
        <v>15</v>
      </c>
      <c r="J14" s="84">
        <v>36</v>
      </c>
      <c r="K14" s="84">
        <v>13</v>
      </c>
      <c r="L14" s="84">
        <v>23</v>
      </c>
      <c r="M14" s="85">
        <v>6</v>
      </c>
      <c r="N14" s="85">
        <v>3</v>
      </c>
      <c r="O14" s="85">
        <v>3</v>
      </c>
      <c r="P14" s="34" t="s">
        <v>470</v>
      </c>
      <c r="Q14" s="58" t="s">
        <v>468</v>
      </c>
    </row>
    <row r="15" spans="1:17" s="103" customFormat="1" x14ac:dyDescent="0.15">
      <c r="A15" s="89">
        <v>74</v>
      </c>
      <c r="B15" s="84">
        <v>39</v>
      </c>
      <c r="C15" s="84">
        <v>35</v>
      </c>
      <c r="D15" s="84">
        <v>45</v>
      </c>
      <c r="E15" s="84">
        <v>23</v>
      </c>
      <c r="F15" s="84">
        <v>22</v>
      </c>
      <c r="G15" s="84">
        <v>25</v>
      </c>
      <c r="H15" s="84">
        <v>9</v>
      </c>
      <c r="I15" s="84">
        <v>16</v>
      </c>
      <c r="J15" s="84">
        <v>21</v>
      </c>
      <c r="K15" s="84">
        <v>6</v>
      </c>
      <c r="L15" s="84">
        <v>15</v>
      </c>
      <c r="M15" s="85">
        <v>15</v>
      </c>
      <c r="N15" s="85">
        <v>10</v>
      </c>
      <c r="O15" s="85">
        <v>5</v>
      </c>
      <c r="P15" s="34" t="s">
        <v>470</v>
      </c>
      <c r="Q15" s="58" t="s">
        <v>469</v>
      </c>
    </row>
    <row r="16" spans="1:17" s="103" customFormat="1" x14ac:dyDescent="0.15">
      <c r="A16" s="89">
        <v>49</v>
      </c>
      <c r="B16" s="84">
        <v>20</v>
      </c>
      <c r="C16" s="84">
        <v>29</v>
      </c>
      <c r="D16" s="84">
        <v>57</v>
      </c>
      <c r="E16" s="84">
        <v>24</v>
      </c>
      <c r="F16" s="84">
        <v>33</v>
      </c>
      <c r="G16" s="84">
        <v>32</v>
      </c>
      <c r="H16" s="84">
        <v>15</v>
      </c>
      <c r="I16" s="84">
        <v>17</v>
      </c>
      <c r="J16" s="84">
        <v>45</v>
      </c>
      <c r="K16" s="84">
        <v>17</v>
      </c>
      <c r="L16" s="84">
        <v>28</v>
      </c>
      <c r="M16" s="85">
        <v>43</v>
      </c>
      <c r="N16" s="85">
        <v>21</v>
      </c>
      <c r="O16" s="85">
        <v>22</v>
      </c>
      <c r="P16" s="34" t="s">
        <v>471</v>
      </c>
      <c r="Q16" s="58"/>
    </row>
    <row r="17" spans="1:17" s="103" customFormat="1" x14ac:dyDescent="0.15">
      <c r="A17" s="89">
        <v>29</v>
      </c>
      <c r="B17" s="84">
        <v>12</v>
      </c>
      <c r="C17" s="84">
        <v>17</v>
      </c>
      <c r="D17" s="84">
        <v>35</v>
      </c>
      <c r="E17" s="84">
        <v>13</v>
      </c>
      <c r="F17" s="84">
        <v>22</v>
      </c>
      <c r="G17" s="84">
        <v>20</v>
      </c>
      <c r="H17" s="84">
        <v>8</v>
      </c>
      <c r="I17" s="84">
        <v>12</v>
      </c>
      <c r="J17" s="84">
        <v>25</v>
      </c>
      <c r="K17" s="84">
        <v>8</v>
      </c>
      <c r="L17" s="84">
        <v>17</v>
      </c>
      <c r="M17" s="85">
        <v>26</v>
      </c>
      <c r="N17" s="85">
        <v>15</v>
      </c>
      <c r="O17" s="85">
        <v>11</v>
      </c>
      <c r="P17" s="34" t="s">
        <v>471</v>
      </c>
      <c r="Q17" s="58" t="s">
        <v>468</v>
      </c>
    </row>
    <row r="18" spans="1:17" s="103" customFormat="1" x14ac:dyDescent="0.15">
      <c r="A18" s="89">
        <v>20</v>
      </c>
      <c r="B18" s="84">
        <v>8</v>
      </c>
      <c r="C18" s="84">
        <v>12</v>
      </c>
      <c r="D18" s="84">
        <v>22</v>
      </c>
      <c r="E18" s="84">
        <v>11</v>
      </c>
      <c r="F18" s="84">
        <v>11</v>
      </c>
      <c r="G18" s="84">
        <v>12</v>
      </c>
      <c r="H18" s="84">
        <v>7</v>
      </c>
      <c r="I18" s="84">
        <v>5</v>
      </c>
      <c r="J18" s="84">
        <v>20</v>
      </c>
      <c r="K18" s="84">
        <v>9</v>
      </c>
      <c r="L18" s="84">
        <v>11</v>
      </c>
      <c r="M18" s="85">
        <v>17</v>
      </c>
      <c r="N18" s="85">
        <v>6</v>
      </c>
      <c r="O18" s="85">
        <v>11</v>
      </c>
      <c r="P18" s="34" t="s">
        <v>471</v>
      </c>
      <c r="Q18" s="58" t="s">
        <v>469</v>
      </c>
    </row>
    <row r="19" spans="1:17" s="103" customFormat="1" x14ac:dyDescent="0.15">
      <c r="A19" s="89">
        <v>78</v>
      </c>
      <c r="B19" s="84">
        <v>36</v>
      </c>
      <c r="C19" s="84">
        <v>42</v>
      </c>
      <c r="D19" s="84">
        <v>69</v>
      </c>
      <c r="E19" s="84">
        <v>28</v>
      </c>
      <c r="F19" s="84">
        <v>41</v>
      </c>
      <c r="G19" s="84">
        <v>54</v>
      </c>
      <c r="H19" s="84">
        <v>19</v>
      </c>
      <c r="I19" s="84">
        <v>35</v>
      </c>
      <c r="J19" s="84">
        <v>49</v>
      </c>
      <c r="K19" s="84">
        <v>11</v>
      </c>
      <c r="L19" s="84">
        <v>38</v>
      </c>
      <c r="M19" s="85">
        <v>17</v>
      </c>
      <c r="N19" s="85">
        <v>7</v>
      </c>
      <c r="O19" s="85">
        <v>10</v>
      </c>
      <c r="P19" s="34" t="s">
        <v>472</v>
      </c>
      <c r="Q19" s="58"/>
    </row>
    <row r="20" spans="1:17" s="103" customFormat="1" x14ac:dyDescent="0.15">
      <c r="A20" s="89">
        <v>22</v>
      </c>
      <c r="B20" s="84">
        <v>7</v>
      </c>
      <c r="C20" s="84">
        <v>15</v>
      </c>
      <c r="D20" s="84">
        <v>24</v>
      </c>
      <c r="E20" s="84">
        <v>8</v>
      </c>
      <c r="F20" s="84">
        <v>16</v>
      </c>
      <c r="G20" s="84">
        <v>27</v>
      </c>
      <c r="H20" s="84">
        <v>11</v>
      </c>
      <c r="I20" s="84">
        <v>16</v>
      </c>
      <c r="J20" s="84">
        <v>12</v>
      </c>
      <c r="K20" s="84">
        <v>3</v>
      </c>
      <c r="L20" s="84">
        <v>9</v>
      </c>
      <c r="M20" s="85">
        <v>3</v>
      </c>
      <c r="N20" s="85">
        <v>2</v>
      </c>
      <c r="O20" s="85">
        <v>1</v>
      </c>
      <c r="P20" s="34" t="s">
        <v>472</v>
      </c>
      <c r="Q20" s="58" t="s">
        <v>468</v>
      </c>
    </row>
    <row r="21" spans="1:17" s="103" customFormat="1" x14ac:dyDescent="0.15">
      <c r="A21" s="89">
        <v>30</v>
      </c>
      <c r="B21" s="84">
        <v>16</v>
      </c>
      <c r="C21" s="84">
        <v>14</v>
      </c>
      <c r="D21" s="84">
        <v>25</v>
      </c>
      <c r="E21" s="84">
        <v>10</v>
      </c>
      <c r="F21" s="84">
        <v>15</v>
      </c>
      <c r="G21" s="84">
        <v>16</v>
      </c>
      <c r="H21" s="84">
        <v>4</v>
      </c>
      <c r="I21" s="84">
        <v>12</v>
      </c>
      <c r="J21" s="84">
        <v>25</v>
      </c>
      <c r="K21" s="84">
        <v>6</v>
      </c>
      <c r="L21" s="84">
        <v>19</v>
      </c>
      <c r="M21" s="85">
        <v>7</v>
      </c>
      <c r="N21" s="85">
        <v>3</v>
      </c>
      <c r="O21" s="85">
        <v>4</v>
      </c>
      <c r="P21" s="34" t="s">
        <v>472</v>
      </c>
      <c r="Q21" s="58" t="s">
        <v>469</v>
      </c>
    </row>
    <row r="22" spans="1:17" s="103" customFormat="1" x14ac:dyDescent="0.15">
      <c r="A22" s="89">
        <v>26</v>
      </c>
      <c r="B22" s="84">
        <v>13</v>
      </c>
      <c r="C22" s="84">
        <v>13</v>
      </c>
      <c r="D22" s="84">
        <v>20</v>
      </c>
      <c r="E22" s="84">
        <v>10</v>
      </c>
      <c r="F22" s="84">
        <v>10</v>
      </c>
      <c r="G22" s="84">
        <v>11</v>
      </c>
      <c r="H22" s="84">
        <v>4</v>
      </c>
      <c r="I22" s="84">
        <v>7</v>
      </c>
      <c r="J22" s="84">
        <v>12</v>
      </c>
      <c r="K22" s="84">
        <v>2</v>
      </c>
      <c r="L22" s="84">
        <v>10</v>
      </c>
      <c r="M22" s="85">
        <v>7</v>
      </c>
      <c r="N22" s="85">
        <v>2</v>
      </c>
      <c r="O22" s="85">
        <v>5</v>
      </c>
      <c r="P22" s="34" t="s">
        <v>472</v>
      </c>
      <c r="Q22" s="58" t="s">
        <v>473</v>
      </c>
    </row>
    <row r="23" spans="1:17" s="103" customFormat="1" x14ac:dyDescent="0.15">
      <c r="A23" s="89">
        <v>56</v>
      </c>
      <c r="B23" s="84">
        <v>18</v>
      </c>
      <c r="C23" s="84">
        <v>38</v>
      </c>
      <c r="D23" s="84">
        <v>68</v>
      </c>
      <c r="E23" s="84">
        <v>21</v>
      </c>
      <c r="F23" s="84">
        <v>47</v>
      </c>
      <c r="G23" s="84">
        <v>42</v>
      </c>
      <c r="H23" s="84">
        <v>16</v>
      </c>
      <c r="I23" s="84">
        <v>26</v>
      </c>
      <c r="J23" s="84">
        <v>60</v>
      </c>
      <c r="K23" s="84">
        <v>19</v>
      </c>
      <c r="L23" s="84">
        <v>41</v>
      </c>
      <c r="M23" s="85">
        <v>23</v>
      </c>
      <c r="N23" s="85">
        <v>10</v>
      </c>
      <c r="O23" s="85">
        <v>13</v>
      </c>
      <c r="P23" s="34" t="s">
        <v>474</v>
      </c>
      <c r="Q23" s="58"/>
    </row>
    <row r="24" spans="1:17" s="103" customFormat="1" x14ac:dyDescent="0.15">
      <c r="A24" s="89">
        <v>29</v>
      </c>
      <c r="B24" s="84">
        <v>8</v>
      </c>
      <c r="C24" s="84">
        <v>21</v>
      </c>
      <c r="D24" s="84">
        <v>38</v>
      </c>
      <c r="E24" s="84">
        <v>13</v>
      </c>
      <c r="F24" s="84">
        <v>25</v>
      </c>
      <c r="G24" s="84">
        <v>21</v>
      </c>
      <c r="H24" s="84">
        <v>8</v>
      </c>
      <c r="I24" s="84">
        <v>13</v>
      </c>
      <c r="J24" s="84">
        <v>26</v>
      </c>
      <c r="K24" s="84">
        <v>9</v>
      </c>
      <c r="L24" s="84">
        <v>17</v>
      </c>
      <c r="M24" s="85">
        <v>2</v>
      </c>
      <c r="N24" s="85">
        <v>1</v>
      </c>
      <c r="O24" s="85">
        <v>1</v>
      </c>
      <c r="P24" s="34" t="s">
        <v>474</v>
      </c>
      <c r="Q24" s="58" t="s">
        <v>468</v>
      </c>
    </row>
    <row r="25" spans="1:17" s="103" customFormat="1" x14ac:dyDescent="0.15">
      <c r="A25" s="89">
        <v>27</v>
      </c>
      <c r="B25" s="84">
        <v>10</v>
      </c>
      <c r="C25" s="84">
        <v>17</v>
      </c>
      <c r="D25" s="84">
        <v>30</v>
      </c>
      <c r="E25" s="84">
        <v>8</v>
      </c>
      <c r="F25" s="84">
        <v>22</v>
      </c>
      <c r="G25" s="84">
        <v>21</v>
      </c>
      <c r="H25" s="84">
        <v>8</v>
      </c>
      <c r="I25" s="84">
        <v>13</v>
      </c>
      <c r="J25" s="84">
        <v>34</v>
      </c>
      <c r="K25" s="84">
        <v>10</v>
      </c>
      <c r="L25" s="84">
        <v>24</v>
      </c>
      <c r="M25" s="85">
        <v>21</v>
      </c>
      <c r="N25" s="85">
        <v>9</v>
      </c>
      <c r="O25" s="85">
        <v>12</v>
      </c>
      <c r="P25" s="34" t="s">
        <v>474</v>
      </c>
      <c r="Q25" s="58" t="s">
        <v>469</v>
      </c>
    </row>
    <row r="26" spans="1:17" s="103" customFormat="1" x14ac:dyDescent="0.15">
      <c r="A26" s="89">
        <v>50</v>
      </c>
      <c r="B26" s="84">
        <v>19</v>
      </c>
      <c r="C26" s="84">
        <v>31</v>
      </c>
      <c r="D26" s="84">
        <v>57</v>
      </c>
      <c r="E26" s="84">
        <v>19</v>
      </c>
      <c r="F26" s="84">
        <v>38</v>
      </c>
      <c r="G26" s="84">
        <v>50</v>
      </c>
      <c r="H26" s="84">
        <v>19</v>
      </c>
      <c r="I26" s="84">
        <v>31</v>
      </c>
      <c r="J26" s="84">
        <v>24</v>
      </c>
      <c r="K26" s="84">
        <v>5</v>
      </c>
      <c r="L26" s="84">
        <v>19</v>
      </c>
      <c r="M26" s="85">
        <v>33</v>
      </c>
      <c r="N26" s="85">
        <v>12</v>
      </c>
      <c r="O26" s="85">
        <v>21</v>
      </c>
      <c r="P26" s="34" t="s">
        <v>475</v>
      </c>
      <c r="Q26" s="58"/>
    </row>
    <row r="27" spans="1:17" s="103" customFormat="1" x14ac:dyDescent="0.15">
      <c r="A27" s="89">
        <v>30</v>
      </c>
      <c r="B27" s="84">
        <v>10</v>
      </c>
      <c r="C27" s="84">
        <v>20</v>
      </c>
      <c r="D27" s="84">
        <v>35</v>
      </c>
      <c r="E27" s="84">
        <v>11</v>
      </c>
      <c r="F27" s="84">
        <v>24</v>
      </c>
      <c r="G27" s="84">
        <v>25</v>
      </c>
      <c r="H27" s="84">
        <v>10</v>
      </c>
      <c r="I27" s="84">
        <v>15</v>
      </c>
      <c r="J27" s="84">
        <v>18</v>
      </c>
      <c r="K27" s="84">
        <v>4</v>
      </c>
      <c r="L27" s="84">
        <v>14</v>
      </c>
      <c r="M27" s="85">
        <v>19</v>
      </c>
      <c r="N27" s="85">
        <v>8</v>
      </c>
      <c r="O27" s="85">
        <v>11</v>
      </c>
      <c r="P27" s="34" t="s">
        <v>475</v>
      </c>
      <c r="Q27" s="58" t="s">
        <v>468</v>
      </c>
    </row>
    <row r="28" spans="1:17" s="103" customFormat="1" x14ac:dyDescent="0.15">
      <c r="A28" s="89">
        <v>20</v>
      </c>
      <c r="B28" s="84">
        <v>9</v>
      </c>
      <c r="C28" s="84">
        <v>11</v>
      </c>
      <c r="D28" s="84">
        <v>22</v>
      </c>
      <c r="E28" s="84">
        <v>8</v>
      </c>
      <c r="F28" s="84">
        <v>14</v>
      </c>
      <c r="G28" s="84">
        <v>25</v>
      </c>
      <c r="H28" s="84">
        <v>9</v>
      </c>
      <c r="I28" s="84">
        <v>16</v>
      </c>
      <c r="J28" s="84">
        <v>6</v>
      </c>
      <c r="K28" s="84">
        <v>1</v>
      </c>
      <c r="L28" s="84">
        <v>5</v>
      </c>
      <c r="M28" s="85">
        <v>14</v>
      </c>
      <c r="N28" s="85">
        <v>4</v>
      </c>
      <c r="O28" s="85">
        <v>10</v>
      </c>
      <c r="P28" s="34" t="s">
        <v>475</v>
      </c>
      <c r="Q28" s="58" t="s">
        <v>469</v>
      </c>
    </row>
    <row r="29" spans="1:17" s="103" customFormat="1" x14ac:dyDescent="0.15">
      <c r="A29" s="89">
        <v>92</v>
      </c>
      <c r="B29" s="84">
        <v>42</v>
      </c>
      <c r="C29" s="84">
        <v>50</v>
      </c>
      <c r="D29" s="84">
        <v>99</v>
      </c>
      <c r="E29" s="84">
        <v>45</v>
      </c>
      <c r="F29" s="84">
        <v>54</v>
      </c>
      <c r="G29" s="84">
        <v>72</v>
      </c>
      <c r="H29" s="84">
        <v>34</v>
      </c>
      <c r="I29" s="84">
        <v>38</v>
      </c>
      <c r="J29" s="84">
        <v>84</v>
      </c>
      <c r="K29" s="84">
        <v>28</v>
      </c>
      <c r="L29" s="84">
        <v>56</v>
      </c>
      <c r="M29" s="85">
        <v>38</v>
      </c>
      <c r="N29" s="85">
        <v>21</v>
      </c>
      <c r="O29" s="85">
        <v>17</v>
      </c>
      <c r="P29" s="34" t="s">
        <v>476</v>
      </c>
      <c r="Q29" s="58"/>
    </row>
    <row r="30" spans="1:17" s="103" customFormat="1" x14ac:dyDescent="0.15">
      <c r="A30" s="89">
        <v>32</v>
      </c>
      <c r="B30" s="84">
        <v>13</v>
      </c>
      <c r="C30" s="84">
        <v>19</v>
      </c>
      <c r="D30" s="84">
        <v>31</v>
      </c>
      <c r="E30" s="84">
        <v>11</v>
      </c>
      <c r="F30" s="84">
        <v>20</v>
      </c>
      <c r="G30" s="84">
        <v>23</v>
      </c>
      <c r="H30" s="84">
        <v>13</v>
      </c>
      <c r="I30" s="84">
        <v>10</v>
      </c>
      <c r="J30" s="84">
        <v>14</v>
      </c>
      <c r="K30" s="84">
        <v>4</v>
      </c>
      <c r="L30" s="84">
        <v>10</v>
      </c>
      <c r="M30" s="85">
        <v>23</v>
      </c>
      <c r="N30" s="85">
        <v>11</v>
      </c>
      <c r="O30" s="85">
        <v>12</v>
      </c>
      <c r="P30" s="34" t="s">
        <v>476</v>
      </c>
      <c r="Q30" s="58" t="s">
        <v>468</v>
      </c>
    </row>
    <row r="31" spans="1:17" s="103" customFormat="1" x14ac:dyDescent="0.15">
      <c r="A31" s="89">
        <v>20</v>
      </c>
      <c r="B31" s="84">
        <v>12</v>
      </c>
      <c r="C31" s="84">
        <v>8</v>
      </c>
      <c r="D31" s="84">
        <v>17</v>
      </c>
      <c r="E31" s="84">
        <v>8</v>
      </c>
      <c r="F31" s="84">
        <v>9</v>
      </c>
      <c r="G31" s="84">
        <v>20</v>
      </c>
      <c r="H31" s="84">
        <v>6</v>
      </c>
      <c r="I31" s="84">
        <v>14</v>
      </c>
      <c r="J31" s="84">
        <v>19</v>
      </c>
      <c r="K31" s="84">
        <v>6</v>
      </c>
      <c r="L31" s="84">
        <v>13</v>
      </c>
      <c r="M31" s="85">
        <v>7</v>
      </c>
      <c r="N31" s="85">
        <v>4</v>
      </c>
      <c r="O31" s="85">
        <v>3</v>
      </c>
      <c r="P31" s="34" t="s">
        <v>476</v>
      </c>
      <c r="Q31" s="58" t="s">
        <v>469</v>
      </c>
    </row>
    <row r="32" spans="1:17" s="103" customFormat="1" x14ac:dyDescent="0.15">
      <c r="A32" s="89">
        <v>11</v>
      </c>
      <c r="B32" s="84">
        <v>3</v>
      </c>
      <c r="C32" s="84">
        <v>8</v>
      </c>
      <c r="D32" s="84">
        <v>23</v>
      </c>
      <c r="E32" s="84">
        <v>12</v>
      </c>
      <c r="F32" s="84">
        <v>11</v>
      </c>
      <c r="G32" s="84">
        <v>17</v>
      </c>
      <c r="H32" s="84">
        <v>8</v>
      </c>
      <c r="I32" s="84">
        <v>9</v>
      </c>
      <c r="J32" s="84">
        <v>32</v>
      </c>
      <c r="K32" s="84">
        <v>13</v>
      </c>
      <c r="L32" s="84">
        <v>19</v>
      </c>
      <c r="M32" s="85">
        <v>4</v>
      </c>
      <c r="N32" s="85">
        <v>3</v>
      </c>
      <c r="O32" s="85">
        <v>1</v>
      </c>
      <c r="P32" s="34" t="s">
        <v>476</v>
      </c>
      <c r="Q32" s="58" t="s">
        <v>473</v>
      </c>
    </row>
    <row r="33" spans="1:17" s="103" customFormat="1" x14ac:dyDescent="0.15">
      <c r="A33" s="89">
        <v>29</v>
      </c>
      <c r="B33" s="84">
        <v>14</v>
      </c>
      <c r="C33" s="84">
        <v>15</v>
      </c>
      <c r="D33" s="84">
        <v>28</v>
      </c>
      <c r="E33" s="84">
        <v>14</v>
      </c>
      <c r="F33" s="84">
        <v>14</v>
      </c>
      <c r="G33" s="84">
        <v>12</v>
      </c>
      <c r="H33" s="84">
        <v>7</v>
      </c>
      <c r="I33" s="84">
        <v>5</v>
      </c>
      <c r="J33" s="84">
        <v>19</v>
      </c>
      <c r="K33" s="84">
        <v>5</v>
      </c>
      <c r="L33" s="84">
        <v>14</v>
      </c>
      <c r="M33" s="85">
        <v>4</v>
      </c>
      <c r="N33" s="85">
        <v>3</v>
      </c>
      <c r="O33" s="85">
        <v>1</v>
      </c>
      <c r="P33" s="34" t="s">
        <v>476</v>
      </c>
      <c r="Q33" s="58" t="s">
        <v>510</v>
      </c>
    </row>
    <row r="34" spans="1:17" s="103" customFormat="1" x14ac:dyDescent="0.15">
      <c r="A34" s="89">
        <v>96</v>
      </c>
      <c r="B34" s="84">
        <v>47</v>
      </c>
      <c r="C34" s="84">
        <v>49</v>
      </c>
      <c r="D34" s="84">
        <v>58</v>
      </c>
      <c r="E34" s="84">
        <v>33</v>
      </c>
      <c r="F34" s="84">
        <v>25</v>
      </c>
      <c r="G34" s="84">
        <v>42</v>
      </c>
      <c r="H34" s="84">
        <v>17</v>
      </c>
      <c r="I34" s="84">
        <v>25</v>
      </c>
      <c r="J34" s="84">
        <v>39</v>
      </c>
      <c r="K34" s="84">
        <v>13</v>
      </c>
      <c r="L34" s="84">
        <v>26</v>
      </c>
      <c r="M34" s="85">
        <v>57</v>
      </c>
      <c r="N34" s="85">
        <v>32</v>
      </c>
      <c r="O34" s="85">
        <v>25</v>
      </c>
      <c r="P34" s="34" t="s">
        <v>477</v>
      </c>
      <c r="Q34" s="58"/>
    </row>
    <row r="35" spans="1:17" s="103" customFormat="1" x14ac:dyDescent="0.15">
      <c r="A35" s="89">
        <v>69</v>
      </c>
      <c r="B35" s="84">
        <v>32</v>
      </c>
      <c r="C35" s="84">
        <v>37</v>
      </c>
      <c r="D35" s="84">
        <v>39</v>
      </c>
      <c r="E35" s="84">
        <v>24</v>
      </c>
      <c r="F35" s="84">
        <v>15</v>
      </c>
      <c r="G35" s="84">
        <v>30</v>
      </c>
      <c r="H35" s="84">
        <v>14</v>
      </c>
      <c r="I35" s="84">
        <v>16</v>
      </c>
      <c r="J35" s="84">
        <v>20</v>
      </c>
      <c r="K35" s="84">
        <v>10</v>
      </c>
      <c r="L35" s="84">
        <v>10</v>
      </c>
      <c r="M35" s="85">
        <v>51</v>
      </c>
      <c r="N35" s="85">
        <v>29</v>
      </c>
      <c r="O35" s="85">
        <v>22</v>
      </c>
      <c r="P35" s="34" t="s">
        <v>477</v>
      </c>
      <c r="Q35" s="58" t="s">
        <v>468</v>
      </c>
    </row>
    <row r="36" spans="1:17" s="103" customFormat="1" x14ac:dyDescent="0.15">
      <c r="A36" s="89">
        <v>27</v>
      </c>
      <c r="B36" s="84">
        <v>15</v>
      </c>
      <c r="C36" s="84">
        <v>12</v>
      </c>
      <c r="D36" s="84">
        <v>19</v>
      </c>
      <c r="E36" s="84">
        <v>9</v>
      </c>
      <c r="F36" s="84">
        <v>10</v>
      </c>
      <c r="G36" s="84">
        <v>12</v>
      </c>
      <c r="H36" s="85">
        <v>3</v>
      </c>
      <c r="I36" s="84">
        <v>9</v>
      </c>
      <c r="J36" s="84">
        <v>19</v>
      </c>
      <c r="K36" s="84">
        <v>3</v>
      </c>
      <c r="L36" s="84">
        <v>16</v>
      </c>
      <c r="M36" s="85">
        <v>6</v>
      </c>
      <c r="N36" s="85">
        <v>3</v>
      </c>
      <c r="O36" s="85">
        <v>3</v>
      </c>
      <c r="P36" s="34" t="s">
        <v>477</v>
      </c>
      <c r="Q36" s="58" t="s">
        <v>469</v>
      </c>
    </row>
    <row r="37" spans="1:17" s="103" customFormat="1" x14ac:dyDescent="0.15">
      <c r="A37" s="89">
        <v>101</v>
      </c>
      <c r="B37" s="84">
        <v>46</v>
      </c>
      <c r="C37" s="84">
        <v>55</v>
      </c>
      <c r="D37" s="84">
        <v>111</v>
      </c>
      <c r="E37" s="84">
        <v>48</v>
      </c>
      <c r="F37" s="84">
        <v>63</v>
      </c>
      <c r="G37" s="84">
        <v>103</v>
      </c>
      <c r="H37" s="84">
        <v>37</v>
      </c>
      <c r="I37" s="84">
        <v>66</v>
      </c>
      <c r="J37" s="84">
        <v>106</v>
      </c>
      <c r="K37" s="84">
        <v>28</v>
      </c>
      <c r="L37" s="84">
        <v>78</v>
      </c>
      <c r="M37" s="85">
        <v>102</v>
      </c>
      <c r="N37" s="85">
        <v>40</v>
      </c>
      <c r="O37" s="85">
        <v>62</v>
      </c>
      <c r="P37" s="34" t="s">
        <v>478</v>
      </c>
      <c r="Q37" s="58"/>
    </row>
    <row r="38" spans="1:17" s="103" customFormat="1" x14ac:dyDescent="0.15">
      <c r="A38" s="89">
        <v>34</v>
      </c>
      <c r="B38" s="84">
        <v>15</v>
      </c>
      <c r="C38" s="84">
        <v>19</v>
      </c>
      <c r="D38" s="84">
        <v>49</v>
      </c>
      <c r="E38" s="84">
        <v>24</v>
      </c>
      <c r="F38" s="84">
        <v>25</v>
      </c>
      <c r="G38" s="84">
        <v>44</v>
      </c>
      <c r="H38" s="84">
        <v>16</v>
      </c>
      <c r="I38" s="84">
        <v>28</v>
      </c>
      <c r="J38" s="84">
        <v>72</v>
      </c>
      <c r="K38" s="84">
        <v>16</v>
      </c>
      <c r="L38" s="84">
        <v>56</v>
      </c>
      <c r="M38" s="85">
        <v>26</v>
      </c>
      <c r="N38" s="85">
        <v>13</v>
      </c>
      <c r="O38" s="85">
        <v>13</v>
      </c>
      <c r="P38" s="34" t="s">
        <v>478</v>
      </c>
      <c r="Q38" s="58" t="s">
        <v>468</v>
      </c>
    </row>
    <row r="39" spans="1:17" s="103" customFormat="1" x14ac:dyDescent="0.15">
      <c r="A39" s="89">
        <v>25</v>
      </c>
      <c r="B39" s="84">
        <v>10</v>
      </c>
      <c r="C39" s="84">
        <v>15</v>
      </c>
      <c r="D39" s="84">
        <v>34</v>
      </c>
      <c r="E39" s="84">
        <v>14</v>
      </c>
      <c r="F39" s="84">
        <v>20</v>
      </c>
      <c r="G39" s="84">
        <v>30</v>
      </c>
      <c r="H39" s="84">
        <v>12</v>
      </c>
      <c r="I39" s="84">
        <v>18</v>
      </c>
      <c r="J39" s="84">
        <v>21</v>
      </c>
      <c r="K39" s="84">
        <v>9</v>
      </c>
      <c r="L39" s="84">
        <v>12</v>
      </c>
      <c r="M39" s="85">
        <v>31</v>
      </c>
      <c r="N39" s="85">
        <v>13</v>
      </c>
      <c r="O39" s="85">
        <v>18</v>
      </c>
      <c r="P39" s="34" t="s">
        <v>478</v>
      </c>
      <c r="Q39" s="58" t="s">
        <v>469</v>
      </c>
    </row>
    <row r="40" spans="1:17" s="103" customFormat="1" x14ac:dyDescent="0.15">
      <c r="A40" s="89">
        <v>42</v>
      </c>
      <c r="B40" s="84">
        <v>21</v>
      </c>
      <c r="C40" s="84">
        <v>21</v>
      </c>
      <c r="D40" s="84">
        <v>28</v>
      </c>
      <c r="E40" s="84">
        <v>10</v>
      </c>
      <c r="F40" s="84">
        <v>18</v>
      </c>
      <c r="G40" s="84">
        <v>29</v>
      </c>
      <c r="H40" s="84">
        <v>9</v>
      </c>
      <c r="I40" s="84">
        <v>20</v>
      </c>
      <c r="J40" s="84">
        <v>13</v>
      </c>
      <c r="K40" s="84">
        <v>3</v>
      </c>
      <c r="L40" s="84">
        <v>10</v>
      </c>
      <c r="M40" s="85">
        <v>45</v>
      </c>
      <c r="N40" s="85">
        <v>14</v>
      </c>
      <c r="O40" s="85">
        <v>31</v>
      </c>
      <c r="P40" s="34" t="s">
        <v>478</v>
      </c>
      <c r="Q40" s="58" t="s">
        <v>473</v>
      </c>
    </row>
    <row r="41" spans="1:17" s="103" customFormat="1" x14ac:dyDescent="0.15">
      <c r="A41" s="89">
        <v>193</v>
      </c>
      <c r="B41" s="84">
        <v>92</v>
      </c>
      <c r="C41" s="84">
        <v>101</v>
      </c>
      <c r="D41" s="84">
        <v>140</v>
      </c>
      <c r="E41" s="84">
        <v>58</v>
      </c>
      <c r="F41" s="84">
        <v>82</v>
      </c>
      <c r="G41" s="84">
        <v>95</v>
      </c>
      <c r="H41" s="84">
        <v>43</v>
      </c>
      <c r="I41" s="84">
        <v>52</v>
      </c>
      <c r="J41" s="84">
        <v>91</v>
      </c>
      <c r="K41" s="84">
        <v>27</v>
      </c>
      <c r="L41" s="84">
        <v>64</v>
      </c>
      <c r="M41" s="85">
        <v>69</v>
      </c>
      <c r="N41" s="85">
        <v>31</v>
      </c>
      <c r="O41" s="85">
        <v>38</v>
      </c>
      <c r="P41" s="34" t="s">
        <v>479</v>
      </c>
      <c r="Q41" s="58"/>
    </row>
    <row r="42" spans="1:17" s="103" customFormat="1" x14ac:dyDescent="0.15">
      <c r="A42" s="89">
        <v>68</v>
      </c>
      <c r="B42" s="84">
        <v>32</v>
      </c>
      <c r="C42" s="84">
        <v>36</v>
      </c>
      <c r="D42" s="84">
        <v>50</v>
      </c>
      <c r="E42" s="84">
        <v>19</v>
      </c>
      <c r="F42" s="84">
        <v>31</v>
      </c>
      <c r="G42" s="84">
        <v>38</v>
      </c>
      <c r="H42" s="84">
        <v>15</v>
      </c>
      <c r="I42" s="84">
        <v>23</v>
      </c>
      <c r="J42" s="84">
        <v>33</v>
      </c>
      <c r="K42" s="84">
        <v>10</v>
      </c>
      <c r="L42" s="84">
        <v>23</v>
      </c>
      <c r="M42" s="85">
        <v>23</v>
      </c>
      <c r="N42" s="85">
        <v>10</v>
      </c>
      <c r="O42" s="85">
        <v>13</v>
      </c>
      <c r="P42" s="34" t="s">
        <v>479</v>
      </c>
      <c r="Q42" s="58" t="s">
        <v>468</v>
      </c>
    </row>
    <row r="43" spans="1:17" s="103" customFormat="1" x14ac:dyDescent="0.15">
      <c r="A43" s="89">
        <v>60</v>
      </c>
      <c r="B43" s="84">
        <v>32</v>
      </c>
      <c r="C43" s="84">
        <v>28</v>
      </c>
      <c r="D43" s="84">
        <v>46</v>
      </c>
      <c r="E43" s="84">
        <v>20</v>
      </c>
      <c r="F43" s="84">
        <v>26</v>
      </c>
      <c r="G43" s="84">
        <v>31</v>
      </c>
      <c r="H43" s="84">
        <v>14</v>
      </c>
      <c r="I43" s="84">
        <v>17</v>
      </c>
      <c r="J43" s="84">
        <v>37</v>
      </c>
      <c r="K43" s="84">
        <v>13</v>
      </c>
      <c r="L43" s="84">
        <v>24</v>
      </c>
      <c r="M43" s="85">
        <v>21</v>
      </c>
      <c r="N43" s="85">
        <v>10</v>
      </c>
      <c r="O43" s="85">
        <v>11</v>
      </c>
      <c r="P43" s="34" t="s">
        <v>479</v>
      </c>
      <c r="Q43" s="58" t="s">
        <v>469</v>
      </c>
    </row>
    <row r="44" spans="1:17" s="103" customFormat="1" x14ac:dyDescent="0.15">
      <c r="A44" s="89">
        <v>65</v>
      </c>
      <c r="B44" s="84">
        <v>28</v>
      </c>
      <c r="C44" s="84">
        <v>37</v>
      </c>
      <c r="D44" s="84">
        <v>44</v>
      </c>
      <c r="E44" s="84">
        <v>19</v>
      </c>
      <c r="F44" s="84">
        <v>25</v>
      </c>
      <c r="G44" s="84">
        <v>26</v>
      </c>
      <c r="H44" s="84">
        <v>14</v>
      </c>
      <c r="I44" s="84">
        <v>12</v>
      </c>
      <c r="J44" s="84">
        <v>21</v>
      </c>
      <c r="K44" s="85">
        <v>4</v>
      </c>
      <c r="L44" s="85">
        <v>17</v>
      </c>
      <c r="M44" s="85">
        <v>25</v>
      </c>
      <c r="N44" s="85">
        <v>11</v>
      </c>
      <c r="O44" s="85">
        <v>14</v>
      </c>
      <c r="P44" s="34" t="s">
        <v>479</v>
      </c>
      <c r="Q44" s="58" t="s">
        <v>473</v>
      </c>
    </row>
    <row r="45" spans="1:17" s="103" customFormat="1" x14ac:dyDescent="0.15">
      <c r="A45" s="89">
        <v>221</v>
      </c>
      <c r="B45" s="84">
        <v>112</v>
      </c>
      <c r="C45" s="84">
        <v>109</v>
      </c>
      <c r="D45" s="84">
        <v>139</v>
      </c>
      <c r="E45" s="84">
        <v>60</v>
      </c>
      <c r="F45" s="84">
        <v>79</v>
      </c>
      <c r="G45" s="84">
        <v>123</v>
      </c>
      <c r="H45" s="84">
        <v>55</v>
      </c>
      <c r="I45" s="84">
        <v>68</v>
      </c>
      <c r="J45" s="84">
        <v>93</v>
      </c>
      <c r="K45" s="84">
        <v>33</v>
      </c>
      <c r="L45" s="84">
        <v>60</v>
      </c>
      <c r="M45" s="85">
        <v>89</v>
      </c>
      <c r="N45" s="85">
        <v>44</v>
      </c>
      <c r="O45" s="85">
        <v>45</v>
      </c>
      <c r="P45" s="34" t="s">
        <v>480</v>
      </c>
      <c r="Q45" s="58"/>
    </row>
    <row r="46" spans="1:17" s="103" customFormat="1" x14ac:dyDescent="0.15">
      <c r="A46" s="89">
        <v>44</v>
      </c>
      <c r="B46" s="84">
        <v>24</v>
      </c>
      <c r="C46" s="84">
        <v>20</v>
      </c>
      <c r="D46" s="84">
        <v>28</v>
      </c>
      <c r="E46" s="84">
        <v>13</v>
      </c>
      <c r="F46" s="84">
        <v>15</v>
      </c>
      <c r="G46" s="84">
        <v>24</v>
      </c>
      <c r="H46" s="84">
        <v>12</v>
      </c>
      <c r="I46" s="84">
        <v>12</v>
      </c>
      <c r="J46" s="84">
        <v>15</v>
      </c>
      <c r="K46" s="84">
        <v>5</v>
      </c>
      <c r="L46" s="84">
        <v>10</v>
      </c>
      <c r="M46" s="85">
        <v>3</v>
      </c>
      <c r="N46" s="85">
        <v>3</v>
      </c>
      <c r="O46" s="85" t="s">
        <v>509</v>
      </c>
      <c r="P46" s="34" t="s">
        <v>480</v>
      </c>
      <c r="Q46" s="58" t="s">
        <v>468</v>
      </c>
    </row>
    <row r="47" spans="1:17" s="103" customFormat="1" x14ac:dyDescent="0.15">
      <c r="A47" s="89">
        <v>67</v>
      </c>
      <c r="B47" s="84">
        <v>34</v>
      </c>
      <c r="C47" s="84">
        <v>33</v>
      </c>
      <c r="D47" s="84">
        <v>47</v>
      </c>
      <c r="E47" s="84">
        <v>18</v>
      </c>
      <c r="F47" s="84">
        <v>29</v>
      </c>
      <c r="G47" s="84">
        <v>38</v>
      </c>
      <c r="H47" s="84">
        <v>17</v>
      </c>
      <c r="I47" s="84">
        <v>21</v>
      </c>
      <c r="J47" s="84">
        <v>26</v>
      </c>
      <c r="K47" s="84">
        <v>9</v>
      </c>
      <c r="L47" s="84">
        <v>17</v>
      </c>
      <c r="M47" s="85">
        <v>29</v>
      </c>
      <c r="N47" s="85">
        <v>14</v>
      </c>
      <c r="O47" s="85">
        <v>15</v>
      </c>
      <c r="P47" s="34" t="s">
        <v>480</v>
      </c>
      <c r="Q47" s="58" t="s">
        <v>469</v>
      </c>
    </row>
    <row r="48" spans="1:17" s="103" customFormat="1" x14ac:dyDescent="0.15">
      <c r="A48" s="89">
        <v>90</v>
      </c>
      <c r="B48" s="84">
        <v>42</v>
      </c>
      <c r="C48" s="84">
        <v>48</v>
      </c>
      <c r="D48" s="84">
        <v>51</v>
      </c>
      <c r="E48" s="84">
        <v>26</v>
      </c>
      <c r="F48" s="84">
        <v>25</v>
      </c>
      <c r="G48" s="84">
        <v>42</v>
      </c>
      <c r="H48" s="84">
        <v>18</v>
      </c>
      <c r="I48" s="84">
        <v>24</v>
      </c>
      <c r="J48" s="84">
        <v>42</v>
      </c>
      <c r="K48" s="84">
        <v>16</v>
      </c>
      <c r="L48" s="84">
        <v>26</v>
      </c>
      <c r="M48" s="85">
        <v>46</v>
      </c>
      <c r="N48" s="85">
        <v>22</v>
      </c>
      <c r="O48" s="85">
        <v>24</v>
      </c>
      <c r="P48" s="34" t="s">
        <v>480</v>
      </c>
      <c r="Q48" s="58" t="s">
        <v>473</v>
      </c>
    </row>
    <row r="49" spans="1:17" s="103" customFormat="1" x14ac:dyDescent="0.15">
      <c r="A49" s="89">
        <v>16</v>
      </c>
      <c r="B49" s="84">
        <v>9</v>
      </c>
      <c r="C49" s="84">
        <v>7</v>
      </c>
      <c r="D49" s="84">
        <v>12</v>
      </c>
      <c r="E49" s="84">
        <v>3</v>
      </c>
      <c r="F49" s="84">
        <v>9</v>
      </c>
      <c r="G49" s="84">
        <v>16</v>
      </c>
      <c r="H49" s="84">
        <v>6</v>
      </c>
      <c r="I49" s="84">
        <v>10</v>
      </c>
      <c r="J49" s="84">
        <v>7</v>
      </c>
      <c r="K49" s="84">
        <v>3</v>
      </c>
      <c r="L49" s="84">
        <v>4</v>
      </c>
      <c r="M49" s="85">
        <v>11</v>
      </c>
      <c r="N49" s="85">
        <v>5</v>
      </c>
      <c r="O49" s="85">
        <v>6</v>
      </c>
      <c r="P49" s="34" t="s">
        <v>480</v>
      </c>
      <c r="Q49" s="58" t="s">
        <v>510</v>
      </c>
    </row>
    <row r="50" spans="1:17" s="103" customFormat="1" x14ac:dyDescent="0.15">
      <c r="A50" s="89">
        <v>4</v>
      </c>
      <c r="B50" s="84">
        <v>3</v>
      </c>
      <c r="C50" s="84">
        <v>1</v>
      </c>
      <c r="D50" s="84">
        <v>1</v>
      </c>
      <c r="E50" s="766" t="s">
        <v>509</v>
      </c>
      <c r="F50" s="84">
        <v>1</v>
      </c>
      <c r="G50" s="84">
        <v>3</v>
      </c>
      <c r="H50" s="85">
        <v>2</v>
      </c>
      <c r="I50" s="84">
        <v>1</v>
      </c>
      <c r="J50" s="84">
        <v>3</v>
      </c>
      <c r="K50" s="767" t="s">
        <v>1132</v>
      </c>
      <c r="L50" s="84">
        <v>3</v>
      </c>
      <c r="M50" s="85" t="s">
        <v>509</v>
      </c>
      <c r="N50" s="85" t="s">
        <v>509</v>
      </c>
      <c r="O50" s="85" t="s">
        <v>509</v>
      </c>
      <c r="P50" s="34" t="s">
        <v>480</v>
      </c>
      <c r="Q50" s="58" t="s">
        <v>511</v>
      </c>
    </row>
    <row r="51" spans="1:17" s="103" customFormat="1" x14ac:dyDescent="0.15">
      <c r="A51" s="89">
        <v>22</v>
      </c>
      <c r="B51" s="84">
        <v>11</v>
      </c>
      <c r="C51" s="84">
        <v>11</v>
      </c>
      <c r="D51" s="84">
        <v>19</v>
      </c>
      <c r="E51" s="84">
        <v>5</v>
      </c>
      <c r="F51" s="84">
        <v>14</v>
      </c>
      <c r="G51" s="84">
        <v>19</v>
      </c>
      <c r="H51" s="84">
        <v>9</v>
      </c>
      <c r="I51" s="84">
        <v>10</v>
      </c>
      <c r="J51" s="84">
        <v>13</v>
      </c>
      <c r="K51" s="84">
        <v>4</v>
      </c>
      <c r="L51" s="84">
        <v>9</v>
      </c>
      <c r="M51" s="85">
        <v>60</v>
      </c>
      <c r="N51" s="85">
        <v>30</v>
      </c>
      <c r="O51" s="85">
        <v>30</v>
      </c>
      <c r="P51" s="34" t="s">
        <v>481</v>
      </c>
      <c r="Q51" s="58"/>
    </row>
    <row r="52" spans="1:17" s="103" customFormat="1" x14ac:dyDescent="0.15">
      <c r="A52" s="89">
        <v>66</v>
      </c>
      <c r="B52" s="84">
        <v>34</v>
      </c>
      <c r="C52" s="84">
        <v>32</v>
      </c>
      <c r="D52" s="84">
        <v>67</v>
      </c>
      <c r="E52" s="84">
        <v>30</v>
      </c>
      <c r="F52" s="84">
        <v>37</v>
      </c>
      <c r="G52" s="84">
        <v>40</v>
      </c>
      <c r="H52" s="84">
        <v>17</v>
      </c>
      <c r="I52" s="84">
        <v>23</v>
      </c>
      <c r="J52" s="84">
        <v>46</v>
      </c>
      <c r="K52" s="84">
        <v>12</v>
      </c>
      <c r="L52" s="84">
        <v>34</v>
      </c>
      <c r="M52" s="85">
        <v>91</v>
      </c>
      <c r="N52" s="85">
        <v>40</v>
      </c>
      <c r="O52" s="85">
        <v>51</v>
      </c>
      <c r="P52" s="34" t="s">
        <v>482</v>
      </c>
      <c r="Q52" s="58"/>
    </row>
    <row r="53" spans="1:17" s="103" customFormat="1" x14ac:dyDescent="0.15">
      <c r="A53" s="89">
        <v>55</v>
      </c>
      <c r="B53" s="84">
        <v>27</v>
      </c>
      <c r="C53" s="84">
        <v>28</v>
      </c>
      <c r="D53" s="84">
        <v>49</v>
      </c>
      <c r="E53" s="84">
        <v>24</v>
      </c>
      <c r="F53" s="84">
        <v>25</v>
      </c>
      <c r="G53" s="84">
        <v>30</v>
      </c>
      <c r="H53" s="84">
        <v>12</v>
      </c>
      <c r="I53" s="84">
        <v>18</v>
      </c>
      <c r="J53" s="84">
        <v>31</v>
      </c>
      <c r="K53" s="84">
        <v>8</v>
      </c>
      <c r="L53" s="84">
        <v>23</v>
      </c>
      <c r="M53" s="85">
        <v>88</v>
      </c>
      <c r="N53" s="85">
        <v>39</v>
      </c>
      <c r="O53" s="85">
        <v>49</v>
      </c>
      <c r="P53" s="34" t="s">
        <v>482</v>
      </c>
      <c r="Q53" s="58" t="s">
        <v>468</v>
      </c>
    </row>
    <row r="54" spans="1:17" s="103" customFormat="1" x14ac:dyDescent="0.15">
      <c r="A54" s="89">
        <v>11</v>
      </c>
      <c r="B54" s="84">
        <v>7</v>
      </c>
      <c r="C54" s="84">
        <v>4</v>
      </c>
      <c r="D54" s="84">
        <v>18</v>
      </c>
      <c r="E54" s="84">
        <v>6</v>
      </c>
      <c r="F54" s="84">
        <v>12</v>
      </c>
      <c r="G54" s="84">
        <v>10</v>
      </c>
      <c r="H54" s="84">
        <v>5</v>
      </c>
      <c r="I54" s="84">
        <v>5</v>
      </c>
      <c r="J54" s="84">
        <v>15</v>
      </c>
      <c r="K54" s="84">
        <v>4</v>
      </c>
      <c r="L54" s="84">
        <v>11</v>
      </c>
      <c r="M54" s="85">
        <v>3</v>
      </c>
      <c r="N54" s="85">
        <v>1</v>
      </c>
      <c r="O54" s="85">
        <v>2</v>
      </c>
      <c r="P54" s="34" t="s">
        <v>482</v>
      </c>
      <c r="Q54" s="58" t="s">
        <v>469</v>
      </c>
    </row>
    <row r="55" spans="1:17" s="103" customFormat="1" x14ac:dyDescent="0.15">
      <c r="A55" s="89">
        <v>102</v>
      </c>
      <c r="B55" s="84">
        <v>52</v>
      </c>
      <c r="C55" s="84">
        <v>50</v>
      </c>
      <c r="D55" s="84">
        <v>86</v>
      </c>
      <c r="E55" s="84">
        <v>40</v>
      </c>
      <c r="F55" s="84">
        <v>46</v>
      </c>
      <c r="G55" s="84">
        <v>67</v>
      </c>
      <c r="H55" s="84">
        <v>23</v>
      </c>
      <c r="I55" s="84">
        <v>44</v>
      </c>
      <c r="J55" s="84">
        <v>67</v>
      </c>
      <c r="K55" s="84">
        <v>24</v>
      </c>
      <c r="L55" s="84">
        <v>43</v>
      </c>
      <c r="M55" s="85">
        <v>45</v>
      </c>
      <c r="N55" s="85">
        <v>24</v>
      </c>
      <c r="O55" s="85">
        <v>21</v>
      </c>
      <c r="P55" s="34" t="s">
        <v>512</v>
      </c>
      <c r="Q55" s="58"/>
    </row>
    <row r="56" spans="1:17" s="103" customFormat="1" x14ac:dyDescent="0.15">
      <c r="A56" s="89">
        <v>71</v>
      </c>
      <c r="B56" s="84">
        <v>36</v>
      </c>
      <c r="C56" s="84">
        <v>35</v>
      </c>
      <c r="D56" s="84">
        <v>60</v>
      </c>
      <c r="E56" s="84">
        <v>27</v>
      </c>
      <c r="F56" s="84">
        <v>33</v>
      </c>
      <c r="G56" s="84">
        <v>44</v>
      </c>
      <c r="H56" s="84">
        <v>15</v>
      </c>
      <c r="I56" s="84">
        <v>29</v>
      </c>
      <c r="J56" s="84">
        <v>42</v>
      </c>
      <c r="K56" s="84">
        <v>16</v>
      </c>
      <c r="L56" s="84">
        <v>26</v>
      </c>
      <c r="M56" s="85">
        <v>23</v>
      </c>
      <c r="N56" s="85">
        <v>13</v>
      </c>
      <c r="O56" s="85">
        <v>10</v>
      </c>
      <c r="P56" s="34" t="s">
        <v>512</v>
      </c>
      <c r="Q56" s="58" t="s">
        <v>468</v>
      </c>
    </row>
    <row r="57" spans="1:17" s="103" customFormat="1" x14ac:dyDescent="0.15">
      <c r="A57" s="89">
        <v>31</v>
      </c>
      <c r="B57" s="84">
        <v>16</v>
      </c>
      <c r="C57" s="84">
        <v>15</v>
      </c>
      <c r="D57" s="84">
        <v>26</v>
      </c>
      <c r="E57" s="84">
        <v>13</v>
      </c>
      <c r="F57" s="84">
        <v>13</v>
      </c>
      <c r="G57" s="84">
        <v>23</v>
      </c>
      <c r="H57" s="84">
        <v>8</v>
      </c>
      <c r="I57" s="84">
        <v>15</v>
      </c>
      <c r="J57" s="84">
        <v>25</v>
      </c>
      <c r="K57" s="84">
        <v>8</v>
      </c>
      <c r="L57" s="84">
        <v>17</v>
      </c>
      <c r="M57" s="85">
        <v>22</v>
      </c>
      <c r="N57" s="85">
        <v>11</v>
      </c>
      <c r="O57" s="85">
        <v>11</v>
      </c>
      <c r="P57" s="34" t="s">
        <v>512</v>
      </c>
      <c r="Q57" s="58" t="s">
        <v>469</v>
      </c>
    </row>
    <row r="58" spans="1:17" s="103" customFormat="1" ht="14.25" thickBot="1" x14ac:dyDescent="0.2">
      <c r="A58" s="768">
        <v>94</v>
      </c>
      <c r="B58" s="753">
        <v>46</v>
      </c>
      <c r="C58" s="753">
        <v>48</v>
      </c>
      <c r="D58" s="753">
        <v>63</v>
      </c>
      <c r="E58" s="753">
        <v>37</v>
      </c>
      <c r="F58" s="753">
        <v>26</v>
      </c>
      <c r="G58" s="753">
        <v>36</v>
      </c>
      <c r="H58" s="753">
        <v>11</v>
      </c>
      <c r="I58" s="753">
        <v>25</v>
      </c>
      <c r="J58" s="753">
        <v>39</v>
      </c>
      <c r="K58" s="753">
        <v>16</v>
      </c>
      <c r="L58" s="753">
        <v>23</v>
      </c>
      <c r="M58" s="754">
        <v>27</v>
      </c>
      <c r="N58" s="754">
        <v>12</v>
      </c>
      <c r="O58" s="754">
        <v>15</v>
      </c>
      <c r="P58" s="59" t="s">
        <v>513</v>
      </c>
      <c r="Q58" s="60"/>
    </row>
  </sheetData>
  <mergeCells count="9">
    <mergeCell ref="A4:C4"/>
    <mergeCell ref="D4:F4"/>
    <mergeCell ref="G4:I4"/>
    <mergeCell ref="P10:Q10"/>
    <mergeCell ref="J4:L4"/>
    <mergeCell ref="M4:O4"/>
    <mergeCell ref="P4:Q5"/>
    <mergeCell ref="P6:Q6"/>
    <mergeCell ref="P8:Q8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&amp;C67</oddFooter>
    <firstFooter>&amp;C65</first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2:Q61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2" width="5.875" style="203" customWidth="1"/>
    <col min="3" max="5" width="6.125" style="203" customWidth="1"/>
    <col min="6" max="17" width="5.25" style="203" customWidth="1"/>
  </cols>
  <sheetData>
    <row r="2" spans="1:17" x14ac:dyDescent="0.15">
      <c r="Q2" s="757" t="s">
        <v>1240</v>
      </c>
    </row>
    <row r="3" spans="1:17" ht="4.5" customHeight="1" thickBot="1" x14ac:dyDescent="0.2"/>
    <row r="4" spans="1:17" x14ac:dyDescent="0.15">
      <c r="A4" s="1192" t="s">
        <v>486</v>
      </c>
      <c r="B4" s="1201"/>
      <c r="C4" s="1201" t="s">
        <v>842</v>
      </c>
      <c r="D4" s="1201"/>
      <c r="E4" s="1201"/>
      <c r="F4" s="1201" t="s">
        <v>487</v>
      </c>
      <c r="G4" s="1201"/>
      <c r="H4" s="1201"/>
      <c r="I4" s="1201" t="s">
        <v>488</v>
      </c>
      <c r="J4" s="1201"/>
      <c r="K4" s="1201"/>
      <c r="L4" s="1201" t="s">
        <v>489</v>
      </c>
      <c r="M4" s="1201"/>
      <c r="N4" s="1201"/>
      <c r="O4" s="1201" t="s">
        <v>490</v>
      </c>
      <c r="P4" s="1201"/>
      <c r="Q4" s="1202"/>
    </row>
    <row r="5" spans="1:17" x14ac:dyDescent="0.15">
      <c r="A5" s="1208"/>
      <c r="B5" s="1203"/>
      <c r="C5" s="45" t="s">
        <v>843</v>
      </c>
      <c r="D5" s="45" t="s">
        <v>505</v>
      </c>
      <c r="E5" s="45" t="s">
        <v>506</v>
      </c>
      <c r="F5" s="45" t="s">
        <v>507</v>
      </c>
      <c r="G5" s="45" t="s">
        <v>505</v>
      </c>
      <c r="H5" s="45" t="s">
        <v>506</v>
      </c>
      <c r="I5" s="45" t="s">
        <v>507</v>
      </c>
      <c r="J5" s="45" t="s">
        <v>505</v>
      </c>
      <c r="K5" s="45" t="s">
        <v>506</v>
      </c>
      <c r="L5" s="45" t="s">
        <v>507</v>
      </c>
      <c r="M5" s="45" t="s">
        <v>505</v>
      </c>
      <c r="N5" s="45" t="s">
        <v>506</v>
      </c>
      <c r="O5" s="735" t="s">
        <v>507</v>
      </c>
      <c r="P5" s="45" t="s">
        <v>840</v>
      </c>
      <c r="Q5" s="61" t="s">
        <v>506</v>
      </c>
    </row>
    <row r="6" spans="1:17" x14ac:dyDescent="0.15">
      <c r="A6" s="50"/>
      <c r="B6" s="35"/>
      <c r="C6" s="84"/>
      <c r="D6" s="84"/>
      <c r="E6" s="84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6"/>
    </row>
    <row r="7" spans="1:17" x14ac:dyDescent="0.15">
      <c r="A7" s="1221" t="s">
        <v>844</v>
      </c>
      <c r="B7" s="1222"/>
      <c r="C7" s="85">
        <v>13480</v>
      </c>
      <c r="D7" s="85">
        <v>6704</v>
      </c>
      <c r="E7" s="85">
        <v>6776</v>
      </c>
      <c r="F7" s="85">
        <v>501</v>
      </c>
      <c r="G7" s="85">
        <v>243</v>
      </c>
      <c r="H7" s="85">
        <v>258</v>
      </c>
      <c r="I7" s="85">
        <v>565</v>
      </c>
      <c r="J7" s="85">
        <v>302</v>
      </c>
      <c r="K7" s="85">
        <v>263</v>
      </c>
      <c r="L7" s="85">
        <v>656</v>
      </c>
      <c r="M7" s="85">
        <v>363</v>
      </c>
      <c r="N7" s="85">
        <v>293</v>
      </c>
      <c r="O7" s="85">
        <v>691</v>
      </c>
      <c r="P7" s="85">
        <v>364</v>
      </c>
      <c r="Q7" s="86">
        <v>327</v>
      </c>
    </row>
    <row r="8" spans="1:17" x14ac:dyDescent="0.15">
      <c r="A8" s="50"/>
      <c r="B8" s="35"/>
      <c r="C8" s="85"/>
      <c r="D8" s="85"/>
      <c r="E8" s="85"/>
      <c r="F8" s="85"/>
      <c r="G8" s="85"/>
      <c r="H8" s="85"/>
      <c r="I8" s="85" t="s">
        <v>845</v>
      </c>
      <c r="J8" s="85"/>
      <c r="K8" s="85"/>
      <c r="L8" s="85"/>
      <c r="M8" s="85"/>
      <c r="N8" s="85"/>
      <c r="O8" s="85"/>
      <c r="P8" s="85"/>
      <c r="Q8" s="86"/>
    </row>
    <row r="9" spans="1:17" x14ac:dyDescent="0.15">
      <c r="A9" s="50" t="s">
        <v>846</v>
      </c>
      <c r="B9" s="35"/>
      <c r="C9" s="85">
        <v>3269</v>
      </c>
      <c r="D9" s="85">
        <v>1626</v>
      </c>
      <c r="E9" s="82">
        <v>1643</v>
      </c>
      <c r="F9" s="85">
        <v>152</v>
      </c>
      <c r="G9" s="82">
        <v>78</v>
      </c>
      <c r="H9" s="82">
        <v>74</v>
      </c>
      <c r="I9" s="85">
        <v>177</v>
      </c>
      <c r="J9" s="82">
        <v>92</v>
      </c>
      <c r="K9" s="82">
        <v>85</v>
      </c>
      <c r="L9" s="85">
        <v>177</v>
      </c>
      <c r="M9" s="82">
        <v>98</v>
      </c>
      <c r="N9" s="82">
        <v>79</v>
      </c>
      <c r="O9" s="85">
        <v>160</v>
      </c>
      <c r="P9" s="82">
        <v>82</v>
      </c>
      <c r="Q9" s="83">
        <v>78</v>
      </c>
    </row>
    <row r="10" spans="1:17" x14ac:dyDescent="0.15">
      <c r="A10" s="50" t="s">
        <v>847</v>
      </c>
      <c r="B10" s="35"/>
      <c r="C10" s="85">
        <v>189</v>
      </c>
      <c r="D10" s="85">
        <v>93</v>
      </c>
      <c r="E10" s="82">
        <v>96</v>
      </c>
      <c r="F10" s="85">
        <v>6</v>
      </c>
      <c r="G10" s="82">
        <v>4</v>
      </c>
      <c r="H10" s="82">
        <v>2</v>
      </c>
      <c r="I10" s="85">
        <v>8</v>
      </c>
      <c r="J10" s="82">
        <v>5</v>
      </c>
      <c r="K10" s="82">
        <v>3</v>
      </c>
      <c r="L10" s="85">
        <v>14</v>
      </c>
      <c r="M10" s="82">
        <v>5</v>
      </c>
      <c r="N10" s="82">
        <v>9</v>
      </c>
      <c r="O10" s="85">
        <v>10</v>
      </c>
      <c r="P10" s="82">
        <v>2</v>
      </c>
      <c r="Q10" s="83">
        <v>8</v>
      </c>
    </row>
    <row r="11" spans="1:17" x14ac:dyDescent="0.15">
      <c r="A11" s="50" t="s">
        <v>848</v>
      </c>
      <c r="B11" s="35"/>
      <c r="C11" s="85">
        <v>205</v>
      </c>
      <c r="D11" s="85">
        <v>97</v>
      </c>
      <c r="E11" s="82">
        <v>108</v>
      </c>
      <c r="F11" s="85">
        <v>12</v>
      </c>
      <c r="G11" s="82">
        <v>4</v>
      </c>
      <c r="H11" s="82">
        <v>8</v>
      </c>
      <c r="I11" s="85">
        <v>11</v>
      </c>
      <c r="J11" s="82">
        <v>4</v>
      </c>
      <c r="K11" s="82">
        <v>7</v>
      </c>
      <c r="L11" s="85">
        <v>15</v>
      </c>
      <c r="M11" s="82">
        <v>9</v>
      </c>
      <c r="N11" s="82">
        <v>6</v>
      </c>
      <c r="O11" s="85">
        <v>14</v>
      </c>
      <c r="P11" s="82">
        <v>5</v>
      </c>
      <c r="Q11" s="83">
        <v>9</v>
      </c>
    </row>
    <row r="12" spans="1:17" x14ac:dyDescent="0.15">
      <c r="A12" s="50" t="s">
        <v>849</v>
      </c>
      <c r="B12" s="35"/>
      <c r="C12" s="85">
        <v>79</v>
      </c>
      <c r="D12" s="85">
        <v>39</v>
      </c>
      <c r="E12" s="82">
        <v>40</v>
      </c>
      <c r="F12" s="85">
        <v>1</v>
      </c>
      <c r="G12" s="82">
        <v>1</v>
      </c>
      <c r="H12" s="82" t="s">
        <v>509</v>
      </c>
      <c r="I12" s="85">
        <v>5</v>
      </c>
      <c r="J12" s="82">
        <v>2</v>
      </c>
      <c r="K12" s="82">
        <v>3</v>
      </c>
      <c r="L12" s="85">
        <v>2</v>
      </c>
      <c r="M12" s="82">
        <v>1</v>
      </c>
      <c r="N12" s="82">
        <v>1</v>
      </c>
      <c r="O12" s="85" t="s">
        <v>509</v>
      </c>
      <c r="P12" s="82" t="s">
        <v>509</v>
      </c>
      <c r="Q12" s="83" t="s">
        <v>509</v>
      </c>
    </row>
    <row r="13" spans="1:17" x14ac:dyDescent="0.15">
      <c r="A13" s="50" t="s">
        <v>850</v>
      </c>
      <c r="B13" s="35"/>
      <c r="C13" s="85">
        <v>362</v>
      </c>
      <c r="D13" s="85">
        <v>187</v>
      </c>
      <c r="E13" s="82">
        <v>175</v>
      </c>
      <c r="F13" s="85">
        <v>17</v>
      </c>
      <c r="G13" s="82">
        <v>10</v>
      </c>
      <c r="H13" s="82">
        <v>7</v>
      </c>
      <c r="I13" s="85">
        <v>7</v>
      </c>
      <c r="J13" s="82">
        <v>4</v>
      </c>
      <c r="K13" s="82">
        <v>3</v>
      </c>
      <c r="L13" s="85">
        <v>10</v>
      </c>
      <c r="M13" s="82">
        <v>9</v>
      </c>
      <c r="N13" s="82">
        <v>1</v>
      </c>
      <c r="O13" s="85">
        <v>8</v>
      </c>
      <c r="P13" s="82">
        <v>4</v>
      </c>
      <c r="Q13" s="83">
        <v>4</v>
      </c>
    </row>
    <row r="14" spans="1:17" x14ac:dyDescent="0.15">
      <c r="A14" s="50" t="s">
        <v>851</v>
      </c>
      <c r="B14" s="35"/>
      <c r="C14" s="85">
        <v>149</v>
      </c>
      <c r="D14" s="85">
        <v>76</v>
      </c>
      <c r="E14" s="82">
        <v>73</v>
      </c>
      <c r="F14" s="85">
        <v>3</v>
      </c>
      <c r="G14" s="82">
        <v>2</v>
      </c>
      <c r="H14" s="82">
        <v>1</v>
      </c>
      <c r="I14" s="85">
        <v>4</v>
      </c>
      <c r="J14" s="82">
        <v>3</v>
      </c>
      <c r="K14" s="82">
        <v>1</v>
      </c>
      <c r="L14" s="85">
        <v>9</v>
      </c>
      <c r="M14" s="82">
        <v>5</v>
      </c>
      <c r="N14" s="82">
        <v>4</v>
      </c>
      <c r="O14" s="85">
        <v>11</v>
      </c>
      <c r="P14" s="82">
        <v>5</v>
      </c>
      <c r="Q14" s="83">
        <v>6</v>
      </c>
    </row>
    <row r="15" spans="1:17" x14ac:dyDescent="0.15">
      <c r="A15" s="50" t="s">
        <v>852</v>
      </c>
      <c r="B15" s="35"/>
      <c r="C15" s="85">
        <v>587</v>
      </c>
      <c r="D15" s="85">
        <v>297</v>
      </c>
      <c r="E15" s="82">
        <v>290</v>
      </c>
      <c r="F15" s="85">
        <v>16</v>
      </c>
      <c r="G15" s="82">
        <v>8</v>
      </c>
      <c r="H15" s="82">
        <v>8</v>
      </c>
      <c r="I15" s="85">
        <v>34</v>
      </c>
      <c r="J15" s="82">
        <v>21</v>
      </c>
      <c r="K15" s="82">
        <v>13</v>
      </c>
      <c r="L15" s="85">
        <v>25</v>
      </c>
      <c r="M15" s="82">
        <v>12</v>
      </c>
      <c r="N15" s="82">
        <v>13</v>
      </c>
      <c r="O15" s="85">
        <v>37</v>
      </c>
      <c r="P15" s="82">
        <v>23</v>
      </c>
      <c r="Q15" s="83">
        <v>14</v>
      </c>
    </row>
    <row r="16" spans="1:17" x14ac:dyDescent="0.15">
      <c r="A16" s="50" t="s">
        <v>853</v>
      </c>
      <c r="B16" s="35"/>
      <c r="C16" s="85">
        <v>878</v>
      </c>
      <c r="D16" s="85">
        <v>434</v>
      </c>
      <c r="E16" s="82">
        <v>444</v>
      </c>
      <c r="F16" s="85">
        <v>37</v>
      </c>
      <c r="G16" s="82">
        <v>23</v>
      </c>
      <c r="H16" s="82">
        <v>14</v>
      </c>
      <c r="I16" s="85">
        <v>44</v>
      </c>
      <c r="J16" s="82">
        <v>22</v>
      </c>
      <c r="K16" s="82">
        <v>22</v>
      </c>
      <c r="L16" s="85">
        <v>56</v>
      </c>
      <c r="M16" s="82">
        <v>22</v>
      </c>
      <c r="N16" s="82">
        <v>34</v>
      </c>
      <c r="O16" s="85">
        <v>52</v>
      </c>
      <c r="P16" s="82">
        <v>28</v>
      </c>
      <c r="Q16" s="83">
        <v>24</v>
      </c>
    </row>
    <row r="17" spans="1:17" x14ac:dyDescent="0.15">
      <c r="A17" s="50" t="s">
        <v>854</v>
      </c>
      <c r="B17" s="35"/>
      <c r="C17" s="85">
        <v>488</v>
      </c>
      <c r="D17" s="85">
        <v>240</v>
      </c>
      <c r="E17" s="85">
        <v>248</v>
      </c>
      <c r="F17" s="85">
        <v>20</v>
      </c>
      <c r="G17" s="82">
        <v>8</v>
      </c>
      <c r="H17" s="82">
        <v>12</v>
      </c>
      <c r="I17" s="85">
        <v>15</v>
      </c>
      <c r="J17" s="82">
        <v>9</v>
      </c>
      <c r="K17" s="82">
        <v>6</v>
      </c>
      <c r="L17" s="85">
        <v>22</v>
      </c>
      <c r="M17" s="82">
        <v>11</v>
      </c>
      <c r="N17" s="82">
        <v>11</v>
      </c>
      <c r="O17" s="85">
        <v>24</v>
      </c>
      <c r="P17" s="82">
        <v>14</v>
      </c>
      <c r="Q17" s="83">
        <v>10</v>
      </c>
    </row>
    <row r="18" spans="1:17" x14ac:dyDescent="0.15">
      <c r="A18" s="50" t="s">
        <v>855</v>
      </c>
      <c r="B18" s="35"/>
      <c r="C18" s="85">
        <v>559</v>
      </c>
      <c r="D18" s="85">
        <v>271</v>
      </c>
      <c r="E18" s="85">
        <v>288</v>
      </c>
      <c r="F18" s="85">
        <v>19</v>
      </c>
      <c r="G18" s="82">
        <v>8</v>
      </c>
      <c r="H18" s="82">
        <v>11</v>
      </c>
      <c r="I18" s="85">
        <v>25</v>
      </c>
      <c r="J18" s="82">
        <v>9</v>
      </c>
      <c r="K18" s="82">
        <v>16</v>
      </c>
      <c r="L18" s="85">
        <v>27</v>
      </c>
      <c r="M18" s="82">
        <v>16</v>
      </c>
      <c r="N18" s="82">
        <v>11</v>
      </c>
      <c r="O18" s="85">
        <v>20</v>
      </c>
      <c r="P18" s="82">
        <v>9</v>
      </c>
      <c r="Q18" s="83">
        <v>11</v>
      </c>
    </row>
    <row r="19" spans="1:17" x14ac:dyDescent="0.15">
      <c r="A19" s="50" t="s">
        <v>856</v>
      </c>
      <c r="B19" s="35"/>
      <c r="C19" s="85">
        <v>333</v>
      </c>
      <c r="D19" s="85">
        <v>180</v>
      </c>
      <c r="E19" s="82">
        <v>153</v>
      </c>
      <c r="F19" s="85">
        <v>12</v>
      </c>
      <c r="G19" s="82">
        <v>6</v>
      </c>
      <c r="H19" s="82">
        <v>6</v>
      </c>
      <c r="I19" s="85">
        <v>15</v>
      </c>
      <c r="J19" s="82">
        <v>12</v>
      </c>
      <c r="K19" s="82">
        <v>3</v>
      </c>
      <c r="L19" s="85">
        <v>12</v>
      </c>
      <c r="M19" s="82">
        <v>4</v>
      </c>
      <c r="N19" s="82">
        <v>8</v>
      </c>
      <c r="O19" s="85">
        <v>16</v>
      </c>
      <c r="P19" s="82">
        <v>9</v>
      </c>
      <c r="Q19" s="83">
        <v>7</v>
      </c>
    </row>
    <row r="20" spans="1:17" x14ac:dyDescent="0.15">
      <c r="A20" s="50" t="s">
        <v>857</v>
      </c>
      <c r="B20" s="35"/>
      <c r="C20" s="85">
        <v>1255</v>
      </c>
      <c r="D20" s="85">
        <v>644</v>
      </c>
      <c r="E20" s="82">
        <v>611</v>
      </c>
      <c r="F20" s="85">
        <v>47</v>
      </c>
      <c r="G20" s="82">
        <v>24</v>
      </c>
      <c r="H20" s="82">
        <v>23</v>
      </c>
      <c r="I20" s="85">
        <v>38</v>
      </c>
      <c r="J20" s="82">
        <v>20</v>
      </c>
      <c r="K20" s="82">
        <v>18</v>
      </c>
      <c r="L20" s="85">
        <v>65</v>
      </c>
      <c r="M20" s="82">
        <v>41</v>
      </c>
      <c r="N20" s="82">
        <v>24</v>
      </c>
      <c r="O20" s="85">
        <v>71</v>
      </c>
      <c r="P20" s="82">
        <v>43</v>
      </c>
      <c r="Q20" s="83">
        <v>28</v>
      </c>
    </row>
    <row r="21" spans="1:17" x14ac:dyDescent="0.15">
      <c r="A21" s="50" t="s">
        <v>858</v>
      </c>
      <c r="B21" s="35"/>
      <c r="C21" s="85">
        <v>1528</v>
      </c>
      <c r="D21" s="85">
        <v>728</v>
      </c>
      <c r="E21" s="82">
        <v>800</v>
      </c>
      <c r="F21" s="85">
        <v>34</v>
      </c>
      <c r="G21" s="82">
        <v>17</v>
      </c>
      <c r="H21" s="82">
        <v>17</v>
      </c>
      <c r="I21" s="85">
        <v>46</v>
      </c>
      <c r="J21" s="82">
        <v>32</v>
      </c>
      <c r="K21" s="82">
        <v>14</v>
      </c>
      <c r="L21" s="85">
        <v>65</v>
      </c>
      <c r="M21" s="82">
        <v>38</v>
      </c>
      <c r="N21" s="82">
        <v>27</v>
      </c>
      <c r="O21" s="85">
        <v>104</v>
      </c>
      <c r="P21" s="82">
        <v>50</v>
      </c>
      <c r="Q21" s="83">
        <v>54</v>
      </c>
    </row>
    <row r="22" spans="1:17" x14ac:dyDescent="0.15">
      <c r="A22" s="50" t="s">
        <v>859</v>
      </c>
      <c r="B22" s="35"/>
      <c r="C22" s="85">
        <v>966</v>
      </c>
      <c r="D22" s="85">
        <v>481</v>
      </c>
      <c r="E22" s="82">
        <v>485</v>
      </c>
      <c r="F22" s="85">
        <v>50</v>
      </c>
      <c r="G22" s="82">
        <v>19</v>
      </c>
      <c r="H22" s="82">
        <v>31</v>
      </c>
      <c r="I22" s="85">
        <v>40</v>
      </c>
      <c r="J22" s="82">
        <v>21</v>
      </c>
      <c r="K22" s="82">
        <v>19</v>
      </c>
      <c r="L22" s="85">
        <v>41</v>
      </c>
      <c r="M22" s="82">
        <v>29</v>
      </c>
      <c r="N22" s="82">
        <v>12</v>
      </c>
      <c r="O22" s="85">
        <v>33</v>
      </c>
      <c r="P22" s="82">
        <v>15</v>
      </c>
      <c r="Q22" s="83">
        <v>18</v>
      </c>
    </row>
    <row r="23" spans="1:17" x14ac:dyDescent="0.15">
      <c r="A23" s="50" t="s">
        <v>860</v>
      </c>
      <c r="B23" s="35"/>
      <c r="C23" s="85">
        <v>873</v>
      </c>
      <c r="D23" s="85">
        <v>447</v>
      </c>
      <c r="E23" s="82">
        <v>426</v>
      </c>
      <c r="F23" s="85">
        <v>29</v>
      </c>
      <c r="G23" s="82">
        <v>9</v>
      </c>
      <c r="H23" s="82">
        <v>20</v>
      </c>
      <c r="I23" s="85">
        <v>29</v>
      </c>
      <c r="J23" s="82">
        <v>15</v>
      </c>
      <c r="K23" s="82">
        <v>14</v>
      </c>
      <c r="L23" s="85">
        <v>43</v>
      </c>
      <c r="M23" s="82">
        <v>18</v>
      </c>
      <c r="N23" s="82">
        <v>25</v>
      </c>
      <c r="O23" s="85">
        <v>57</v>
      </c>
      <c r="P23" s="82">
        <v>31</v>
      </c>
      <c r="Q23" s="83">
        <v>26</v>
      </c>
    </row>
    <row r="24" spans="1:17" x14ac:dyDescent="0.15">
      <c r="A24" s="50" t="s">
        <v>861</v>
      </c>
      <c r="B24" s="35"/>
      <c r="C24" s="85">
        <v>456</v>
      </c>
      <c r="D24" s="85">
        <v>234</v>
      </c>
      <c r="E24" s="82">
        <v>222</v>
      </c>
      <c r="F24" s="85">
        <v>9</v>
      </c>
      <c r="G24" s="82">
        <v>3</v>
      </c>
      <c r="H24" s="82">
        <v>6</v>
      </c>
      <c r="I24" s="85">
        <v>19</v>
      </c>
      <c r="J24" s="82">
        <v>10</v>
      </c>
      <c r="K24" s="82">
        <v>9</v>
      </c>
      <c r="L24" s="85">
        <v>24</v>
      </c>
      <c r="M24" s="82">
        <v>18</v>
      </c>
      <c r="N24" s="82">
        <v>6</v>
      </c>
      <c r="O24" s="85">
        <v>27</v>
      </c>
      <c r="P24" s="82">
        <v>15</v>
      </c>
      <c r="Q24" s="83">
        <v>12</v>
      </c>
    </row>
    <row r="25" spans="1:17" x14ac:dyDescent="0.15">
      <c r="A25" s="50" t="s">
        <v>862</v>
      </c>
      <c r="B25" s="35"/>
      <c r="C25" s="85">
        <v>502</v>
      </c>
      <c r="D25" s="85">
        <v>251</v>
      </c>
      <c r="E25" s="82">
        <v>251</v>
      </c>
      <c r="F25" s="85">
        <v>20</v>
      </c>
      <c r="G25" s="82">
        <v>9</v>
      </c>
      <c r="H25" s="82">
        <v>11</v>
      </c>
      <c r="I25" s="85">
        <v>19</v>
      </c>
      <c r="J25" s="82">
        <v>10</v>
      </c>
      <c r="K25" s="82">
        <v>9</v>
      </c>
      <c r="L25" s="85">
        <v>19</v>
      </c>
      <c r="M25" s="82">
        <v>12</v>
      </c>
      <c r="N25" s="82">
        <v>7</v>
      </c>
      <c r="O25" s="85">
        <v>19</v>
      </c>
      <c r="P25" s="82">
        <v>9</v>
      </c>
      <c r="Q25" s="83">
        <v>10</v>
      </c>
    </row>
    <row r="26" spans="1:17" x14ac:dyDescent="0.15">
      <c r="A26" s="50" t="s">
        <v>863</v>
      </c>
      <c r="B26" s="35"/>
      <c r="C26" s="85">
        <v>468</v>
      </c>
      <c r="D26" s="85">
        <v>232</v>
      </c>
      <c r="E26" s="82">
        <v>236</v>
      </c>
      <c r="F26" s="85">
        <v>12</v>
      </c>
      <c r="G26" s="82">
        <v>7</v>
      </c>
      <c r="H26" s="82">
        <v>5</v>
      </c>
      <c r="I26" s="85">
        <v>19</v>
      </c>
      <c r="J26" s="82">
        <v>7</v>
      </c>
      <c r="K26" s="82">
        <v>12</v>
      </c>
      <c r="L26" s="85">
        <v>23</v>
      </c>
      <c r="M26" s="82">
        <v>11</v>
      </c>
      <c r="N26" s="82">
        <v>12</v>
      </c>
      <c r="O26" s="85">
        <v>19</v>
      </c>
      <c r="P26" s="82">
        <v>12</v>
      </c>
      <c r="Q26" s="83">
        <v>7</v>
      </c>
    </row>
    <row r="27" spans="1:17" x14ac:dyDescent="0.15">
      <c r="A27" s="50" t="s">
        <v>864</v>
      </c>
      <c r="B27" s="35"/>
      <c r="C27" s="85">
        <v>29</v>
      </c>
      <c r="D27" s="85">
        <v>15</v>
      </c>
      <c r="E27" s="82">
        <v>14</v>
      </c>
      <c r="F27" s="85" t="s">
        <v>509</v>
      </c>
      <c r="G27" s="82" t="s">
        <v>509</v>
      </c>
      <c r="H27" s="82" t="s">
        <v>509</v>
      </c>
      <c r="I27" s="85">
        <v>2</v>
      </c>
      <c r="J27" s="82">
        <v>1</v>
      </c>
      <c r="K27" s="82">
        <v>1</v>
      </c>
      <c r="L27" s="85" t="s">
        <v>509</v>
      </c>
      <c r="M27" s="82" t="s">
        <v>509</v>
      </c>
      <c r="N27" s="82" t="s">
        <v>509</v>
      </c>
      <c r="O27" s="85" t="s">
        <v>509</v>
      </c>
      <c r="P27" s="82" t="s">
        <v>509</v>
      </c>
      <c r="Q27" s="83" t="s">
        <v>509</v>
      </c>
    </row>
    <row r="28" spans="1:17" x14ac:dyDescent="0.15">
      <c r="A28" s="50" t="s">
        <v>865</v>
      </c>
      <c r="B28" s="35"/>
      <c r="C28" s="85">
        <v>305</v>
      </c>
      <c r="D28" s="85">
        <v>132</v>
      </c>
      <c r="E28" s="82">
        <v>173</v>
      </c>
      <c r="F28" s="85">
        <v>5</v>
      </c>
      <c r="G28" s="82">
        <v>3</v>
      </c>
      <c r="H28" s="82">
        <v>2</v>
      </c>
      <c r="I28" s="85">
        <v>8</v>
      </c>
      <c r="J28" s="82">
        <v>3</v>
      </c>
      <c r="K28" s="82">
        <v>5</v>
      </c>
      <c r="L28" s="85">
        <v>7</v>
      </c>
      <c r="M28" s="82">
        <v>4</v>
      </c>
      <c r="N28" s="82">
        <v>3</v>
      </c>
      <c r="O28" s="85">
        <v>9</v>
      </c>
      <c r="P28" s="82">
        <v>8</v>
      </c>
      <c r="Q28" s="83">
        <v>1</v>
      </c>
    </row>
    <row r="29" spans="1:17" x14ac:dyDescent="0.15">
      <c r="A29" s="48"/>
      <c r="B29" s="33"/>
      <c r="C29" s="80"/>
      <c r="D29" s="80"/>
      <c r="E29" s="80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3"/>
    </row>
    <row r="30" spans="1:17" x14ac:dyDescent="0.15">
      <c r="A30" s="48"/>
      <c r="B30" s="33"/>
      <c r="C30" s="80"/>
      <c r="D30" s="80"/>
      <c r="E30" s="80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3"/>
    </row>
    <row r="31" spans="1:17" x14ac:dyDescent="0.15">
      <c r="A31" s="1190" t="s">
        <v>866</v>
      </c>
      <c r="B31" s="1191"/>
      <c r="C31" s="80">
        <v>4876</v>
      </c>
      <c r="D31" s="80">
        <v>2394</v>
      </c>
      <c r="E31" s="80">
        <v>2482</v>
      </c>
      <c r="F31" s="82">
        <v>197</v>
      </c>
      <c r="G31" s="82">
        <v>98</v>
      </c>
      <c r="H31" s="82">
        <v>99</v>
      </c>
      <c r="I31" s="82">
        <v>255</v>
      </c>
      <c r="J31" s="82">
        <v>119</v>
      </c>
      <c r="K31" s="82">
        <v>136</v>
      </c>
      <c r="L31" s="82">
        <v>249</v>
      </c>
      <c r="M31" s="82">
        <v>126</v>
      </c>
      <c r="N31" s="82">
        <v>123</v>
      </c>
      <c r="O31" s="82">
        <v>220</v>
      </c>
      <c r="P31" s="82">
        <v>122</v>
      </c>
      <c r="Q31" s="83">
        <v>98</v>
      </c>
    </row>
    <row r="32" spans="1:17" x14ac:dyDescent="0.15">
      <c r="A32" s="48"/>
      <c r="B32" s="33"/>
      <c r="C32" s="80"/>
      <c r="D32" s="80"/>
      <c r="E32" s="80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3"/>
    </row>
    <row r="33" spans="1:17" x14ac:dyDescent="0.15">
      <c r="A33" s="48" t="s">
        <v>867</v>
      </c>
      <c r="B33" s="33"/>
      <c r="C33" s="80">
        <v>1179</v>
      </c>
      <c r="D33" s="80">
        <v>580</v>
      </c>
      <c r="E33" s="80">
        <v>599</v>
      </c>
      <c r="F33" s="80">
        <v>47</v>
      </c>
      <c r="G33" s="80">
        <v>22</v>
      </c>
      <c r="H33" s="80">
        <v>25</v>
      </c>
      <c r="I33" s="80">
        <v>46</v>
      </c>
      <c r="J33" s="80">
        <v>18</v>
      </c>
      <c r="K33" s="80">
        <v>28</v>
      </c>
      <c r="L33" s="80">
        <v>60</v>
      </c>
      <c r="M33" s="80">
        <v>31</v>
      </c>
      <c r="N33" s="80">
        <v>29</v>
      </c>
      <c r="O33" s="80">
        <v>39</v>
      </c>
      <c r="P33" s="80">
        <v>24</v>
      </c>
      <c r="Q33" s="81">
        <v>15</v>
      </c>
    </row>
    <row r="34" spans="1:17" x14ac:dyDescent="0.15">
      <c r="A34" s="48" t="s">
        <v>868</v>
      </c>
      <c r="B34" s="33"/>
      <c r="C34" s="80">
        <v>1579</v>
      </c>
      <c r="D34" s="80">
        <v>768</v>
      </c>
      <c r="E34" s="80">
        <v>811</v>
      </c>
      <c r="F34" s="80">
        <v>47</v>
      </c>
      <c r="G34" s="80">
        <v>27</v>
      </c>
      <c r="H34" s="80">
        <v>20</v>
      </c>
      <c r="I34" s="80">
        <v>64</v>
      </c>
      <c r="J34" s="80">
        <v>30</v>
      </c>
      <c r="K34" s="80">
        <v>34</v>
      </c>
      <c r="L34" s="80">
        <v>79</v>
      </c>
      <c r="M34" s="80">
        <v>39</v>
      </c>
      <c r="N34" s="80">
        <v>40</v>
      </c>
      <c r="O34" s="80">
        <v>100</v>
      </c>
      <c r="P34" s="80">
        <v>53</v>
      </c>
      <c r="Q34" s="81">
        <v>47</v>
      </c>
    </row>
    <row r="35" spans="1:17" x14ac:dyDescent="0.15">
      <c r="A35" s="48" t="s">
        <v>869</v>
      </c>
      <c r="B35" s="33"/>
      <c r="C35" s="80">
        <v>228</v>
      </c>
      <c r="D35" s="80">
        <v>110</v>
      </c>
      <c r="E35" s="80">
        <v>118</v>
      </c>
      <c r="F35" s="80">
        <v>9</v>
      </c>
      <c r="G35" s="80">
        <v>3</v>
      </c>
      <c r="H35" s="80">
        <v>6</v>
      </c>
      <c r="I35" s="80">
        <v>14</v>
      </c>
      <c r="J35" s="80">
        <v>7</v>
      </c>
      <c r="K35" s="80">
        <v>7</v>
      </c>
      <c r="L35" s="80">
        <v>6</v>
      </c>
      <c r="M35" s="80">
        <v>5</v>
      </c>
      <c r="N35" s="80">
        <v>1</v>
      </c>
      <c r="O35" s="80">
        <v>7</v>
      </c>
      <c r="P35" s="80">
        <v>3</v>
      </c>
      <c r="Q35" s="81">
        <v>4</v>
      </c>
    </row>
    <row r="36" spans="1:17" x14ac:dyDescent="0.15">
      <c r="A36" s="48" t="s">
        <v>870</v>
      </c>
      <c r="B36" s="33"/>
      <c r="C36" s="80">
        <v>232</v>
      </c>
      <c r="D36" s="80">
        <v>117</v>
      </c>
      <c r="E36" s="80">
        <v>115</v>
      </c>
      <c r="F36" s="80">
        <v>13</v>
      </c>
      <c r="G36" s="80">
        <v>5</v>
      </c>
      <c r="H36" s="80">
        <v>8</v>
      </c>
      <c r="I36" s="80">
        <v>10</v>
      </c>
      <c r="J36" s="80">
        <v>5</v>
      </c>
      <c r="K36" s="80">
        <v>5</v>
      </c>
      <c r="L36" s="80">
        <v>9</v>
      </c>
      <c r="M36" s="80">
        <v>4</v>
      </c>
      <c r="N36" s="80">
        <v>5</v>
      </c>
      <c r="O36" s="80">
        <v>13</v>
      </c>
      <c r="P36" s="80">
        <v>8</v>
      </c>
      <c r="Q36" s="81">
        <v>5</v>
      </c>
    </row>
    <row r="37" spans="1:17" x14ac:dyDescent="0.15">
      <c r="A37" s="48" t="s">
        <v>871</v>
      </c>
      <c r="B37" s="33"/>
      <c r="C37" s="80">
        <v>490</v>
      </c>
      <c r="D37" s="80">
        <v>250</v>
      </c>
      <c r="E37" s="80">
        <v>240</v>
      </c>
      <c r="F37" s="80">
        <v>15</v>
      </c>
      <c r="G37" s="80">
        <v>10</v>
      </c>
      <c r="H37" s="80">
        <v>5</v>
      </c>
      <c r="I37" s="80">
        <v>21</v>
      </c>
      <c r="J37" s="80">
        <v>12</v>
      </c>
      <c r="K37" s="80">
        <v>9</v>
      </c>
      <c r="L37" s="80">
        <v>24</v>
      </c>
      <c r="M37" s="80">
        <v>14</v>
      </c>
      <c r="N37" s="80">
        <v>10</v>
      </c>
      <c r="O37" s="80">
        <v>23</v>
      </c>
      <c r="P37" s="80">
        <v>14</v>
      </c>
      <c r="Q37" s="81">
        <v>9</v>
      </c>
    </row>
    <row r="38" spans="1:17" x14ac:dyDescent="0.15">
      <c r="A38" s="48" t="s">
        <v>872</v>
      </c>
      <c r="B38" s="33"/>
      <c r="C38" s="80">
        <v>868</v>
      </c>
      <c r="D38" s="80">
        <v>421</v>
      </c>
      <c r="E38" s="80">
        <v>447</v>
      </c>
      <c r="F38" s="80">
        <v>56</v>
      </c>
      <c r="G38" s="80">
        <v>25</v>
      </c>
      <c r="H38" s="80">
        <v>31</v>
      </c>
      <c r="I38" s="80">
        <v>88</v>
      </c>
      <c r="J38" s="80">
        <v>43</v>
      </c>
      <c r="K38" s="80">
        <v>45</v>
      </c>
      <c r="L38" s="80">
        <v>61</v>
      </c>
      <c r="M38" s="80">
        <v>31</v>
      </c>
      <c r="N38" s="80">
        <v>30</v>
      </c>
      <c r="O38" s="80">
        <v>27</v>
      </c>
      <c r="P38" s="80">
        <v>13</v>
      </c>
      <c r="Q38" s="81">
        <v>14</v>
      </c>
    </row>
    <row r="39" spans="1:17" x14ac:dyDescent="0.15">
      <c r="A39" s="48" t="s">
        <v>873</v>
      </c>
      <c r="B39" s="33"/>
      <c r="C39" s="80">
        <v>300</v>
      </c>
      <c r="D39" s="80">
        <v>148</v>
      </c>
      <c r="E39" s="80">
        <v>152</v>
      </c>
      <c r="F39" s="80">
        <v>10</v>
      </c>
      <c r="G39" s="80">
        <v>6</v>
      </c>
      <c r="H39" s="80">
        <v>4</v>
      </c>
      <c r="I39" s="80">
        <v>12</v>
      </c>
      <c r="J39" s="80">
        <v>4</v>
      </c>
      <c r="K39" s="80">
        <v>8</v>
      </c>
      <c r="L39" s="80">
        <v>10</v>
      </c>
      <c r="M39" s="80">
        <v>2</v>
      </c>
      <c r="N39" s="80">
        <v>8</v>
      </c>
      <c r="O39" s="80">
        <v>11</v>
      </c>
      <c r="P39" s="80">
        <v>7</v>
      </c>
      <c r="Q39" s="81">
        <v>4</v>
      </c>
    </row>
    <row r="40" spans="1:17" x14ac:dyDescent="0.15">
      <c r="A40" s="48"/>
      <c r="B40" s="33"/>
      <c r="C40" s="80"/>
      <c r="D40" s="80"/>
      <c r="E40" s="80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3"/>
    </row>
    <row r="41" spans="1:17" x14ac:dyDescent="0.15">
      <c r="A41" s="48"/>
      <c r="B41" s="33"/>
      <c r="C41" s="80"/>
      <c r="D41" s="80"/>
      <c r="E41" s="80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3"/>
    </row>
    <row r="42" spans="1:17" x14ac:dyDescent="0.15">
      <c r="A42" s="1190" t="s">
        <v>874</v>
      </c>
      <c r="B42" s="1191"/>
      <c r="C42" s="80">
        <v>6160</v>
      </c>
      <c r="D42" s="80">
        <v>3031</v>
      </c>
      <c r="E42" s="80">
        <v>3129</v>
      </c>
      <c r="F42" s="82">
        <v>221</v>
      </c>
      <c r="G42" s="82">
        <v>110</v>
      </c>
      <c r="H42" s="82">
        <v>111</v>
      </c>
      <c r="I42" s="82">
        <v>229</v>
      </c>
      <c r="J42" s="82">
        <v>113</v>
      </c>
      <c r="K42" s="82">
        <v>116</v>
      </c>
      <c r="L42" s="82">
        <v>256</v>
      </c>
      <c r="M42" s="82">
        <v>119</v>
      </c>
      <c r="N42" s="82">
        <v>137</v>
      </c>
      <c r="O42" s="82">
        <v>244</v>
      </c>
      <c r="P42" s="82">
        <v>128</v>
      </c>
      <c r="Q42" s="83">
        <v>116</v>
      </c>
    </row>
    <row r="43" spans="1:17" x14ac:dyDescent="0.15">
      <c r="A43" s="48"/>
      <c r="B43" s="33"/>
      <c r="C43" s="80"/>
      <c r="D43" s="80"/>
      <c r="E43" s="80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3"/>
    </row>
    <row r="44" spans="1:17" x14ac:dyDescent="0.15">
      <c r="A44" s="48" t="s">
        <v>875</v>
      </c>
      <c r="B44" s="33"/>
      <c r="C44" s="80">
        <v>916</v>
      </c>
      <c r="D44" s="80">
        <v>435</v>
      </c>
      <c r="E44" s="80">
        <v>481</v>
      </c>
      <c r="F44" s="80">
        <v>34</v>
      </c>
      <c r="G44" s="80">
        <v>15</v>
      </c>
      <c r="H44" s="80">
        <v>19</v>
      </c>
      <c r="I44" s="80">
        <v>32</v>
      </c>
      <c r="J44" s="80">
        <v>17</v>
      </c>
      <c r="K44" s="80">
        <v>15</v>
      </c>
      <c r="L44" s="80">
        <v>42</v>
      </c>
      <c r="M44" s="80">
        <v>18</v>
      </c>
      <c r="N44" s="80">
        <v>24</v>
      </c>
      <c r="O44" s="80">
        <v>54</v>
      </c>
      <c r="P44" s="80">
        <v>25</v>
      </c>
      <c r="Q44" s="81">
        <v>29</v>
      </c>
    </row>
    <row r="45" spans="1:17" x14ac:dyDescent="0.15">
      <c r="A45" s="48" t="s">
        <v>876</v>
      </c>
      <c r="B45" s="33"/>
      <c r="C45" s="80">
        <v>1441</v>
      </c>
      <c r="D45" s="80">
        <v>666</v>
      </c>
      <c r="E45" s="80">
        <v>775</v>
      </c>
      <c r="F45" s="80">
        <v>42</v>
      </c>
      <c r="G45" s="80">
        <v>25</v>
      </c>
      <c r="H45" s="80">
        <v>17</v>
      </c>
      <c r="I45" s="80">
        <v>52</v>
      </c>
      <c r="J45" s="80">
        <v>25</v>
      </c>
      <c r="K45" s="80">
        <v>27</v>
      </c>
      <c r="L45" s="80">
        <v>49</v>
      </c>
      <c r="M45" s="80">
        <v>23</v>
      </c>
      <c r="N45" s="80">
        <v>26</v>
      </c>
      <c r="O45" s="80">
        <v>53</v>
      </c>
      <c r="P45" s="80">
        <v>28</v>
      </c>
      <c r="Q45" s="81">
        <v>25</v>
      </c>
    </row>
    <row r="46" spans="1:17" x14ac:dyDescent="0.15">
      <c r="A46" s="48" t="s">
        <v>877</v>
      </c>
      <c r="B46" s="33"/>
      <c r="C46" s="80">
        <v>2952</v>
      </c>
      <c r="D46" s="80">
        <v>1494</v>
      </c>
      <c r="E46" s="80">
        <v>1458</v>
      </c>
      <c r="F46" s="80">
        <v>120</v>
      </c>
      <c r="G46" s="80">
        <v>54</v>
      </c>
      <c r="H46" s="80">
        <v>66</v>
      </c>
      <c r="I46" s="80">
        <v>120</v>
      </c>
      <c r="J46" s="80">
        <v>60</v>
      </c>
      <c r="K46" s="80">
        <v>60</v>
      </c>
      <c r="L46" s="80">
        <v>117</v>
      </c>
      <c r="M46" s="80">
        <v>54</v>
      </c>
      <c r="N46" s="80">
        <v>63</v>
      </c>
      <c r="O46" s="80">
        <v>95</v>
      </c>
      <c r="P46" s="80">
        <v>53</v>
      </c>
      <c r="Q46" s="81">
        <v>42</v>
      </c>
    </row>
    <row r="47" spans="1:17" x14ac:dyDescent="0.15">
      <c r="A47" s="48" t="s">
        <v>878</v>
      </c>
      <c r="B47" s="33"/>
      <c r="C47" s="80">
        <v>142</v>
      </c>
      <c r="D47" s="80">
        <v>74</v>
      </c>
      <c r="E47" s="80">
        <v>68</v>
      </c>
      <c r="F47" s="80">
        <v>3</v>
      </c>
      <c r="G47" s="80">
        <v>2</v>
      </c>
      <c r="H47" s="80">
        <v>1</v>
      </c>
      <c r="I47" s="80">
        <v>3</v>
      </c>
      <c r="J47" s="80">
        <v>2</v>
      </c>
      <c r="K47" s="80">
        <v>1</v>
      </c>
      <c r="L47" s="80">
        <v>6</v>
      </c>
      <c r="M47" s="80">
        <v>3</v>
      </c>
      <c r="N47" s="80">
        <v>3</v>
      </c>
      <c r="O47" s="80">
        <v>10</v>
      </c>
      <c r="P47" s="80">
        <v>7</v>
      </c>
      <c r="Q47" s="81">
        <v>3</v>
      </c>
    </row>
    <row r="48" spans="1:17" s="79" customFormat="1" x14ac:dyDescent="0.15">
      <c r="A48" s="48" t="s">
        <v>1092</v>
      </c>
      <c r="B48" s="33"/>
      <c r="C48" s="80">
        <v>709</v>
      </c>
      <c r="D48" s="80">
        <v>362</v>
      </c>
      <c r="E48" s="80">
        <v>347</v>
      </c>
      <c r="F48" s="80">
        <v>22</v>
      </c>
      <c r="G48" s="80">
        <v>14</v>
      </c>
      <c r="H48" s="80">
        <v>8</v>
      </c>
      <c r="I48" s="80">
        <v>22</v>
      </c>
      <c r="J48" s="80">
        <v>9</v>
      </c>
      <c r="K48" s="80">
        <v>13</v>
      </c>
      <c r="L48" s="80">
        <v>42</v>
      </c>
      <c r="M48" s="80">
        <v>21</v>
      </c>
      <c r="N48" s="80">
        <v>21</v>
      </c>
      <c r="O48" s="80">
        <v>32</v>
      </c>
      <c r="P48" s="80">
        <v>15</v>
      </c>
      <c r="Q48" s="81">
        <v>17</v>
      </c>
    </row>
    <row r="49" spans="1:17" s="79" customFormat="1" x14ac:dyDescent="0.15">
      <c r="A49" s="48" t="s">
        <v>1092</v>
      </c>
      <c r="B49" s="33" t="s">
        <v>1093</v>
      </c>
      <c r="C49" s="80">
        <v>249</v>
      </c>
      <c r="D49" s="80">
        <v>131</v>
      </c>
      <c r="E49" s="80">
        <v>118</v>
      </c>
      <c r="F49" s="80">
        <v>9</v>
      </c>
      <c r="G49" s="80">
        <v>6</v>
      </c>
      <c r="H49" s="80">
        <v>3</v>
      </c>
      <c r="I49" s="80">
        <v>12</v>
      </c>
      <c r="J49" s="80">
        <v>5</v>
      </c>
      <c r="K49" s="80">
        <v>7</v>
      </c>
      <c r="L49" s="80">
        <v>15</v>
      </c>
      <c r="M49" s="80">
        <v>8</v>
      </c>
      <c r="N49" s="80">
        <v>7</v>
      </c>
      <c r="O49" s="80">
        <v>10</v>
      </c>
      <c r="P49" s="80">
        <v>6</v>
      </c>
      <c r="Q49" s="81">
        <v>4</v>
      </c>
    </row>
    <row r="50" spans="1:17" x14ac:dyDescent="0.15">
      <c r="A50" s="48" t="s">
        <v>1092</v>
      </c>
      <c r="B50" s="33" t="s">
        <v>1094</v>
      </c>
      <c r="C50" s="80">
        <v>460</v>
      </c>
      <c r="D50" s="80">
        <v>231</v>
      </c>
      <c r="E50" s="80">
        <v>229</v>
      </c>
      <c r="F50" s="80">
        <v>13</v>
      </c>
      <c r="G50" s="82">
        <v>8</v>
      </c>
      <c r="H50" s="82">
        <v>5</v>
      </c>
      <c r="I50" s="82">
        <v>10</v>
      </c>
      <c r="J50" s="82">
        <v>4</v>
      </c>
      <c r="K50" s="82">
        <v>6</v>
      </c>
      <c r="L50" s="82">
        <v>27</v>
      </c>
      <c r="M50" s="82">
        <v>13</v>
      </c>
      <c r="N50" s="82">
        <v>14</v>
      </c>
      <c r="O50" s="82">
        <v>22</v>
      </c>
      <c r="P50" s="82">
        <v>9</v>
      </c>
      <c r="Q50" s="83">
        <v>13</v>
      </c>
    </row>
    <row r="51" spans="1:17" s="79" customFormat="1" x14ac:dyDescent="0.15">
      <c r="A51" s="48"/>
      <c r="B51" s="33"/>
      <c r="C51" s="80"/>
      <c r="D51" s="80"/>
      <c r="E51" s="80"/>
      <c r="F51" s="80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3"/>
    </row>
    <row r="52" spans="1:17" x14ac:dyDescent="0.15">
      <c r="A52" s="48"/>
      <c r="B52" s="33"/>
      <c r="C52" s="80"/>
      <c r="D52" s="80"/>
      <c r="E52" s="80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3"/>
    </row>
    <row r="53" spans="1:17" x14ac:dyDescent="0.15">
      <c r="A53" s="1190" t="s">
        <v>879</v>
      </c>
      <c r="B53" s="1191"/>
      <c r="C53" s="80">
        <v>2428</v>
      </c>
      <c r="D53" s="80">
        <v>1194</v>
      </c>
      <c r="E53" s="80">
        <v>1234</v>
      </c>
      <c r="F53" s="82">
        <v>68</v>
      </c>
      <c r="G53" s="82">
        <v>36</v>
      </c>
      <c r="H53" s="82">
        <v>32</v>
      </c>
      <c r="I53" s="82">
        <v>83</v>
      </c>
      <c r="J53" s="82">
        <v>41</v>
      </c>
      <c r="K53" s="82">
        <v>42</v>
      </c>
      <c r="L53" s="82">
        <v>92</v>
      </c>
      <c r="M53" s="82">
        <v>51</v>
      </c>
      <c r="N53" s="82">
        <v>41</v>
      </c>
      <c r="O53" s="82">
        <v>86</v>
      </c>
      <c r="P53" s="82">
        <v>41</v>
      </c>
      <c r="Q53" s="83">
        <v>45</v>
      </c>
    </row>
    <row r="54" spans="1:17" x14ac:dyDescent="0.15">
      <c r="A54" s="48"/>
      <c r="B54" s="33"/>
      <c r="C54" s="80"/>
      <c r="D54" s="80"/>
      <c r="E54" s="80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3"/>
    </row>
    <row r="55" spans="1:17" x14ac:dyDescent="0.15">
      <c r="A55" s="48" t="s">
        <v>880</v>
      </c>
      <c r="B55" s="33"/>
      <c r="C55" s="80">
        <v>1263</v>
      </c>
      <c r="D55" s="80">
        <v>603</v>
      </c>
      <c r="E55" s="80">
        <v>660</v>
      </c>
      <c r="F55" s="80">
        <v>40</v>
      </c>
      <c r="G55" s="80">
        <v>19</v>
      </c>
      <c r="H55" s="80">
        <v>21</v>
      </c>
      <c r="I55" s="80">
        <v>41</v>
      </c>
      <c r="J55" s="80">
        <v>18</v>
      </c>
      <c r="K55" s="80">
        <v>23</v>
      </c>
      <c r="L55" s="80">
        <v>50</v>
      </c>
      <c r="M55" s="80">
        <v>25</v>
      </c>
      <c r="N55" s="80">
        <v>25</v>
      </c>
      <c r="O55" s="80">
        <v>43</v>
      </c>
      <c r="P55" s="80">
        <v>19</v>
      </c>
      <c r="Q55" s="81">
        <v>24</v>
      </c>
    </row>
    <row r="56" spans="1:17" x14ac:dyDescent="0.15">
      <c r="A56" s="48" t="s">
        <v>881</v>
      </c>
      <c r="B56" s="33"/>
      <c r="C56" s="80">
        <v>245</v>
      </c>
      <c r="D56" s="80">
        <v>120</v>
      </c>
      <c r="E56" s="80">
        <v>125</v>
      </c>
      <c r="F56" s="80">
        <v>7</v>
      </c>
      <c r="G56" s="80">
        <v>3</v>
      </c>
      <c r="H56" s="80">
        <v>4</v>
      </c>
      <c r="I56" s="80">
        <v>6</v>
      </c>
      <c r="J56" s="80">
        <v>3</v>
      </c>
      <c r="K56" s="80">
        <v>3</v>
      </c>
      <c r="L56" s="80">
        <v>9</v>
      </c>
      <c r="M56" s="80">
        <v>7</v>
      </c>
      <c r="N56" s="80">
        <v>2</v>
      </c>
      <c r="O56" s="80">
        <v>7</v>
      </c>
      <c r="P56" s="80">
        <v>6</v>
      </c>
      <c r="Q56" s="81">
        <v>1</v>
      </c>
    </row>
    <row r="57" spans="1:17" x14ac:dyDescent="0.15">
      <c r="A57" s="48" t="s">
        <v>882</v>
      </c>
      <c r="B57" s="33"/>
      <c r="C57" s="80">
        <v>298</v>
      </c>
      <c r="D57" s="80">
        <v>153</v>
      </c>
      <c r="E57" s="80">
        <v>145</v>
      </c>
      <c r="F57" s="80">
        <v>8</v>
      </c>
      <c r="G57" s="80">
        <v>5</v>
      </c>
      <c r="H57" s="80">
        <v>3</v>
      </c>
      <c r="I57" s="80">
        <v>12</v>
      </c>
      <c r="J57" s="80">
        <v>7</v>
      </c>
      <c r="K57" s="80">
        <v>5</v>
      </c>
      <c r="L57" s="80">
        <v>13</v>
      </c>
      <c r="M57" s="80">
        <v>7</v>
      </c>
      <c r="N57" s="80">
        <v>6</v>
      </c>
      <c r="O57" s="80">
        <v>10</v>
      </c>
      <c r="P57" s="80">
        <v>6</v>
      </c>
      <c r="Q57" s="81">
        <v>4</v>
      </c>
    </row>
    <row r="58" spans="1:17" ht="14.25" thickBot="1" x14ac:dyDescent="0.2">
      <c r="A58" s="65" t="s">
        <v>883</v>
      </c>
      <c r="B58" s="66"/>
      <c r="C58" s="769">
        <v>622</v>
      </c>
      <c r="D58" s="769">
        <v>318</v>
      </c>
      <c r="E58" s="769">
        <v>304</v>
      </c>
      <c r="F58" s="769">
        <v>13</v>
      </c>
      <c r="G58" s="769">
        <v>9</v>
      </c>
      <c r="H58" s="769">
        <v>4</v>
      </c>
      <c r="I58" s="769">
        <v>24</v>
      </c>
      <c r="J58" s="769">
        <v>13</v>
      </c>
      <c r="K58" s="769">
        <v>11</v>
      </c>
      <c r="L58" s="769">
        <v>20</v>
      </c>
      <c r="M58" s="769">
        <v>12</v>
      </c>
      <c r="N58" s="769">
        <v>8</v>
      </c>
      <c r="O58" s="769">
        <v>26</v>
      </c>
      <c r="P58" s="769">
        <v>10</v>
      </c>
      <c r="Q58" s="770">
        <v>16</v>
      </c>
    </row>
    <row r="59" spans="1:17" x14ac:dyDescent="0.1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</row>
    <row r="60" spans="1:17" x14ac:dyDescent="0.1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</row>
    <row r="61" spans="1:17" x14ac:dyDescent="0.1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</row>
  </sheetData>
  <mergeCells count="10">
    <mergeCell ref="C4:E4"/>
    <mergeCell ref="F4:H4"/>
    <mergeCell ref="I4:K4"/>
    <mergeCell ref="L4:N4"/>
    <mergeCell ref="O4:Q4"/>
    <mergeCell ref="A7:B7"/>
    <mergeCell ref="A31:B31"/>
    <mergeCell ref="A42:B42"/>
    <mergeCell ref="A53:B53"/>
    <mergeCell ref="A4:B5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&amp;C68</oddFooter>
    <firstFooter>&amp;C66</first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2:R61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5" width="5.25" style="203" customWidth="1"/>
    <col min="16" max="17" width="5.875" style="203" customWidth="1"/>
  </cols>
  <sheetData>
    <row r="2" spans="1:17" x14ac:dyDescent="0.15">
      <c r="Q2" s="757" t="s">
        <v>1240</v>
      </c>
    </row>
    <row r="3" spans="1:17" ht="4.5" customHeight="1" thickBot="1" x14ac:dyDescent="0.2"/>
    <row r="4" spans="1:17" x14ac:dyDescent="0.15">
      <c r="A4" s="1192" t="s">
        <v>491</v>
      </c>
      <c r="B4" s="1201"/>
      <c r="C4" s="1201"/>
      <c r="D4" s="1201" t="s">
        <v>492</v>
      </c>
      <c r="E4" s="1201"/>
      <c r="F4" s="1201"/>
      <c r="G4" s="1201" t="s">
        <v>493</v>
      </c>
      <c r="H4" s="1201"/>
      <c r="I4" s="1201"/>
      <c r="J4" s="1201" t="s">
        <v>494</v>
      </c>
      <c r="K4" s="1201"/>
      <c r="L4" s="1201"/>
      <c r="M4" s="1201" t="s">
        <v>495</v>
      </c>
      <c r="N4" s="1201"/>
      <c r="O4" s="1201"/>
      <c r="P4" s="1201" t="s">
        <v>486</v>
      </c>
      <c r="Q4" s="1202"/>
    </row>
    <row r="5" spans="1:17" x14ac:dyDescent="0.15">
      <c r="A5" s="63" t="s">
        <v>507</v>
      </c>
      <c r="B5" s="45" t="s">
        <v>840</v>
      </c>
      <c r="C5" s="45" t="s">
        <v>506</v>
      </c>
      <c r="D5" s="45" t="s">
        <v>507</v>
      </c>
      <c r="E5" s="45" t="s">
        <v>840</v>
      </c>
      <c r="F5" s="45" t="s">
        <v>506</v>
      </c>
      <c r="G5" s="45" t="s">
        <v>507</v>
      </c>
      <c r="H5" s="45" t="s">
        <v>840</v>
      </c>
      <c r="I5" s="45" t="s">
        <v>506</v>
      </c>
      <c r="J5" s="45" t="s">
        <v>507</v>
      </c>
      <c r="K5" s="45" t="s">
        <v>840</v>
      </c>
      <c r="L5" s="45" t="s">
        <v>506</v>
      </c>
      <c r="M5" s="45" t="s">
        <v>507</v>
      </c>
      <c r="N5" s="45" t="s">
        <v>840</v>
      </c>
      <c r="O5" s="45" t="s">
        <v>506</v>
      </c>
      <c r="P5" s="1203"/>
      <c r="Q5" s="1204"/>
    </row>
    <row r="6" spans="1:17" x14ac:dyDescent="0.15">
      <c r="A6" s="57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4"/>
      <c r="Q6" s="58"/>
    </row>
    <row r="7" spans="1:17" x14ac:dyDescent="0.15">
      <c r="A7" s="57">
        <v>797</v>
      </c>
      <c r="B7" s="39">
        <v>394</v>
      </c>
      <c r="C7" s="39">
        <v>403</v>
      </c>
      <c r="D7" s="39">
        <v>658</v>
      </c>
      <c r="E7" s="39">
        <v>344</v>
      </c>
      <c r="F7" s="39">
        <v>314</v>
      </c>
      <c r="G7" s="39">
        <v>776</v>
      </c>
      <c r="H7" s="39">
        <v>419</v>
      </c>
      <c r="I7" s="39">
        <v>357</v>
      </c>
      <c r="J7" s="39">
        <v>918</v>
      </c>
      <c r="K7" s="39">
        <v>498</v>
      </c>
      <c r="L7" s="39">
        <v>420</v>
      </c>
      <c r="M7" s="39">
        <v>933</v>
      </c>
      <c r="N7" s="39">
        <v>508</v>
      </c>
      <c r="O7" s="39">
        <v>425</v>
      </c>
      <c r="P7" s="1214" t="s">
        <v>844</v>
      </c>
      <c r="Q7" s="1215"/>
    </row>
    <row r="8" spans="1:17" x14ac:dyDescent="0.15">
      <c r="A8" s="57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4"/>
      <c r="Q8" s="58"/>
    </row>
    <row r="9" spans="1:17" x14ac:dyDescent="0.15">
      <c r="A9" s="57">
        <v>166</v>
      </c>
      <c r="B9" s="38">
        <v>82</v>
      </c>
      <c r="C9" s="38">
        <v>84</v>
      </c>
      <c r="D9" s="39">
        <v>196</v>
      </c>
      <c r="E9" s="38">
        <v>97</v>
      </c>
      <c r="F9" s="38">
        <v>99</v>
      </c>
      <c r="G9" s="31">
        <v>229</v>
      </c>
      <c r="H9" s="31">
        <v>121</v>
      </c>
      <c r="I9" s="31">
        <v>108</v>
      </c>
      <c r="J9" s="39">
        <v>258</v>
      </c>
      <c r="K9" s="38">
        <v>140</v>
      </c>
      <c r="L9" s="38">
        <v>118</v>
      </c>
      <c r="M9" s="42">
        <v>237</v>
      </c>
      <c r="N9" s="38">
        <v>125</v>
      </c>
      <c r="O9" s="38">
        <v>112</v>
      </c>
      <c r="P9" s="34" t="s">
        <v>846</v>
      </c>
      <c r="Q9" s="58"/>
    </row>
    <row r="10" spans="1:17" x14ac:dyDescent="0.15">
      <c r="A10" s="57">
        <v>6</v>
      </c>
      <c r="B10" s="38">
        <v>4</v>
      </c>
      <c r="C10" s="38">
        <v>2</v>
      </c>
      <c r="D10" s="39">
        <v>5</v>
      </c>
      <c r="E10" s="38">
        <v>2</v>
      </c>
      <c r="F10" s="38">
        <v>3</v>
      </c>
      <c r="G10" s="31">
        <v>12</v>
      </c>
      <c r="H10" s="31">
        <v>8</v>
      </c>
      <c r="I10" s="31">
        <v>4</v>
      </c>
      <c r="J10" s="39">
        <v>17</v>
      </c>
      <c r="K10" s="38">
        <v>9</v>
      </c>
      <c r="L10" s="38">
        <v>8</v>
      </c>
      <c r="M10" s="42">
        <v>11</v>
      </c>
      <c r="N10" s="38">
        <v>6</v>
      </c>
      <c r="O10" s="38">
        <v>5</v>
      </c>
      <c r="P10" s="34" t="s">
        <v>847</v>
      </c>
      <c r="Q10" s="58"/>
    </row>
    <row r="11" spans="1:17" x14ac:dyDescent="0.15">
      <c r="A11" s="57">
        <v>4</v>
      </c>
      <c r="B11" s="38">
        <v>2</v>
      </c>
      <c r="C11" s="38">
        <v>2</v>
      </c>
      <c r="D11" s="39">
        <v>8</v>
      </c>
      <c r="E11" s="38">
        <v>2</v>
      </c>
      <c r="F11" s="38">
        <v>6</v>
      </c>
      <c r="G11" s="31">
        <v>14</v>
      </c>
      <c r="H11" s="31">
        <v>7</v>
      </c>
      <c r="I11" s="31">
        <v>7</v>
      </c>
      <c r="J11" s="39">
        <v>18</v>
      </c>
      <c r="K11" s="38">
        <v>10</v>
      </c>
      <c r="L11" s="38">
        <v>8</v>
      </c>
      <c r="M11" s="42">
        <v>19</v>
      </c>
      <c r="N11" s="38">
        <v>11</v>
      </c>
      <c r="O11" s="38">
        <v>8</v>
      </c>
      <c r="P11" s="34" t="s">
        <v>848</v>
      </c>
      <c r="Q11" s="58"/>
    </row>
    <row r="12" spans="1:17" x14ac:dyDescent="0.15">
      <c r="A12" s="57" t="s">
        <v>509</v>
      </c>
      <c r="B12" s="38" t="s">
        <v>509</v>
      </c>
      <c r="C12" s="38" t="s">
        <v>509</v>
      </c>
      <c r="D12" s="39">
        <v>7</v>
      </c>
      <c r="E12" s="38">
        <v>4</v>
      </c>
      <c r="F12" s="38">
        <v>3</v>
      </c>
      <c r="G12" s="31">
        <v>7</v>
      </c>
      <c r="H12" s="31">
        <v>3</v>
      </c>
      <c r="I12" s="31">
        <v>4</v>
      </c>
      <c r="J12" s="39">
        <v>5</v>
      </c>
      <c r="K12" s="38">
        <v>3</v>
      </c>
      <c r="L12" s="38">
        <v>2</v>
      </c>
      <c r="M12" s="771">
        <v>5</v>
      </c>
      <c r="N12" s="38">
        <v>3</v>
      </c>
      <c r="O12" s="38">
        <v>2</v>
      </c>
      <c r="P12" s="34" t="s">
        <v>849</v>
      </c>
      <c r="Q12" s="58"/>
    </row>
    <row r="13" spans="1:17" x14ac:dyDescent="0.15">
      <c r="A13" s="57">
        <v>5</v>
      </c>
      <c r="B13" s="38">
        <v>4</v>
      </c>
      <c r="C13" s="38">
        <v>1</v>
      </c>
      <c r="D13" s="39">
        <v>26</v>
      </c>
      <c r="E13" s="38">
        <v>17</v>
      </c>
      <c r="F13" s="38">
        <v>9</v>
      </c>
      <c r="G13" s="31">
        <v>29</v>
      </c>
      <c r="H13" s="31">
        <v>15</v>
      </c>
      <c r="I13" s="31">
        <v>14</v>
      </c>
      <c r="J13" s="39">
        <v>19</v>
      </c>
      <c r="K13" s="38">
        <v>11</v>
      </c>
      <c r="L13" s="38">
        <v>8</v>
      </c>
      <c r="M13" s="42">
        <v>12</v>
      </c>
      <c r="N13" s="38">
        <v>10</v>
      </c>
      <c r="O13" s="38">
        <v>2</v>
      </c>
      <c r="P13" s="34" t="s">
        <v>850</v>
      </c>
      <c r="Q13" s="58"/>
    </row>
    <row r="14" spans="1:17" x14ac:dyDescent="0.15">
      <c r="A14" s="57">
        <v>4</v>
      </c>
      <c r="B14" s="38">
        <v>3</v>
      </c>
      <c r="C14" s="38">
        <v>1</v>
      </c>
      <c r="D14" s="39">
        <v>7</v>
      </c>
      <c r="E14" s="38">
        <v>3</v>
      </c>
      <c r="F14" s="38">
        <v>4</v>
      </c>
      <c r="G14" s="31">
        <v>6</v>
      </c>
      <c r="H14" s="31">
        <v>3</v>
      </c>
      <c r="I14" s="31">
        <v>3</v>
      </c>
      <c r="J14" s="39">
        <v>13</v>
      </c>
      <c r="K14" s="38">
        <v>9</v>
      </c>
      <c r="L14" s="38">
        <v>4</v>
      </c>
      <c r="M14" s="42">
        <v>7</v>
      </c>
      <c r="N14" s="38">
        <v>2</v>
      </c>
      <c r="O14" s="38">
        <v>5</v>
      </c>
      <c r="P14" s="34" t="s">
        <v>851</v>
      </c>
      <c r="Q14" s="58"/>
    </row>
    <row r="15" spans="1:17" x14ac:dyDescent="0.15">
      <c r="A15" s="57">
        <v>15</v>
      </c>
      <c r="B15" s="38">
        <v>7</v>
      </c>
      <c r="C15" s="38">
        <v>8</v>
      </c>
      <c r="D15" s="39">
        <v>17</v>
      </c>
      <c r="E15" s="38">
        <v>9</v>
      </c>
      <c r="F15" s="38">
        <v>8</v>
      </c>
      <c r="G15" s="31">
        <v>23</v>
      </c>
      <c r="H15" s="31">
        <v>14</v>
      </c>
      <c r="I15" s="31">
        <v>9</v>
      </c>
      <c r="J15" s="39">
        <v>33</v>
      </c>
      <c r="K15" s="38">
        <v>14</v>
      </c>
      <c r="L15" s="38">
        <v>19</v>
      </c>
      <c r="M15" s="42">
        <v>57</v>
      </c>
      <c r="N15" s="38">
        <v>33</v>
      </c>
      <c r="O15" s="38">
        <v>24</v>
      </c>
      <c r="P15" s="34" t="s">
        <v>852</v>
      </c>
      <c r="Q15" s="58"/>
    </row>
    <row r="16" spans="1:17" x14ac:dyDescent="0.15">
      <c r="A16" s="57">
        <v>30</v>
      </c>
      <c r="B16" s="38">
        <v>19</v>
      </c>
      <c r="C16" s="38">
        <v>11</v>
      </c>
      <c r="D16" s="39">
        <v>30</v>
      </c>
      <c r="E16" s="38">
        <v>14</v>
      </c>
      <c r="F16" s="38">
        <v>16</v>
      </c>
      <c r="G16" s="31">
        <v>50</v>
      </c>
      <c r="H16" s="31">
        <v>28</v>
      </c>
      <c r="I16" s="31">
        <v>22</v>
      </c>
      <c r="J16" s="39">
        <v>68</v>
      </c>
      <c r="K16" s="38">
        <v>33</v>
      </c>
      <c r="L16" s="38">
        <v>35</v>
      </c>
      <c r="M16" s="42">
        <v>90</v>
      </c>
      <c r="N16" s="38">
        <v>47</v>
      </c>
      <c r="O16" s="38">
        <v>43</v>
      </c>
      <c r="P16" s="34" t="s">
        <v>853</v>
      </c>
      <c r="Q16" s="58"/>
    </row>
    <row r="17" spans="1:17" x14ac:dyDescent="0.15">
      <c r="A17" s="57">
        <v>18</v>
      </c>
      <c r="B17" s="38">
        <v>10</v>
      </c>
      <c r="C17" s="38">
        <v>8</v>
      </c>
      <c r="D17" s="39">
        <v>27</v>
      </c>
      <c r="E17" s="38">
        <v>11</v>
      </c>
      <c r="F17" s="38">
        <v>16</v>
      </c>
      <c r="G17" s="31">
        <v>28</v>
      </c>
      <c r="H17" s="31">
        <v>14</v>
      </c>
      <c r="I17" s="31">
        <v>14</v>
      </c>
      <c r="J17" s="39">
        <v>31</v>
      </c>
      <c r="K17" s="38">
        <v>22</v>
      </c>
      <c r="L17" s="38">
        <v>9</v>
      </c>
      <c r="M17" s="42">
        <v>25</v>
      </c>
      <c r="N17" s="38">
        <v>7</v>
      </c>
      <c r="O17" s="38">
        <v>18</v>
      </c>
      <c r="P17" s="34" t="s">
        <v>854</v>
      </c>
      <c r="Q17" s="58"/>
    </row>
    <row r="18" spans="1:17" x14ac:dyDescent="0.15">
      <c r="A18" s="57">
        <v>15</v>
      </c>
      <c r="B18" s="38">
        <v>7</v>
      </c>
      <c r="C18" s="38">
        <v>8</v>
      </c>
      <c r="D18" s="39">
        <v>19</v>
      </c>
      <c r="E18" s="38">
        <v>10</v>
      </c>
      <c r="F18" s="38">
        <v>9</v>
      </c>
      <c r="G18" s="31">
        <v>29</v>
      </c>
      <c r="H18" s="31">
        <v>16</v>
      </c>
      <c r="I18" s="31">
        <v>13</v>
      </c>
      <c r="J18" s="39">
        <v>31</v>
      </c>
      <c r="K18" s="38">
        <v>14</v>
      </c>
      <c r="L18" s="38">
        <v>17</v>
      </c>
      <c r="M18" s="42">
        <v>35</v>
      </c>
      <c r="N18" s="38">
        <v>16</v>
      </c>
      <c r="O18" s="38">
        <v>19</v>
      </c>
      <c r="P18" s="34" t="s">
        <v>855</v>
      </c>
      <c r="Q18" s="58"/>
    </row>
    <row r="19" spans="1:17" x14ac:dyDescent="0.15">
      <c r="A19" s="57">
        <v>7</v>
      </c>
      <c r="B19" s="38">
        <v>4</v>
      </c>
      <c r="C19" s="38">
        <v>3</v>
      </c>
      <c r="D19" s="39">
        <v>13</v>
      </c>
      <c r="E19" s="38">
        <v>7</v>
      </c>
      <c r="F19" s="38">
        <v>6</v>
      </c>
      <c r="G19" s="31">
        <v>18</v>
      </c>
      <c r="H19" s="31">
        <v>11</v>
      </c>
      <c r="I19" s="31">
        <v>7</v>
      </c>
      <c r="J19" s="39">
        <v>26</v>
      </c>
      <c r="K19" s="38">
        <v>15</v>
      </c>
      <c r="L19" s="38">
        <v>11</v>
      </c>
      <c r="M19" s="42">
        <v>20</v>
      </c>
      <c r="N19" s="38">
        <v>12</v>
      </c>
      <c r="O19" s="38">
        <v>8</v>
      </c>
      <c r="P19" s="34" t="s">
        <v>856</v>
      </c>
      <c r="Q19" s="58"/>
    </row>
    <row r="20" spans="1:17" x14ac:dyDescent="0.15">
      <c r="A20" s="57">
        <v>50</v>
      </c>
      <c r="B20" s="38">
        <v>22</v>
      </c>
      <c r="C20" s="38">
        <v>28</v>
      </c>
      <c r="D20" s="39">
        <v>57</v>
      </c>
      <c r="E20" s="38">
        <v>29</v>
      </c>
      <c r="F20" s="38">
        <v>28</v>
      </c>
      <c r="G20" s="31">
        <v>68</v>
      </c>
      <c r="H20" s="31">
        <v>38</v>
      </c>
      <c r="I20" s="31">
        <v>30</v>
      </c>
      <c r="J20" s="39">
        <v>76</v>
      </c>
      <c r="K20" s="38">
        <v>43</v>
      </c>
      <c r="L20" s="38">
        <v>33</v>
      </c>
      <c r="M20" s="42">
        <v>124</v>
      </c>
      <c r="N20" s="38">
        <v>73</v>
      </c>
      <c r="O20" s="38">
        <v>51</v>
      </c>
      <c r="P20" s="34" t="s">
        <v>857</v>
      </c>
      <c r="Q20" s="58"/>
    </row>
    <row r="21" spans="1:17" x14ac:dyDescent="0.15">
      <c r="A21" s="57">
        <v>265</v>
      </c>
      <c r="B21" s="38">
        <v>116</v>
      </c>
      <c r="C21" s="38">
        <v>149</v>
      </c>
      <c r="D21" s="39">
        <v>69</v>
      </c>
      <c r="E21" s="38">
        <v>36</v>
      </c>
      <c r="F21" s="38">
        <v>33</v>
      </c>
      <c r="G21" s="31">
        <v>61</v>
      </c>
      <c r="H21" s="31">
        <v>25</v>
      </c>
      <c r="I21" s="31">
        <v>36</v>
      </c>
      <c r="J21" s="39">
        <v>91</v>
      </c>
      <c r="K21" s="38">
        <v>54</v>
      </c>
      <c r="L21" s="38">
        <v>37</v>
      </c>
      <c r="M21" s="42">
        <v>75</v>
      </c>
      <c r="N21" s="38">
        <v>40</v>
      </c>
      <c r="O21" s="38">
        <v>35</v>
      </c>
      <c r="P21" s="34" t="s">
        <v>858</v>
      </c>
      <c r="Q21" s="58"/>
    </row>
    <row r="22" spans="1:17" x14ac:dyDescent="0.15">
      <c r="A22" s="57">
        <v>39</v>
      </c>
      <c r="B22" s="38">
        <v>21</v>
      </c>
      <c r="C22" s="38">
        <v>18</v>
      </c>
      <c r="D22" s="39">
        <v>49</v>
      </c>
      <c r="E22" s="38">
        <v>26</v>
      </c>
      <c r="F22" s="38">
        <v>23</v>
      </c>
      <c r="G22" s="31">
        <v>77</v>
      </c>
      <c r="H22" s="31">
        <v>40</v>
      </c>
      <c r="I22" s="31">
        <v>37</v>
      </c>
      <c r="J22" s="39">
        <v>69</v>
      </c>
      <c r="K22" s="38">
        <v>37</v>
      </c>
      <c r="L22" s="38">
        <v>32</v>
      </c>
      <c r="M22" s="42">
        <v>56</v>
      </c>
      <c r="N22" s="38">
        <v>32</v>
      </c>
      <c r="O22" s="38">
        <v>24</v>
      </c>
      <c r="P22" s="34" t="s">
        <v>859</v>
      </c>
      <c r="Q22" s="58"/>
    </row>
    <row r="23" spans="1:17" x14ac:dyDescent="0.15">
      <c r="A23" s="57">
        <v>116</v>
      </c>
      <c r="B23" s="38">
        <v>65</v>
      </c>
      <c r="C23" s="38">
        <v>51</v>
      </c>
      <c r="D23" s="39">
        <v>50</v>
      </c>
      <c r="E23" s="38">
        <v>32</v>
      </c>
      <c r="F23" s="38">
        <v>18</v>
      </c>
      <c r="G23" s="31">
        <v>49</v>
      </c>
      <c r="H23" s="31">
        <v>31</v>
      </c>
      <c r="I23" s="31">
        <v>18</v>
      </c>
      <c r="J23" s="39">
        <v>54</v>
      </c>
      <c r="K23" s="38">
        <v>27</v>
      </c>
      <c r="L23" s="38">
        <v>27</v>
      </c>
      <c r="M23" s="42">
        <v>52</v>
      </c>
      <c r="N23" s="38">
        <v>28</v>
      </c>
      <c r="O23" s="38">
        <v>24</v>
      </c>
      <c r="P23" s="34" t="s">
        <v>860</v>
      </c>
      <c r="Q23" s="58"/>
    </row>
    <row r="24" spans="1:17" x14ac:dyDescent="0.15">
      <c r="A24" s="57">
        <v>17</v>
      </c>
      <c r="B24" s="38">
        <v>6</v>
      </c>
      <c r="C24" s="38">
        <v>11</v>
      </c>
      <c r="D24" s="39">
        <v>16</v>
      </c>
      <c r="E24" s="38">
        <v>10</v>
      </c>
      <c r="F24" s="38">
        <v>6</v>
      </c>
      <c r="G24" s="31">
        <v>13</v>
      </c>
      <c r="H24" s="31">
        <v>9</v>
      </c>
      <c r="I24" s="31">
        <v>4</v>
      </c>
      <c r="J24" s="39">
        <v>36</v>
      </c>
      <c r="K24" s="38">
        <v>22</v>
      </c>
      <c r="L24" s="38">
        <v>14</v>
      </c>
      <c r="M24" s="42">
        <v>33</v>
      </c>
      <c r="N24" s="38">
        <v>15</v>
      </c>
      <c r="O24" s="38">
        <v>18</v>
      </c>
      <c r="P24" s="34" t="s">
        <v>861</v>
      </c>
      <c r="Q24" s="58"/>
    </row>
    <row r="25" spans="1:17" x14ac:dyDescent="0.15">
      <c r="A25" s="57">
        <v>16</v>
      </c>
      <c r="B25" s="38">
        <v>9</v>
      </c>
      <c r="C25" s="38">
        <v>7</v>
      </c>
      <c r="D25" s="39">
        <v>30</v>
      </c>
      <c r="E25" s="38">
        <v>17</v>
      </c>
      <c r="F25" s="38">
        <v>13</v>
      </c>
      <c r="G25" s="31">
        <v>31</v>
      </c>
      <c r="H25" s="31">
        <v>16</v>
      </c>
      <c r="I25" s="31">
        <v>15</v>
      </c>
      <c r="J25" s="39">
        <v>33</v>
      </c>
      <c r="K25" s="38">
        <v>16</v>
      </c>
      <c r="L25" s="38">
        <v>17</v>
      </c>
      <c r="M25" s="42">
        <v>24</v>
      </c>
      <c r="N25" s="38">
        <v>16</v>
      </c>
      <c r="O25" s="38">
        <v>8</v>
      </c>
      <c r="P25" s="34" t="s">
        <v>862</v>
      </c>
      <c r="Q25" s="58"/>
    </row>
    <row r="26" spans="1:17" x14ac:dyDescent="0.15">
      <c r="A26" s="57">
        <v>15</v>
      </c>
      <c r="B26" s="38">
        <v>9</v>
      </c>
      <c r="C26" s="38">
        <v>6</v>
      </c>
      <c r="D26" s="39">
        <v>24</v>
      </c>
      <c r="E26" s="38">
        <v>13</v>
      </c>
      <c r="F26" s="38">
        <v>11</v>
      </c>
      <c r="G26" s="31">
        <v>21</v>
      </c>
      <c r="H26" s="31">
        <v>14</v>
      </c>
      <c r="I26" s="31">
        <v>7</v>
      </c>
      <c r="J26" s="39">
        <v>28</v>
      </c>
      <c r="K26" s="38">
        <v>13</v>
      </c>
      <c r="L26" s="38">
        <v>15</v>
      </c>
      <c r="M26" s="42">
        <v>39</v>
      </c>
      <c r="N26" s="38">
        <v>25</v>
      </c>
      <c r="O26" s="38">
        <v>14</v>
      </c>
      <c r="P26" s="34" t="s">
        <v>863</v>
      </c>
      <c r="Q26" s="58"/>
    </row>
    <row r="27" spans="1:17" x14ac:dyDescent="0.15">
      <c r="A27" s="57" t="s">
        <v>509</v>
      </c>
      <c r="B27" s="38" t="s">
        <v>509</v>
      </c>
      <c r="C27" s="38" t="s">
        <v>509</v>
      </c>
      <c r="D27" s="39">
        <v>1</v>
      </c>
      <c r="E27" s="38" t="s">
        <v>509</v>
      </c>
      <c r="F27" s="38">
        <v>1</v>
      </c>
      <c r="G27" s="31">
        <v>1</v>
      </c>
      <c r="H27" s="38" t="s">
        <v>509</v>
      </c>
      <c r="I27" s="31">
        <v>1</v>
      </c>
      <c r="J27" s="39">
        <v>3</v>
      </c>
      <c r="K27" s="38">
        <v>2</v>
      </c>
      <c r="L27" s="38">
        <v>1</v>
      </c>
      <c r="M27" s="42">
        <v>3</v>
      </c>
      <c r="N27" s="38">
        <v>3</v>
      </c>
      <c r="O27" s="38" t="s">
        <v>509</v>
      </c>
      <c r="P27" s="34" t="s">
        <v>864</v>
      </c>
      <c r="Q27" s="58"/>
    </row>
    <row r="28" spans="1:17" x14ac:dyDescent="0.15">
      <c r="A28" s="57">
        <v>9</v>
      </c>
      <c r="B28" s="38">
        <v>4</v>
      </c>
      <c r="C28" s="38">
        <v>5</v>
      </c>
      <c r="D28" s="39">
        <v>7</v>
      </c>
      <c r="E28" s="38">
        <v>5</v>
      </c>
      <c r="F28" s="38">
        <v>2</v>
      </c>
      <c r="G28" s="31">
        <v>10</v>
      </c>
      <c r="H28" s="31">
        <v>6</v>
      </c>
      <c r="I28" s="31">
        <v>4</v>
      </c>
      <c r="J28" s="39">
        <v>9</v>
      </c>
      <c r="K28" s="38">
        <v>4</v>
      </c>
      <c r="L28" s="38">
        <v>5</v>
      </c>
      <c r="M28" s="42">
        <v>9</v>
      </c>
      <c r="N28" s="38">
        <v>4</v>
      </c>
      <c r="O28" s="38">
        <v>5</v>
      </c>
      <c r="P28" s="34" t="s">
        <v>865</v>
      </c>
      <c r="Q28" s="58"/>
    </row>
    <row r="29" spans="1:17" x14ac:dyDescent="0.15">
      <c r="A29" s="56"/>
      <c r="B29" s="38"/>
      <c r="C29" s="38"/>
      <c r="D29" s="38"/>
      <c r="E29" s="43"/>
      <c r="F29" s="38"/>
      <c r="G29" s="38"/>
      <c r="H29" s="38"/>
      <c r="I29" s="38"/>
      <c r="J29" s="38"/>
      <c r="K29" s="31"/>
      <c r="L29" s="38"/>
      <c r="M29" s="38"/>
      <c r="N29" s="38"/>
      <c r="O29" s="38"/>
      <c r="P29" s="32"/>
      <c r="Q29" s="55"/>
    </row>
    <row r="30" spans="1:17" x14ac:dyDescent="0.15">
      <c r="A30" s="56"/>
      <c r="B30" s="38"/>
      <c r="C30" s="38"/>
      <c r="D30" s="38"/>
      <c r="E30" s="43"/>
      <c r="F30" s="38"/>
      <c r="G30" s="38"/>
      <c r="H30" s="38"/>
      <c r="I30" s="38"/>
      <c r="J30" s="38"/>
      <c r="K30" s="31"/>
      <c r="L30" s="38"/>
      <c r="M30" s="38"/>
      <c r="N30" s="38"/>
      <c r="O30" s="38"/>
      <c r="P30" s="32"/>
      <c r="Q30" s="55"/>
    </row>
    <row r="31" spans="1:17" x14ac:dyDescent="0.15">
      <c r="A31" s="56">
        <v>200</v>
      </c>
      <c r="B31" s="38">
        <v>105</v>
      </c>
      <c r="C31" s="38">
        <v>95</v>
      </c>
      <c r="D31" s="38">
        <v>215</v>
      </c>
      <c r="E31" s="38">
        <v>121</v>
      </c>
      <c r="F31" s="38">
        <v>94</v>
      </c>
      <c r="G31" s="38">
        <v>269</v>
      </c>
      <c r="H31" s="38">
        <v>135</v>
      </c>
      <c r="I31" s="38">
        <v>134</v>
      </c>
      <c r="J31" s="38">
        <v>348</v>
      </c>
      <c r="K31" s="31">
        <v>178</v>
      </c>
      <c r="L31" s="38">
        <v>170</v>
      </c>
      <c r="M31" s="38">
        <v>354</v>
      </c>
      <c r="N31" s="38">
        <v>186</v>
      </c>
      <c r="O31" s="38">
        <v>168</v>
      </c>
      <c r="P31" s="1197" t="s">
        <v>866</v>
      </c>
      <c r="Q31" s="1198"/>
    </row>
    <row r="32" spans="1:17" x14ac:dyDescent="0.15">
      <c r="A32" s="56"/>
      <c r="B32" s="38"/>
      <c r="C32" s="38"/>
      <c r="D32" s="38"/>
      <c r="E32" s="38"/>
      <c r="F32" s="38"/>
      <c r="G32" s="38"/>
      <c r="H32" s="38"/>
      <c r="I32" s="38"/>
      <c r="J32" s="38"/>
      <c r="K32" s="31"/>
      <c r="L32" s="38"/>
      <c r="M32" s="38"/>
      <c r="N32" s="38"/>
      <c r="O32" s="38"/>
      <c r="P32" s="32"/>
      <c r="Q32" s="55"/>
    </row>
    <row r="33" spans="1:18" x14ac:dyDescent="0.15">
      <c r="A33" s="54">
        <v>48</v>
      </c>
      <c r="B33" s="31">
        <v>30</v>
      </c>
      <c r="C33" s="31">
        <v>18</v>
      </c>
      <c r="D33" s="31">
        <v>41</v>
      </c>
      <c r="E33" s="31">
        <v>26</v>
      </c>
      <c r="F33" s="31">
        <v>15</v>
      </c>
      <c r="G33" s="31">
        <v>73</v>
      </c>
      <c r="H33" s="31">
        <v>35</v>
      </c>
      <c r="I33" s="31">
        <v>38</v>
      </c>
      <c r="J33" s="31">
        <v>85</v>
      </c>
      <c r="K33" s="31">
        <v>47</v>
      </c>
      <c r="L33" s="31">
        <v>38</v>
      </c>
      <c r="M33" s="31">
        <v>77</v>
      </c>
      <c r="N33" s="31">
        <v>43</v>
      </c>
      <c r="O33" s="31">
        <v>34</v>
      </c>
      <c r="P33" s="32" t="s">
        <v>867</v>
      </c>
      <c r="Q33" s="55"/>
    </row>
    <row r="34" spans="1:18" x14ac:dyDescent="0.15">
      <c r="A34" s="54">
        <v>87</v>
      </c>
      <c r="B34" s="31">
        <v>45</v>
      </c>
      <c r="C34" s="31">
        <v>42</v>
      </c>
      <c r="D34" s="31">
        <v>85</v>
      </c>
      <c r="E34" s="31">
        <v>45</v>
      </c>
      <c r="F34" s="31">
        <v>40</v>
      </c>
      <c r="G34" s="31">
        <v>76</v>
      </c>
      <c r="H34" s="31">
        <v>39</v>
      </c>
      <c r="I34" s="31">
        <v>37</v>
      </c>
      <c r="J34" s="31">
        <v>95</v>
      </c>
      <c r="K34" s="31">
        <v>52</v>
      </c>
      <c r="L34" s="31">
        <v>43</v>
      </c>
      <c r="M34" s="31">
        <v>108</v>
      </c>
      <c r="N34" s="31">
        <v>54</v>
      </c>
      <c r="O34" s="31">
        <v>54</v>
      </c>
      <c r="P34" s="32" t="s">
        <v>868</v>
      </c>
      <c r="Q34" s="55"/>
    </row>
    <row r="35" spans="1:18" x14ac:dyDescent="0.15">
      <c r="A35" s="54">
        <v>5</v>
      </c>
      <c r="B35" s="31">
        <v>1</v>
      </c>
      <c r="C35" s="31">
        <v>4</v>
      </c>
      <c r="D35" s="31">
        <v>9</v>
      </c>
      <c r="E35" s="31">
        <v>5</v>
      </c>
      <c r="F35" s="31">
        <v>4</v>
      </c>
      <c r="G35" s="31">
        <v>14</v>
      </c>
      <c r="H35" s="31">
        <v>6</v>
      </c>
      <c r="I35" s="31">
        <v>8</v>
      </c>
      <c r="J35" s="31">
        <v>12</v>
      </c>
      <c r="K35" s="31">
        <v>8</v>
      </c>
      <c r="L35" s="31">
        <v>4</v>
      </c>
      <c r="M35" s="31">
        <v>7</v>
      </c>
      <c r="N35" s="31">
        <v>3</v>
      </c>
      <c r="O35" s="31">
        <v>4</v>
      </c>
      <c r="P35" s="32" t="s">
        <v>869</v>
      </c>
      <c r="Q35" s="55"/>
    </row>
    <row r="36" spans="1:18" x14ac:dyDescent="0.15">
      <c r="A36" s="54">
        <v>11</v>
      </c>
      <c r="B36" s="31">
        <v>7</v>
      </c>
      <c r="C36" s="31">
        <v>4</v>
      </c>
      <c r="D36" s="31">
        <v>11</v>
      </c>
      <c r="E36" s="31">
        <v>7</v>
      </c>
      <c r="F36" s="31">
        <v>4</v>
      </c>
      <c r="G36" s="31">
        <v>10</v>
      </c>
      <c r="H36" s="31">
        <v>4</v>
      </c>
      <c r="I36" s="31">
        <v>6</v>
      </c>
      <c r="J36" s="31">
        <v>14</v>
      </c>
      <c r="K36" s="31">
        <v>6</v>
      </c>
      <c r="L36" s="31">
        <v>8</v>
      </c>
      <c r="M36" s="31">
        <v>15</v>
      </c>
      <c r="N36" s="31">
        <v>8</v>
      </c>
      <c r="O36" s="31">
        <v>7</v>
      </c>
      <c r="P36" s="32" t="s">
        <v>870</v>
      </c>
      <c r="Q36" s="55"/>
    </row>
    <row r="37" spans="1:18" x14ac:dyDescent="0.15">
      <c r="A37" s="54">
        <v>13</v>
      </c>
      <c r="B37" s="31">
        <v>6</v>
      </c>
      <c r="C37" s="31">
        <v>7</v>
      </c>
      <c r="D37" s="31">
        <v>18</v>
      </c>
      <c r="E37" s="31">
        <v>12</v>
      </c>
      <c r="F37" s="31">
        <v>6</v>
      </c>
      <c r="G37" s="31">
        <v>20</v>
      </c>
      <c r="H37" s="31">
        <v>10</v>
      </c>
      <c r="I37" s="31">
        <v>10</v>
      </c>
      <c r="J37" s="31">
        <v>30</v>
      </c>
      <c r="K37" s="31">
        <v>14</v>
      </c>
      <c r="L37" s="31">
        <v>16</v>
      </c>
      <c r="M37" s="31">
        <v>32</v>
      </c>
      <c r="N37" s="31">
        <v>17</v>
      </c>
      <c r="O37" s="31">
        <v>15</v>
      </c>
      <c r="P37" s="32" t="s">
        <v>871</v>
      </c>
      <c r="Q37" s="55"/>
    </row>
    <row r="38" spans="1:18" x14ac:dyDescent="0.15">
      <c r="A38" s="54">
        <v>28</v>
      </c>
      <c r="B38" s="31">
        <v>11</v>
      </c>
      <c r="C38" s="31">
        <v>17</v>
      </c>
      <c r="D38" s="31">
        <v>42</v>
      </c>
      <c r="E38" s="31">
        <v>21</v>
      </c>
      <c r="F38" s="31">
        <v>21</v>
      </c>
      <c r="G38" s="31">
        <v>59</v>
      </c>
      <c r="H38" s="31">
        <v>29</v>
      </c>
      <c r="I38" s="31">
        <v>30</v>
      </c>
      <c r="J38" s="31">
        <v>91</v>
      </c>
      <c r="K38" s="31">
        <v>40</v>
      </c>
      <c r="L38" s="31">
        <v>51</v>
      </c>
      <c r="M38" s="31">
        <v>95</v>
      </c>
      <c r="N38" s="31">
        <v>52</v>
      </c>
      <c r="O38" s="31">
        <v>43</v>
      </c>
      <c r="P38" s="32" t="s">
        <v>872</v>
      </c>
      <c r="Q38" s="55"/>
    </row>
    <row r="39" spans="1:18" x14ac:dyDescent="0.15">
      <c r="A39" s="54">
        <v>8</v>
      </c>
      <c r="B39" s="31">
        <v>5</v>
      </c>
      <c r="C39" s="31">
        <v>3</v>
      </c>
      <c r="D39" s="31">
        <v>9</v>
      </c>
      <c r="E39" s="31">
        <v>5</v>
      </c>
      <c r="F39" s="31">
        <v>4</v>
      </c>
      <c r="G39" s="31">
        <v>17</v>
      </c>
      <c r="H39" s="31">
        <v>12</v>
      </c>
      <c r="I39" s="31">
        <v>5</v>
      </c>
      <c r="J39" s="31">
        <v>21</v>
      </c>
      <c r="K39" s="31">
        <v>11</v>
      </c>
      <c r="L39" s="31">
        <v>10</v>
      </c>
      <c r="M39" s="31">
        <v>20</v>
      </c>
      <c r="N39" s="31">
        <v>9</v>
      </c>
      <c r="O39" s="31">
        <v>11</v>
      </c>
      <c r="P39" s="32" t="s">
        <v>873</v>
      </c>
      <c r="Q39" s="55"/>
    </row>
    <row r="40" spans="1:18" x14ac:dyDescent="0.15">
      <c r="A40" s="56"/>
      <c r="B40" s="38"/>
      <c r="C40" s="38"/>
      <c r="D40" s="38"/>
      <c r="E40" s="38"/>
      <c r="F40" s="38"/>
      <c r="G40" s="38"/>
      <c r="H40" s="38"/>
      <c r="I40" s="38"/>
      <c r="J40" s="38"/>
      <c r="K40" s="31"/>
      <c r="L40" s="38"/>
      <c r="M40" s="38"/>
      <c r="N40" s="38"/>
      <c r="O40" s="38"/>
      <c r="P40" s="32"/>
      <c r="Q40" s="55"/>
    </row>
    <row r="41" spans="1:18" x14ac:dyDescent="0.15">
      <c r="A41" s="56"/>
      <c r="B41" s="38"/>
      <c r="C41" s="38"/>
      <c r="D41" s="38"/>
      <c r="E41" s="38"/>
      <c r="F41" s="38"/>
      <c r="G41" s="38"/>
      <c r="H41" s="38"/>
      <c r="I41" s="38"/>
      <c r="J41" s="38"/>
      <c r="K41" s="31"/>
      <c r="L41" s="38"/>
      <c r="M41" s="38"/>
      <c r="N41" s="38"/>
      <c r="O41" s="38"/>
      <c r="P41" s="32"/>
      <c r="Q41" s="55"/>
    </row>
    <row r="42" spans="1:18" x14ac:dyDescent="0.15">
      <c r="A42" s="56">
        <v>210</v>
      </c>
      <c r="B42" s="38">
        <v>114</v>
      </c>
      <c r="C42" s="38">
        <v>96</v>
      </c>
      <c r="D42" s="38">
        <v>258</v>
      </c>
      <c r="E42" s="38">
        <v>141</v>
      </c>
      <c r="F42" s="38">
        <v>117</v>
      </c>
      <c r="G42" s="38">
        <v>368</v>
      </c>
      <c r="H42" s="38">
        <v>198</v>
      </c>
      <c r="I42" s="38">
        <v>170</v>
      </c>
      <c r="J42" s="38">
        <v>366</v>
      </c>
      <c r="K42" s="31">
        <v>184</v>
      </c>
      <c r="L42" s="38">
        <v>182</v>
      </c>
      <c r="M42" s="38">
        <v>470</v>
      </c>
      <c r="N42" s="38">
        <v>264</v>
      </c>
      <c r="O42" s="38">
        <v>206</v>
      </c>
      <c r="P42" s="1197" t="s">
        <v>874</v>
      </c>
      <c r="Q42" s="1198"/>
    </row>
    <row r="43" spans="1:18" x14ac:dyDescent="0.15">
      <c r="A43" s="56"/>
      <c r="B43" s="38"/>
      <c r="C43" s="38"/>
      <c r="D43" s="38"/>
      <c r="E43" s="38"/>
      <c r="F43" s="38"/>
      <c r="G43" s="38"/>
      <c r="H43" s="38"/>
      <c r="I43" s="38"/>
      <c r="J43" s="38"/>
      <c r="K43" s="31"/>
      <c r="L43" s="38"/>
      <c r="M43" s="38"/>
      <c r="N43" s="38"/>
      <c r="O43" s="38"/>
      <c r="P43" s="32"/>
      <c r="Q43" s="55"/>
    </row>
    <row r="44" spans="1:18" x14ac:dyDescent="0.15">
      <c r="A44" s="54">
        <v>43</v>
      </c>
      <c r="B44" s="31">
        <v>18</v>
      </c>
      <c r="C44" s="31">
        <v>25</v>
      </c>
      <c r="D44" s="31">
        <v>44</v>
      </c>
      <c r="E44" s="31">
        <v>20</v>
      </c>
      <c r="F44" s="31">
        <v>24</v>
      </c>
      <c r="G44" s="31">
        <v>68</v>
      </c>
      <c r="H44" s="31">
        <v>33</v>
      </c>
      <c r="I44" s="31">
        <v>35</v>
      </c>
      <c r="J44" s="31">
        <v>67</v>
      </c>
      <c r="K44" s="31">
        <v>38</v>
      </c>
      <c r="L44" s="31">
        <v>29</v>
      </c>
      <c r="M44" s="31">
        <v>77</v>
      </c>
      <c r="N44" s="31">
        <v>38</v>
      </c>
      <c r="O44" s="31">
        <v>39</v>
      </c>
      <c r="P44" s="32" t="s">
        <v>875</v>
      </c>
      <c r="Q44" s="55"/>
    </row>
    <row r="45" spans="1:18" x14ac:dyDescent="0.15">
      <c r="A45" s="54">
        <v>39</v>
      </c>
      <c r="B45" s="31">
        <v>21</v>
      </c>
      <c r="C45" s="31">
        <v>18</v>
      </c>
      <c r="D45" s="31">
        <v>59</v>
      </c>
      <c r="E45" s="31">
        <v>35</v>
      </c>
      <c r="F45" s="31">
        <v>24</v>
      </c>
      <c r="G45" s="31">
        <v>79</v>
      </c>
      <c r="H45" s="31">
        <v>43</v>
      </c>
      <c r="I45" s="31">
        <v>36</v>
      </c>
      <c r="J45" s="31">
        <v>57</v>
      </c>
      <c r="K45" s="31">
        <v>26</v>
      </c>
      <c r="L45" s="31">
        <v>31</v>
      </c>
      <c r="M45" s="31">
        <v>96</v>
      </c>
      <c r="N45" s="31">
        <v>55</v>
      </c>
      <c r="O45" s="31">
        <v>41</v>
      </c>
      <c r="P45" s="32" t="s">
        <v>876</v>
      </c>
      <c r="Q45" s="55"/>
    </row>
    <row r="46" spans="1:18" x14ac:dyDescent="0.15">
      <c r="A46" s="54">
        <v>101</v>
      </c>
      <c r="B46" s="31">
        <v>61</v>
      </c>
      <c r="C46" s="31">
        <v>40</v>
      </c>
      <c r="D46" s="31">
        <v>128</v>
      </c>
      <c r="E46" s="31">
        <v>72</v>
      </c>
      <c r="F46" s="31">
        <v>56</v>
      </c>
      <c r="G46" s="31">
        <v>183</v>
      </c>
      <c r="H46" s="31">
        <v>104</v>
      </c>
      <c r="I46" s="31">
        <v>79</v>
      </c>
      <c r="J46" s="31">
        <v>185</v>
      </c>
      <c r="K46" s="31">
        <v>91</v>
      </c>
      <c r="L46" s="31">
        <v>94</v>
      </c>
      <c r="M46" s="31">
        <v>207</v>
      </c>
      <c r="N46" s="31">
        <v>121</v>
      </c>
      <c r="O46" s="31">
        <v>86</v>
      </c>
      <c r="P46" s="32" t="s">
        <v>877</v>
      </c>
      <c r="Q46" s="55"/>
    </row>
    <row r="47" spans="1:18" x14ac:dyDescent="0.15">
      <c r="A47" s="54">
        <v>5</v>
      </c>
      <c r="B47" s="31">
        <v>3</v>
      </c>
      <c r="C47" s="31">
        <v>2</v>
      </c>
      <c r="D47" s="31">
        <v>4</v>
      </c>
      <c r="E47" s="31">
        <v>2</v>
      </c>
      <c r="F47" s="31">
        <v>2</v>
      </c>
      <c r="G47" s="31">
        <v>8</v>
      </c>
      <c r="H47" s="31">
        <v>7</v>
      </c>
      <c r="I47" s="38">
        <v>1</v>
      </c>
      <c r="J47" s="31">
        <v>4</v>
      </c>
      <c r="K47" s="31">
        <v>3</v>
      </c>
      <c r="L47" s="31">
        <v>1</v>
      </c>
      <c r="M47" s="31">
        <v>13</v>
      </c>
      <c r="N47" s="31">
        <v>6</v>
      </c>
      <c r="O47" s="31">
        <v>7</v>
      </c>
      <c r="P47" s="32" t="s">
        <v>878</v>
      </c>
      <c r="Q47" s="55"/>
    </row>
    <row r="48" spans="1:18" s="79" customFormat="1" x14ac:dyDescent="0.15">
      <c r="A48" s="54">
        <v>22</v>
      </c>
      <c r="B48" s="33">
        <v>11</v>
      </c>
      <c r="C48" s="80">
        <v>11</v>
      </c>
      <c r="D48" s="80">
        <v>23</v>
      </c>
      <c r="E48" s="80">
        <v>12</v>
      </c>
      <c r="F48" s="80">
        <v>11</v>
      </c>
      <c r="G48" s="80">
        <v>30</v>
      </c>
      <c r="H48" s="80">
        <v>11</v>
      </c>
      <c r="I48" s="80">
        <v>19</v>
      </c>
      <c r="J48" s="80">
        <v>53</v>
      </c>
      <c r="K48" s="80">
        <v>26</v>
      </c>
      <c r="L48" s="80">
        <v>27</v>
      </c>
      <c r="M48" s="80">
        <v>77</v>
      </c>
      <c r="N48" s="80">
        <v>44</v>
      </c>
      <c r="O48" s="80">
        <v>33</v>
      </c>
      <c r="P48" s="42" t="s">
        <v>1092</v>
      </c>
      <c r="Q48" s="55"/>
      <c r="R48" s="69"/>
    </row>
    <row r="49" spans="1:17" s="79" customFormat="1" x14ac:dyDescent="0.15">
      <c r="A49" s="54">
        <v>5</v>
      </c>
      <c r="B49" s="33">
        <v>1</v>
      </c>
      <c r="C49" s="80">
        <v>4</v>
      </c>
      <c r="D49" s="80">
        <v>1</v>
      </c>
      <c r="E49" s="80" t="s">
        <v>509</v>
      </c>
      <c r="F49" s="80">
        <v>1</v>
      </c>
      <c r="G49" s="80">
        <v>13</v>
      </c>
      <c r="H49" s="80">
        <v>5</v>
      </c>
      <c r="I49" s="80">
        <v>8</v>
      </c>
      <c r="J49" s="80">
        <v>19</v>
      </c>
      <c r="K49" s="80">
        <v>8</v>
      </c>
      <c r="L49" s="80">
        <v>11</v>
      </c>
      <c r="M49" s="80">
        <v>21</v>
      </c>
      <c r="N49" s="80">
        <v>13</v>
      </c>
      <c r="O49" s="80">
        <v>8</v>
      </c>
      <c r="P49" s="42" t="s">
        <v>1092</v>
      </c>
      <c r="Q49" s="55" t="s">
        <v>1093</v>
      </c>
    </row>
    <row r="50" spans="1:17" s="79" customFormat="1" x14ac:dyDescent="0.15">
      <c r="A50" s="54">
        <v>17</v>
      </c>
      <c r="B50" s="33">
        <v>10</v>
      </c>
      <c r="C50" s="80">
        <v>7</v>
      </c>
      <c r="D50" s="80">
        <v>22</v>
      </c>
      <c r="E50" s="80">
        <v>12</v>
      </c>
      <c r="F50" s="80">
        <v>10</v>
      </c>
      <c r="G50" s="82">
        <v>17</v>
      </c>
      <c r="H50" s="82">
        <v>6</v>
      </c>
      <c r="I50" s="82">
        <v>11</v>
      </c>
      <c r="J50" s="82">
        <v>34</v>
      </c>
      <c r="K50" s="82">
        <v>18</v>
      </c>
      <c r="L50" s="82">
        <v>16</v>
      </c>
      <c r="M50" s="82">
        <v>56</v>
      </c>
      <c r="N50" s="82">
        <v>31</v>
      </c>
      <c r="O50" s="82">
        <v>25</v>
      </c>
      <c r="P50" s="42" t="s">
        <v>1092</v>
      </c>
      <c r="Q50" s="55" t="s">
        <v>1094</v>
      </c>
    </row>
    <row r="51" spans="1:17" x14ac:dyDescent="0.15">
      <c r="A51" s="56"/>
      <c r="B51" s="43"/>
      <c r="C51" s="38"/>
      <c r="D51" s="38"/>
      <c r="E51" s="38"/>
      <c r="F51" s="38"/>
      <c r="G51" s="38"/>
      <c r="H51" s="38"/>
      <c r="I51" s="38"/>
      <c r="J51" s="38"/>
      <c r="K51" s="31"/>
      <c r="L51" s="38"/>
      <c r="M51" s="38"/>
      <c r="N51" s="38"/>
      <c r="O51" s="38"/>
      <c r="P51" s="32"/>
      <c r="Q51" s="55"/>
    </row>
    <row r="52" spans="1:17" x14ac:dyDescent="0.15">
      <c r="A52" s="56"/>
      <c r="B52" s="38"/>
      <c r="C52" s="38"/>
      <c r="D52" s="38"/>
      <c r="E52" s="38"/>
      <c r="F52" s="38"/>
      <c r="G52" s="38"/>
      <c r="H52" s="38"/>
      <c r="I52" s="38"/>
      <c r="J52" s="38"/>
      <c r="K52" s="31"/>
      <c r="L52" s="38"/>
      <c r="M52" s="38"/>
      <c r="N52" s="38"/>
      <c r="O52" s="38"/>
      <c r="P52" s="32"/>
      <c r="Q52" s="55"/>
    </row>
    <row r="53" spans="1:17" x14ac:dyDescent="0.15">
      <c r="A53" s="56">
        <v>64</v>
      </c>
      <c r="B53" s="38">
        <v>28</v>
      </c>
      <c r="C53" s="38">
        <v>36</v>
      </c>
      <c r="D53" s="38">
        <v>92</v>
      </c>
      <c r="E53" s="38">
        <v>55</v>
      </c>
      <c r="F53" s="38">
        <v>37</v>
      </c>
      <c r="G53" s="38">
        <v>121</v>
      </c>
      <c r="H53" s="38">
        <v>62</v>
      </c>
      <c r="I53" s="38">
        <v>59</v>
      </c>
      <c r="J53" s="38">
        <v>136</v>
      </c>
      <c r="K53" s="31">
        <v>70</v>
      </c>
      <c r="L53" s="38">
        <v>66</v>
      </c>
      <c r="M53" s="38">
        <v>136</v>
      </c>
      <c r="N53" s="38">
        <v>76</v>
      </c>
      <c r="O53" s="38">
        <v>60</v>
      </c>
      <c r="P53" s="1197" t="s">
        <v>879</v>
      </c>
      <c r="Q53" s="1198"/>
    </row>
    <row r="54" spans="1:17" x14ac:dyDescent="0.15">
      <c r="A54" s="56"/>
      <c r="B54" s="38"/>
      <c r="C54" s="38"/>
      <c r="D54" s="38"/>
      <c r="E54" s="38"/>
      <c r="F54" s="38"/>
      <c r="G54" s="38"/>
      <c r="H54" s="38"/>
      <c r="I54" s="38"/>
      <c r="J54" s="38"/>
      <c r="K54" s="31"/>
      <c r="L54" s="38"/>
      <c r="M54" s="38"/>
      <c r="N54" s="38"/>
      <c r="O54" s="38"/>
      <c r="P54" s="32"/>
      <c r="Q54" s="55"/>
    </row>
    <row r="55" spans="1:17" x14ac:dyDescent="0.15">
      <c r="A55" s="54">
        <v>36</v>
      </c>
      <c r="B55" s="31">
        <v>18</v>
      </c>
      <c r="C55" s="31">
        <v>18</v>
      </c>
      <c r="D55" s="31">
        <v>46</v>
      </c>
      <c r="E55" s="31">
        <v>27</v>
      </c>
      <c r="F55" s="31">
        <v>19</v>
      </c>
      <c r="G55" s="31">
        <v>61</v>
      </c>
      <c r="H55" s="31">
        <v>29</v>
      </c>
      <c r="I55" s="31">
        <v>32</v>
      </c>
      <c r="J55" s="31">
        <v>66</v>
      </c>
      <c r="K55" s="31">
        <v>35</v>
      </c>
      <c r="L55" s="31">
        <v>31</v>
      </c>
      <c r="M55" s="31">
        <v>65</v>
      </c>
      <c r="N55" s="31">
        <v>33</v>
      </c>
      <c r="O55" s="31">
        <v>32</v>
      </c>
      <c r="P55" s="32" t="s">
        <v>880</v>
      </c>
      <c r="Q55" s="55"/>
    </row>
    <row r="56" spans="1:17" x14ac:dyDescent="0.15">
      <c r="A56" s="54">
        <v>9</v>
      </c>
      <c r="B56" s="31">
        <v>4</v>
      </c>
      <c r="C56" s="31">
        <v>5</v>
      </c>
      <c r="D56" s="31">
        <v>13</v>
      </c>
      <c r="E56" s="31">
        <v>8</v>
      </c>
      <c r="F56" s="31">
        <v>5</v>
      </c>
      <c r="G56" s="31">
        <v>18</v>
      </c>
      <c r="H56" s="31">
        <v>9</v>
      </c>
      <c r="I56" s="31">
        <v>9</v>
      </c>
      <c r="J56" s="31">
        <v>11</v>
      </c>
      <c r="K56" s="31">
        <v>6</v>
      </c>
      <c r="L56" s="31">
        <v>5</v>
      </c>
      <c r="M56" s="31">
        <v>12</v>
      </c>
      <c r="N56" s="31">
        <v>7</v>
      </c>
      <c r="O56" s="31">
        <v>5</v>
      </c>
      <c r="P56" s="32" t="s">
        <v>881</v>
      </c>
      <c r="Q56" s="55"/>
    </row>
    <row r="57" spans="1:17" x14ac:dyDescent="0.15">
      <c r="A57" s="54">
        <v>5</v>
      </c>
      <c r="B57" s="31">
        <v>1</v>
      </c>
      <c r="C57" s="31">
        <v>4</v>
      </c>
      <c r="D57" s="31">
        <v>7</v>
      </c>
      <c r="E57" s="31">
        <v>2</v>
      </c>
      <c r="F57" s="31">
        <v>5</v>
      </c>
      <c r="G57" s="31">
        <v>18</v>
      </c>
      <c r="H57" s="31">
        <v>9</v>
      </c>
      <c r="I57" s="31">
        <v>9</v>
      </c>
      <c r="J57" s="31">
        <v>19</v>
      </c>
      <c r="K57" s="31">
        <v>8</v>
      </c>
      <c r="L57" s="31">
        <v>11</v>
      </c>
      <c r="M57" s="31">
        <v>11</v>
      </c>
      <c r="N57" s="31">
        <v>7</v>
      </c>
      <c r="O57" s="31">
        <v>4</v>
      </c>
      <c r="P57" s="32" t="s">
        <v>882</v>
      </c>
      <c r="Q57" s="55"/>
    </row>
    <row r="58" spans="1:17" ht="14.25" thickBot="1" x14ac:dyDescent="0.2">
      <c r="A58" s="772">
        <v>14</v>
      </c>
      <c r="B58" s="773">
        <v>5</v>
      </c>
      <c r="C58" s="773">
        <v>9</v>
      </c>
      <c r="D58" s="773">
        <v>26</v>
      </c>
      <c r="E58" s="773">
        <v>18</v>
      </c>
      <c r="F58" s="773">
        <v>8</v>
      </c>
      <c r="G58" s="773">
        <v>24</v>
      </c>
      <c r="H58" s="773">
        <v>15</v>
      </c>
      <c r="I58" s="773">
        <v>9</v>
      </c>
      <c r="J58" s="773">
        <v>40</v>
      </c>
      <c r="K58" s="773">
        <v>21</v>
      </c>
      <c r="L58" s="773">
        <v>19</v>
      </c>
      <c r="M58" s="773">
        <v>48</v>
      </c>
      <c r="N58" s="773">
        <v>29</v>
      </c>
      <c r="O58" s="773">
        <v>19</v>
      </c>
      <c r="P58" s="67" t="s">
        <v>883</v>
      </c>
      <c r="Q58" s="68"/>
    </row>
    <row r="59" spans="1:17" x14ac:dyDescent="0.1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</row>
    <row r="60" spans="1:17" x14ac:dyDescent="0.1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</row>
    <row r="61" spans="1:17" x14ac:dyDescent="0.1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</row>
  </sheetData>
  <mergeCells count="10">
    <mergeCell ref="P7:Q7"/>
    <mergeCell ref="P31:Q31"/>
    <mergeCell ref="P42:Q42"/>
    <mergeCell ref="P53:Q53"/>
    <mergeCell ref="A4:C4"/>
    <mergeCell ref="D4:F4"/>
    <mergeCell ref="G4:I4"/>
    <mergeCell ref="J4:L4"/>
    <mergeCell ref="M4:O4"/>
    <mergeCell ref="P4:Q5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&amp;C69</oddFooter>
    <firstFooter>&amp;C67</first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2:Q61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2" width="5.875" style="203" customWidth="1"/>
    <col min="3" max="17" width="5.25" style="203" customWidth="1"/>
    <col min="18" max="20" width="4.875" customWidth="1"/>
  </cols>
  <sheetData>
    <row r="2" spans="1:17" x14ac:dyDescent="0.15">
      <c r="Q2" s="757" t="s">
        <v>1240</v>
      </c>
    </row>
    <row r="3" spans="1:17" ht="4.5" customHeight="1" thickBot="1" x14ac:dyDescent="0.2"/>
    <row r="4" spans="1:17" x14ac:dyDescent="0.15">
      <c r="A4" s="1192" t="s">
        <v>486</v>
      </c>
      <c r="B4" s="1201"/>
      <c r="C4" s="1201" t="s">
        <v>496</v>
      </c>
      <c r="D4" s="1201"/>
      <c r="E4" s="1201"/>
      <c r="F4" s="1201" t="s">
        <v>497</v>
      </c>
      <c r="G4" s="1201"/>
      <c r="H4" s="1201"/>
      <c r="I4" s="1201" t="s">
        <v>498</v>
      </c>
      <c r="J4" s="1201"/>
      <c r="K4" s="1201"/>
      <c r="L4" s="1205" t="s">
        <v>499</v>
      </c>
      <c r="M4" s="1206"/>
      <c r="N4" s="1207"/>
      <c r="O4" s="1201" t="s">
        <v>500</v>
      </c>
      <c r="P4" s="1201"/>
      <c r="Q4" s="1202"/>
    </row>
    <row r="5" spans="1:17" x14ac:dyDescent="0.15">
      <c r="A5" s="1208"/>
      <c r="B5" s="1203"/>
      <c r="C5" s="45" t="s">
        <v>507</v>
      </c>
      <c r="D5" s="45" t="s">
        <v>840</v>
      </c>
      <c r="E5" s="45" t="s">
        <v>506</v>
      </c>
      <c r="F5" s="45" t="s">
        <v>507</v>
      </c>
      <c r="G5" s="45" t="s">
        <v>840</v>
      </c>
      <c r="H5" s="45" t="s">
        <v>506</v>
      </c>
      <c r="I5" s="45" t="s">
        <v>507</v>
      </c>
      <c r="J5" s="45" t="s">
        <v>840</v>
      </c>
      <c r="K5" s="45" t="s">
        <v>506</v>
      </c>
      <c r="L5" s="470" t="s">
        <v>507</v>
      </c>
      <c r="M5" s="45" t="s">
        <v>840</v>
      </c>
      <c r="N5" s="45" t="s">
        <v>506</v>
      </c>
      <c r="O5" s="45" t="s">
        <v>507</v>
      </c>
      <c r="P5" s="45" t="s">
        <v>840</v>
      </c>
      <c r="Q5" s="61" t="s">
        <v>506</v>
      </c>
    </row>
    <row r="6" spans="1:17" x14ac:dyDescent="0.15">
      <c r="A6" s="50"/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62"/>
    </row>
    <row r="7" spans="1:17" x14ac:dyDescent="0.15">
      <c r="A7" s="1221" t="s">
        <v>844</v>
      </c>
      <c r="B7" s="1222"/>
      <c r="C7" s="36">
        <v>683</v>
      </c>
      <c r="D7" s="36">
        <v>349</v>
      </c>
      <c r="E7" s="36">
        <v>334</v>
      </c>
      <c r="F7" s="36">
        <v>742</v>
      </c>
      <c r="G7" s="36">
        <v>360</v>
      </c>
      <c r="H7" s="36">
        <v>382</v>
      </c>
      <c r="I7" s="36">
        <v>952</v>
      </c>
      <c r="J7" s="36">
        <v>482</v>
      </c>
      <c r="K7" s="36">
        <v>470</v>
      </c>
      <c r="L7" s="36">
        <v>1184</v>
      </c>
      <c r="M7" s="36">
        <v>566</v>
      </c>
      <c r="N7" s="36">
        <v>618</v>
      </c>
      <c r="O7" s="36">
        <v>1050</v>
      </c>
      <c r="P7" s="36">
        <v>560</v>
      </c>
      <c r="Q7" s="62">
        <v>490</v>
      </c>
    </row>
    <row r="8" spans="1:17" x14ac:dyDescent="0.15">
      <c r="A8" s="50"/>
      <c r="B8" s="3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62"/>
    </row>
    <row r="9" spans="1:17" x14ac:dyDescent="0.15">
      <c r="A9" s="50" t="s">
        <v>846</v>
      </c>
      <c r="B9" s="35"/>
      <c r="C9" s="42">
        <v>166</v>
      </c>
      <c r="D9" s="31">
        <v>80</v>
      </c>
      <c r="E9" s="31">
        <v>86</v>
      </c>
      <c r="F9" s="36">
        <v>164</v>
      </c>
      <c r="G9" s="31">
        <v>82</v>
      </c>
      <c r="H9" s="31">
        <v>82</v>
      </c>
      <c r="I9" s="36">
        <v>195</v>
      </c>
      <c r="J9" s="31">
        <v>88</v>
      </c>
      <c r="K9" s="31">
        <v>107</v>
      </c>
      <c r="L9" s="36">
        <v>264</v>
      </c>
      <c r="M9" s="31">
        <v>123</v>
      </c>
      <c r="N9" s="31">
        <v>141</v>
      </c>
      <c r="O9" s="36">
        <v>271</v>
      </c>
      <c r="P9" s="31">
        <v>150</v>
      </c>
      <c r="Q9" s="774">
        <v>121</v>
      </c>
    </row>
    <row r="10" spans="1:17" x14ac:dyDescent="0.15">
      <c r="A10" s="50" t="s">
        <v>847</v>
      </c>
      <c r="B10" s="35"/>
      <c r="C10" s="42">
        <v>10</v>
      </c>
      <c r="D10" s="31">
        <v>5</v>
      </c>
      <c r="E10" s="31">
        <v>5</v>
      </c>
      <c r="F10" s="36">
        <v>16</v>
      </c>
      <c r="G10" s="31">
        <v>8</v>
      </c>
      <c r="H10" s="31">
        <v>8</v>
      </c>
      <c r="I10" s="36">
        <v>17</v>
      </c>
      <c r="J10" s="31">
        <v>11</v>
      </c>
      <c r="K10" s="31">
        <v>6</v>
      </c>
      <c r="L10" s="36">
        <v>21</v>
      </c>
      <c r="M10" s="31">
        <v>8</v>
      </c>
      <c r="N10" s="31">
        <v>13</v>
      </c>
      <c r="O10" s="36">
        <v>9</v>
      </c>
      <c r="P10" s="31">
        <v>6</v>
      </c>
      <c r="Q10" s="774">
        <v>3</v>
      </c>
    </row>
    <row r="11" spans="1:17" x14ac:dyDescent="0.15">
      <c r="A11" s="50" t="s">
        <v>848</v>
      </c>
      <c r="B11" s="35"/>
      <c r="C11" s="42">
        <v>13</v>
      </c>
      <c r="D11" s="31">
        <v>7</v>
      </c>
      <c r="E11" s="31">
        <v>6</v>
      </c>
      <c r="F11" s="36">
        <v>6</v>
      </c>
      <c r="G11" s="31">
        <v>2</v>
      </c>
      <c r="H11" s="31">
        <v>4</v>
      </c>
      <c r="I11" s="36">
        <v>14</v>
      </c>
      <c r="J11" s="31">
        <v>7</v>
      </c>
      <c r="K11" s="31">
        <v>7</v>
      </c>
      <c r="L11" s="36">
        <v>15</v>
      </c>
      <c r="M11" s="31">
        <v>7</v>
      </c>
      <c r="N11" s="31">
        <v>8</v>
      </c>
      <c r="O11" s="36">
        <v>22</v>
      </c>
      <c r="P11" s="31">
        <v>11</v>
      </c>
      <c r="Q11" s="774">
        <v>11</v>
      </c>
    </row>
    <row r="12" spans="1:17" x14ac:dyDescent="0.15">
      <c r="A12" s="50" t="s">
        <v>849</v>
      </c>
      <c r="B12" s="35"/>
      <c r="C12" s="771" t="s">
        <v>509</v>
      </c>
      <c r="D12" s="38" t="s">
        <v>509</v>
      </c>
      <c r="E12" s="38" t="s">
        <v>509</v>
      </c>
      <c r="F12" s="36">
        <v>2</v>
      </c>
      <c r="G12" s="31">
        <v>1</v>
      </c>
      <c r="H12" s="31">
        <v>1</v>
      </c>
      <c r="I12" s="36">
        <v>9</v>
      </c>
      <c r="J12" s="31">
        <v>4</v>
      </c>
      <c r="K12" s="31">
        <v>5</v>
      </c>
      <c r="L12" s="36">
        <v>12</v>
      </c>
      <c r="M12" s="31">
        <v>6</v>
      </c>
      <c r="N12" s="31">
        <v>6</v>
      </c>
      <c r="O12" s="36">
        <v>10</v>
      </c>
      <c r="P12" s="31">
        <v>5</v>
      </c>
      <c r="Q12" s="774">
        <v>5</v>
      </c>
    </row>
    <row r="13" spans="1:17" x14ac:dyDescent="0.15">
      <c r="A13" s="50" t="s">
        <v>850</v>
      </c>
      <c r="B13" s="35"/>
      <c r="C13" s="42">
        <v>11</v>
      </c>
      <c r="D13" s="31">
        <v>4</v>
      </c>
      <c r="E13" s="31">
        <v>7</v>
      </c>
      <c r="F13" s="36">
        <v>22</v>
      </c>
      <c r="G13" s="31">
        <v>5</v>
      </c>
      <c r="H13" s="31">
        <v>17</v>
      </c>
      <c r="I13" s="36">
        <v>52</v>
      </c>
      <c r="J13" s="31">
        <v>27</v>
      </c>
      <c r="K13" s="31">
        <v>25</v>
      </c>
      <c r="L13" s="36">
        <v>51</v>
      </c>
      <c r="M13" s="31">
        <v>28</v>
      </c>
      <c r="N13" s="31">
        <v>23</v>
      </c>
      <c r="O13" s="36">
        <v>36</v>
      </c>
      <c r="P13" s="31">
        <v>16</v>
      </c>
      <c r="Q13" s="774">
        <v>20</v>
      </c>
    </row>
    <row r="14" spans="1:17" x14ac:dyDescent="0.15">
      <c r="A14" s="50" t="s">
        <v>851</v>
      </c>
      <c r="B14" s="35"/>
      <c r="C14" s="42">
        <v>7</v>
      </c>
      <c r="D14" s="31">
        <v>3</v>
      </c>
      <c r="E14" s="31">
        <v>4</v>
      </c>
      <c r="F14" s="36">
        <v>9</v>
      </c>
      <c r="G14" s="31">
        <v>7</v>
      </c>
      <c r="H14" s="31">
        <v>2</v>
      </c>
      <c r="I14" s="36">
        <v>9</v>
      </c>
      <c r="J14" s="31">
        <v>3</v>
      </c>
      <c r="K14" s="31">
        <v>6</v>
      </c>
      <c r="L14" s="36">
        <v>19</v>
      </c>
      <c r="M14" s="31">
        <v>12</v>
      </c>
      <c r="N14" s="31">
        <v>7</v>
      </c>
      <c r="O14" s="36">
        <v>12</v>
      </c>
      <c r="P14" s="31">
        <v>4</v>
      </c>
      <c r="Q14" s="774">
        <v>8</v>
      </c>
    </row>
    <row r="15" spans="1:17" x14ac:dyDescent="0.15">
      <c r="A15" s="50" t="s">
        <v>852</v>
      </c>
      <c r="B15" s="35"/>
      <c r="C15" s="42">
        <v>35</v>
      </c>
      <c r="D15" s="31">
        <v>21</v>
      </c>
      <c r="E15" s="31">
        <v>14</v>
      </c>
      <c r="F15" s="36">
        <v>27</v>
      </c>
      <c r="G15" s="31">
        <v>11</v>
      </c>
      <c r="H15" s="31">
        <v>16</v>
      </c>
      <c r="I15" s="36">
        <v>36</v>
      </c>
      <c r="J15" s="31">
        <v>18</v>
      </c>
      <c r="K15" s="31">
        <v>18</v>
      </c>
      <c r="L15" s="36">
        <v>60</v>
      </c>
      <c r="M15" s="31">
        <v>26</v>
      </c>
      <c r="N15" s="31">
        <v>34</v>
      </c>
      <c r="O15" s="36">
        <v>70</v>
      </c>
      <c r="P15" s="31">
        <v>36</v>
      </c>
      <c r="Q15" s="774">
        <v>34</v>
      </c>
    </row>
    <row r="16" spans="1:17" x14ac:dyDescent="0.15">
      <c r="A16" s="50" t="s">
        <v>853</v>
      </c>
      <c r="B16" s="35"/>
      <c r="C16" s="42">
        <v>45</v>
      </c>
      <c r="D16" s="31">
        <v>24</v>
      </c>
      <c r="E16" s="31">
        <v>21</v>
      </c>
      <c r="F16" s="36">
        <v>35</v>
      </c>
      <c r="G16" s="31">
        <v>16</v>
      </c>
      <c r="H16" s="31">
        <v>19</v>
      </c>
      <c r="I16" s="36">
        <v>69</v>
      </c>
      <c r="J16" s="31">
        <v>40</v>
      </c>
      <c r="K16" s="31">
        <v>29</v>
      </c>
      <c r="L16" s="36">
        <v>81</v>
      </c>
      <c r="M16" s="31">
        <v>38</v>
      </c>
      <c r="N16" s="31">
        <v>43</v>
      </c>
      <c r="O16" s="36">
        <v>56</v>
      </c>
      <c r="P16" s="31">
        <v>29</v>
      </c>
      <c r="Q16" s="774">
        <v>27</v>
      </c>
    </row>
    <row r="17" spans="1:17" x14ac:dyDescent="0.15">
      <c r="A17" s="50" t="s">
        <v>854</v>
      </c>
      <c r="B17" s="35"/>
      <c r="C17" s="42">
        <v>24</v>
      </c>
      <c r="D17" s="31">
        <v>15</v>
      </c>
      <c r="E17" s="31">
        <v>9</v>
      </c>
      <c r="F17" s="36">
        <v>40</v>
      </c>
      <c r="G17" s="31">
        <v>17</v>
      </c>
      <c r="H17" s="31">
        <v>23</v>
      </c>
      <c r="I17" s="36">
        <v>47</v>
      </c>
      <c r="J17" s="31">
        <v>24</v>
      </c>
      <c r="K17" s="31">
        <v>23</v>
      </c>
      <c r="L17" s="36">
        <v>36</v>
      </c>
      <c r="M17" s="31">
        <v>18</v>
      </c>
      <c r="N17" s="31">
        <v>18</v>
      </c>
      <c r="O17" s="36">
        <v>38</v>
      </c>
      <c r="P17" s="31">
        <v>19</v>
      </c>
      <c r="Q17" s="774">
        <v>19</v>
      </c>
    </row>
    <row r="18" spans="1:17" x14ac:dyDescent="0.15">
      <c r="A18" s="50" t="s">
        <v>855</v>
      </c>
      <c r="B18" s="35"/>
      <c r="C18" s="42">
        <v>25</v>
      </c>
      <c r="D18" s="31">
        <v>13</v>
      </c>
      <c r="E18" s="31">
        <v>12</v>
      </c>
      <c r="F18" s="36">
        <v>44</v>
      </c>
      <c r="G18" s="31">
        <v>23</v>
      </c>
      <c r="H18" s="31">
        <v>21</v>
      </c>
      <c r="I18" s="36">
        <v>42</v>
      </c>
      <c r="J18" s="31">
        <v>24</v>
      </c>
      <c r="K18" s="31">
        <v>18</v>
      </c>
      <c r="L18" s="36">
        <v>58</v>
      </c>
      <c r="M18" s="31">
        <v>29</v>
      </c>
      <c r="N18" s="31">
        <v>29</v>
      </c>
      <c r="O18" s="36">
        <v>44</v>
      </c>
      <c r="P18" s="31">
        <v>24</v>
      </c>
      <c r="Q18" s="774">
        <v>20</v>
      </c>
    </row>
    <row r="19" spans="1:17" x14ac:dyDescent="0.15">
      <c r="A19" s="50" t="s">
        <v>856</v>
      </c>
      <c r="B19" s="35"/>
      <c r="C19" s="42">
        <v>12</v>
      </c>
      <c r="D19" s="31">
        <v>7</v>
      </c>
      <c r="E19" s="31">
        <v>5</v>
      </c>
      <c r="F19" s="36">
        <v>19</v>
      </c>
      <c r="G19" s="31">
        <v>10</v>
      </c>
      <c r="H19" s="31">
        <v>9</v>
      </c>
      <c r="I19" s="36">
        <v>33</v>
      </c>
      <c r="J19" s="31">
        <v>21</v>
      </c>
      <c r="K19" s="31">
        <v>12</v>
      </c>
      <c r="L19" s="36">
        <v>36</v>
      </c>
      <c r="M19" s="31">
        <v>20</v>
      </c>
      <c r="N19" s="31">
        <v>16</v>
      </c>
      <c r="O19" s="36">
        <v>23</v>
      </c>
      <c r="P19" s="31">
        <v>12</v>
      </c>
      <c r="Q19" s="774">
        <v>11</v>
      </c>
    </row>
    <row r="20" spans="1:17" x14ac:dyDescent="0.15">
      <c r="A20" s="50" t="s">
        <v>857</v>
      </c>
      <c r="B20" s="35"/>
      <c r="C20" s="42">
        <v>99</v>
      </c>
      <c r="D20" s="31">
        <v>48</v>
      </c>
      <c r="E20" s="31">
        <v>51</v>
      </c>
      <c r="F20" s="36">
        <v>85</v>
      </c>
      <c r="G20" s="31">
        <v>48</v>
      </c>
      <c r="H20" s="31">
        <v>37</v>
      </c>
      <c r="I20" s="36">
        <v>78</v>
      </c>
      <c r="J20" s="31">
        <v>38</v>
      </c>
      <c r="K20" s="31">
        <v>40</v>
      </c>
      <c r="L20" s="36">
        <v>113</v>
      </c>
      <c r="M20" s="31">
        <v>48</v>
      </c>
      <c r="N20" s="31">
        <v>65</v>
      </c>
      <c r="O20" s="36">
        <v>92</v>
      </c>
      <c r="P20" s="31">
        <v>52</v>
      </c>
      <c r="Q20" s="774">
        <v>40</v>
      </c>
    </row>
    <row r="21" spans="1:17" x14ac:dyDescent="0.15">
      <c r="A21" s="50" t="s">
        <v>858</v>
      </c>
      <c r="B21" s="35"/>
      <c r="C21" s="42">
        <v>57</v>
      </c>
      <c r="D21" s="31">
        <v>25</v>
      </c>
      <c r="E21" s="31">
        <v>32</v>
      </c>
      <c r="F21" s="36">
        <v>67</v>
      </c>
      <c r="G21" s="31">
        <v>36</v>
      </c>
      <c r="H21" s="31">
        <v>31</v>
      </c>
      <c r="I21" s="36">
        <v>77</v>
      </c>
      <c r="J21" s="31">
        <v>43</v>
      </c>
      <c r="K21" s="31">
        <v>34</v>
      </c>
      <c r="L21" s="36">
        <v>73</v>
      </c>
      <c r="M21" s="31">
        <v>37</v>
      </c>
      <c r="N21" s="31">
        <v>36</v>
      </c>
      <c r="O21" s="36">
        <v>95</v>
      </c>
      <c r="P21" s="31">
        <v>49</v>
      </c>
      <c r="Q21" s="774">
        <v>46</v>
      </c>
    </row>
    <row r="22" spans="1:17" x14ac:dyDescent="0.15">
      <c r="A22" s="50" t="s">
        <v>859</v>
      </c>
      <c r="B22" s="35"/>
      <c r="C22" s="42">
        <v>30</v>
      </c>
      <c r="D22" s="31">
        <v>16</v>
      </c>
      <c r="E22" s="31">
        <v>14</v>
      </c>
      <c r="F22" s="36">
        <v>50</v>
      </c>
      <c r="G22" s="31">
        <v>24</v>
      </c>
      <c r="H22" s="31">
        <v>26</v>
      </c>
      <c r="I22" s="36">
        <v>86</v>
      </c>
      <c r="J22" s="31">
        <v>40</v>
      </c>
      <c r="K22" s="31">
        <v>46</v>
      </c>
      <c r="L22" s="36">
        <v>112</v>
      </c>
      <c r="M22" s="31">
        <v>55</v>
      </c>
      <c r="N22" s="31">
        <v>57</v>
      </c>
      <c r="O22" s="36">
        <v>81</v>
      </c>
      <c r="P22" s="31">
        <v>44</v>
      </c>
      <c r="Q22" s="774">
        <v>37</v>
      </c>
    </row>
    <row r="23" spans="1:17" x14ac:dyDescent="0.15">
      <c r="A23" s="50" t="s">
        <v>860</v>
      </c>
      <c r="B23" s="35"/>
      <c r="C23" s="42">
        <v>51</v>
      </c>
      <c r="D23" s="31">
        <v>25</v>
      </c>
      <c r="E23" s="31">
        <v>26</v>
      </c>
      <c r="F23" s="36">
        <v>47</v>
      </c>
      <c r="G23" s="31">
        <v>23</v>
      </c>
      <c r="H23" s="31">
        <v>24</v>
      </c>
      <c r="I23" s="36">
        <v>57</v>
      </c>
      <c r="J23" s="31">
        <v>32</v>
      </c>
      <c r="K23" s="31">
        <v>25</v>
      </c>
      <c r="L23" s="36">
        <v>60</v>
      </c>
      <c r="M23" s="31">
        <v>27</v>
      </c>
      <c r="N23" s="31">
        <v>33</v>
      </c>
      <c r="O23" s="36">
        <v>43</v>
      </c>
      <c r="P23" s="31">
        <v>22</v>
      </c>
      <c r="Q23" s="774">
        <v>21</v>
      </c>
    </row>
    <row r="24" spans="1:17" x14ac:dyDescent="0.15">
      <c r="A24" s="50" t="s">
        <v>861</v>
      </c>
      <c r="B24" s="35"/>
      <c r="C24" s="42">
        <v>27</v>
      </c>
      <c r="D24" s="31">
        <v>16</v>
      </c>
      <c r="E24" s="31">
        <v>11</v>
      </c>
      <c r="F24" s="36">
        <v>34</v>
      </c>
      <c r="G24" s="31">
        <v>15</v>
      </c>
      <c r="H24" s="31">
        <v>19</v>
      </c>
      <c r="I24" s="36">
        <v>26</v>
      </c>
      <c r="J24" s="31">
        <v>14</v>
      </c>
      <c r="K24" s="31">
        <v>12</v>
      </c>
      <c r="L24" s="36">
        <v>45</v>
      </c>
      <c r="M24" s="31">
        <v>19</v>
      </c>
      <c r="N24" s="31">
        <v>26</v>
      </c>
      <c r="O24" s="36">
        <v>41</v>
      </c>
      <c r="P24" s="31">
        <v>26</v>
      </c>
      <c r="Q24" s="774">
        <v>15</v>
      </c>
    </row>
    <row r="25" spans="1:17" x14ac:dyDescent="0.15">
      <c r="A25" s="50" t="s">
        <v>862</v>
      </c>
      <c r="B25" s="35"/>
      <c r="C25" s="42">
        <v>27</v>
      </c>
      <c r="D25" s="31">
        <v>14</v>
      </c>
      <c r="E25" s="31">
        <v>13</v>
      </c>
      <c r="F25" s="36">
        <v>31</v>
      </c>
      <c r="G25" s="31">
        <v>13</v>
      </c>
      <c r="H25" s="31">
        <v>18</v>
      </c>
      <c r="I25" s="36">
        <v>48</v>
      </c>
      <c r="J25" s="31">
        <v>23</v>
      </c>
      <c r="K25" s="31">
        <v>25</v>
      </c>
      <c r="L25" s="36">
        <v>52</v>
      </c>
      <c r="M25" s="31">
        <v>29</v>
      </c>
      <c r="N25" s="31">
        <v>23</v>
      </c>
      <c r="O25" s="36">
        <v>38</v>
      </c>
      <c r="P25" s="31">
        <v>21</v>
      </c>
      <c r="Q25" s="774">
        <v>17</v>
      </c>
    </row>
    <row r="26" spans="1:17" x14ac:dyDescent="0.15">
      <c r="A26" s="50" t="s">
        <v>863</v>
      </c>
      <c r="B26" s="35"/>
      <c r="C26" s="42">
        <v>24</v>
      </c>
      <c r="D26" s="31">
        <v>14</v>
      </c>
      <c r="E26" s="31">
        <v>10</v>
      </c>
      <c r="F26" s="36">
        <v>23</v>
      </c>
      <c r="G26" s="31">
        <v>10</v>
      </c>
      <c r="H26" s="31">
        <v>13</v>
      </c>
      <c r="I26" s="36">
        <v>38</v>
      </c>
      <c r="J26" s="31">
        <v>15</v>
      </c>
      <c r="K26" s="31">
        <v>23</v>
      </c>
      <c r="L26" s="36">
        <v>50</v>
      </c>
      <c r="M26" s="31">
        <v>23</v>
      </c>
      <c r="N26" s="31">
        <v>27</v>
      </c>
      <c r="O26" s="36">
        <v>39</v>
      </c>
      <c r="P26" s="31">
        <v>20</v>
      </c>
      <c r="Q26" s="774">
        <v>19</v>
      </c>
    </row>
    <row r="27" spans="1:17" x14ac:dyDescent="0.15">
      <c r="A27" s="50" t="s">
        <v>864</v>
      </c>
      <c r="B27" s="35"/>
      <c r="C27" s="771" t="s">
        <v>509</v>
      </c>
      <c r="D27" s="38" t="s">
        <v>509</v>
      </c>
      <c r="E27" s="38" t="s">
        <v>509</v>
      </c>
      <c r="F27" s="36">
        <v>1</v>
      </c>
      <c r="G27" s="31">
        <v>1</v>
      </c>
      <c r="H27" s="38" t="s">
        <v>509</v>
      </c>
      <c r="I27" s="36">
        <v>2</v>
      </c>
      <c r="J27" s="31">
        <v>1</v>
      </c>
      <c r="K27" s="31">
        <v>1</v>
      </c>
      <c r="L27" s="36">
        <v>3</v>
      </c>
      <c r="M27" s="31">
        <v>2</v>
      </c>
      <c r="N27" s="31">
        <v>1</v>
      </c>
      <c r="O27" s="36">
        <v>6</v>
      </c>
      <c r="P27" s="31">
        <v>2</v>
      </c>
      <c r="Q27" s="774">
        <v>4</v>
      </c>
    </row>
    <row r="28" spans="1:17" x14ac:dyDescent="0.15">
      <c r="A28" s="50" t="s">
        <v>865</v>
      </c>
      <c r="B28" s="35"/>
      <c r="C28" s="42">
        <v>20</v>
      </c>
      <c r="D28" s="31">
        <v>12</v>
      </c>
      <c r="E28" s="31">
        <v>8</v>
      </c>
      <c r="F28" s="36">
        <v>20</v>
      </c>
      <c r="G28" s="31">
        <v>8</v>
      </c>
      <c r="H28" s="31">
        <v>12</v>
      </c>
      <c r="I28" s="36">
        <v>17</v>
      </c>
      <c r="J28" s="31">
        <v>9</v>
      </c>
      <c r="K28" s="31">
        <v>8</v>
      </c>
      <c r="L28" s="36">
        <v>23</v>
      </c>
      <c r="M28" s="31">
        <v>11</v>
      </c>
      <c r="N28" s="31">
        <v>12</v>
      </c>
      <c r="O28" s="36">
        <v>24</v>
      </c>
      <c r="P28" s="31">
        <v>12</v>
      </c>
      <c r="Q28" s="774">
        <v>12</v>
      </c>
    </row>
    <row r="29" spans="1:17" x14ac:dyDescent="0.15">
      <c r="A29" s="48"/>
      <c r="B29" s="33"/>
      <c r="C29" s="31"/>
      <c r="D29" s="42"/>
      <c r="E29" s="31"/>
      <c r="F29" s="31"/>
      <c r="G29" s="31"/>
      <c r="H29" s="31"/>
      <c r="I29" s="31"/>
      <c r="J29" s="42"/>
      <c r="K29" s="31"/>
      <c r="L29" s="31"/>
      <c r="M29" s="42"/>
      <c r="N29" s="31"/>
      <c r="O29" s="31"/>
      <c r="P29" s="31"/>
      <c r="Q29" s="55"/>
    </row>
    <row r="30" spans="1:17" x14ac:dyDescent="0.15">
      <c r="A30" s="48"/>
      <c r="B30" s="33"/>
      <c r="C30" s="31"/>
      <c r="D30" s="42"/>
      <c r="E30" s="31"/>
      <c r="F30" s="31"/>
      <c r="G30" s="31"/>
      <c r="H30" s="31"/>
      <c r="I30" s="31"/>
      <c r="J30" s="42"/>
      <c r="K30" s="31"/>
      <c r="L30" s="31"/>
      <c r="M30" s="42"/>
      <c r="N30" s="31"/>
      <c r="O30" s="31"/>
      <c r="P30" s="31"/>
      <c r="Q30" s="55"/>
    </row>
    <row r="31" spans="1:17" x14ac:dyDescent="0.15">
      <c r="A31" s="1190" t="s">
        <v>866</v>
      </c>
      <c r="B31" s="1191"/>
      <c r="C31" s="31">
        <v>233</v>
      </c>
      <c r="D31" s="31">
        <v>111</v>
      </c>
      <c r="E31" s="31">
        <v>122</v>
      </c>
      <c r="F31" s="31">
        <v>321</v>
      </c>
      <c r="G31" s="31">
        <v>164</v>
      </c>
      <c r="H31" s="31">
        <v>157</v>
      </c>
      <c r="I31" s="31">
        <v>378</v>
      </c>
      <c r="J31" s="31">
        <v>201</v>
      </c>
      <c r="K31" s="31">
        <v>177</v>
      </c>
      <c r="L31" s="31">
        <v>453</v>
      </c>
      <c r="M31" s="31">
        <v>228</v>
      </c>
      <c r="N31" s="31">
        <v>225</v>
      </c>
      <c r="O31" s="31">
        <v>352</v>
      </c>
      <c r="P31" s="31">
        <v>189</v>
      </c>
      <c r="Q31" s="49">
        <v>163</v>
      </c>
    </row>
    <row r="32" spans="1:17" x14ac:dyDescent="0.15">
      <c r="A32" s="48"/>
      <c r="B32" s="33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49"/>
    </row>
    <row r="33" spans="1:17" x14ac:dyDescent="0.15">
      <c r="A33" s="48" t="s">
        <v>867</v>
      </c>
      <c r="B33" s="33"/>
      <c r="C33" s="31">
        <v>49</v>
      </c>
      <c r="D33" s="31">
        <v>25</v>
      </c>
      <c r="E33" s="31">
        <v>24</v>
      </c>
      <c r="F33" s="31">
        <v>70</v>
      </c>
      <c r="G33" s="31">
        <v>35</v>
      </c>
      <c r="H33" s="31">
        <v>35</v>
      </c>
      <c r="I33" s="31">
        <v>92</v>
      </c>
      <c r="J33" s="31">
        <v>48</v>
      </c>
      <c r="K33" s="31">
        <v>44</v>
      </c>
      <c r="L33" s="31">
        <v>125</v>
      </c>
      <c r="M33" s="31">
        <v>54</v>
      </c>
      <c r="N33" s="31">
        <v>71</v>
      </c>
      <c r="O33" s="31">
        <v>99</v>
      </c>
      <c r="P33" s="31">
        <v>62</v>
      </c>
      <c r="Q33" s="49">
        <v>37</v>
      </c>
    </row>
    <row r="34" spans="1:17" x14ac:dyDescent="0.15">
      <c r="A34" s="48" t="s">
        <v>868</v>
      </c>
      <c r="B34" s="33"/>
      <c r="C34" s="31">
        <v>104</v>
      </c>
      <c r="D34" s="31">
        <v>46</v>
      </c>
      <c r="E34" s="31">
        <v>58</v>
      </c>
      <c r="F34" s="31">
        <v>128</v>
      </c>
      <c r="G34" s="31">
        <v>62</v>
      </c>
      <c r="H34" s="31">
        <v>66</v>
      </c>
      <c r="I34" s="31">
        <v>147</v>
      </c>
      <c r="J34" s="31">
        <v>78</v>
      </c>
      <c r="K34" s="31">
        <v>69</v>
      </c>
      <c r="L34" s="31">
        <v>130</v>
      </c>
      <c r="M34" s="31">
        <v>72</v>
      </c>
      <c r="N34" s="31">
        <v>58</v>
      </c>
      <c r="O34" s="31">
        <v>98</v>
      </c>
      <c r="P34" s="31">
        <v>43</v>
      </c>
      <c r="Q34" s="49">
        <v>55</v>
      </c>
    </row>
    <row r="35" spans="1:17" x14ac:dyDescent="0.15">
      <c r="A35" s="48" t="s">
        <v>869</v>
      </c>
      <c r="B35" s="33"/>
      <c r="C35" s="31">
        <v>17</v>
      </c>
      <c r="D35" s="31">
        <v>10</v>
      </c>
      <c r="E35" s="31">
        <v>7</v>
      </c>
      <c r="F35" s="31">
        <v>14</v>
      </c>
      <c r="G35" s="31">
        <v>7</v>
      </c>
      <c r="H35" s="31">
        <v>7</v>
      </c>
      <c r="I35" s="31">
        <v>20</v>
      </c>
      <c r="J35" s="31">
        <v>11</v>
      </c>
      <c r="K35" s="31">
        <v>9</v>
      </c>
      <c r="L35" s="31">
        <v>23</v>
      </c>
      <c r="M35" s="31">
        <v>12</v>
      </c>
      <c r="N35" s="31">
        <v>11</v>
      </c>
      <c r="O35" s="31">
        <v>19</v>
      </c>
      <c r="P35" s="31">
        <v>10</v>
      </c>
      <c r="Q35" s="49">
        <v>9</v>
      </c>
    </row>
    <row r="36" spans="1:17" x14ac:dyDescent="0.15">
      <c r="A36" s="48" t="s">
        <v>870</v>
      </c>
      <c r="B36" s="33"/>
      <c r="C36" s="31">
        <v>5</v>
      </c>
      <c r="D36" s="31">
        <v>2</v>
      </c>
      <c r="E36" s="31">
        <v>3</v>
      </c>
      <c r="F36" s="31">
        <v>18</v>
      </c>
      <c r="G36" s="31">
        <v>8</v>
      </c>
      <c r="H36" s="31">
        <v>10</v>
      </c>
      <c r="I36" s="31">
        <v>16</v>
      </c>
      <c r="J36" s="31">
        <v>10</v>
      </c>
      <c r="K36" s="31">
        <v>6</v>
      </c>
      <c r="L36" s="31">
        <v>25</v>
      </c>
      <c r="M36" s="31">
        <v>15</v>
      </c>
      <c r="N36" s="31">
        <v>10</v>
      </c>
      <c r="O36" s="31">
        <v>20</v>
      </c>
      <c r="P36" s="31">
        <v>9</v>
      </c>
      <c r="Q36" s="49">
        <v>11</v>
      </c>
    </row>
    <row r="37" spans="1:17" x14ac:dyDescent="0.15">
      <c r="A37" s="48" t="s">
        <v>871</v>
      </c>
      <c r="B37" s="33"/>
      <c r="C37" s="31">
        <v>22</v>
      </c>
      <c r="D37" s="31">
        <v>9</v>
      </c>
      <c r="E37" s="31">
        <v>13</v>
      </c>
      <c r="F37" s="31">
        <v>36</v>
      </c>
      <c r="G37" s="31">
        <v>21</v>
      </c>
      <c r="H37" s="31">
        <v>15</v>
      </c>
      <c r="I37" s="31">
        <v>39</v>
      </c>
      <c r="J37" s="31">
        <v>23</v>
      </c>
      <c r="K37" s="31">
        <v>16</v>
      </c>
      <c r="L37" s="31">
        <v>44</v>
      </c>
      <c r="M37" s="31">
        <v>23</v>
      </c>
      <c r="N37" s="31">
        <v>21</v>
      </c>
      <c r="O37" s="31">
        <v>45</v>
      </c>
      <c r="P37" s="31">
        <v>23</v>
      </c>
      <c r="Q37" s="49">
        <v>22</v>
      </c>
    </row>
    <row r="38" spans="1:17" x14ac:dyDescent="0.15">
      <c r="A38" s="48" t="s">
        <v>872</v>
      </c>
      <c r="B38" s="33"/>
      <c r="C38" s="31">
        <v>29</v>
      </c>
      <c r="D38" s="31">
        <v>16</v>
      </c>
      <c r="E38" s="31">
        <v>13</v>
      </c>
      <c r="F38" s="31">
        <v>40</v>
      </c>
      <c r="G38" s="31">
        <v>24</v>
      </c>
      <c r="H38" s="31">
        <v>16</v>
      </c>
      <c r="I38" s="31">
        <v>39</v>
      </c>
      <c r="J38" s="31">
        <v>18</v>
      </c>
      <c r="K38" s="31">
        <v>21</v>
      </c>
      <c r="L38" s="31">
        <v>66</v>
      </c>
      <c r="M38" s="31">
        <v>31</v>
      </c>
      <c r="N38" s="31">
        <v>35</v>
      </c>
      <c r="O38" s="31">
        <v>38</v>
      </c>
      <c r="P38" s="31">
        <v>24</v>
      </c>
      <c r="Q38" s="49">
        <v>14</v>
      </c>
    </row>
    <row r="39" spans="1:17" x14ac:dyDescent="0.15">
      <c r="A39" s="48" t="s">
        <v>873</v>
      </c>
      <c r="B39" s="33"/>
      <c r="C39" s="31">
        <v>7</v>
      </c>
      <c r="D39" s="31">
        <v>3</v>
      </c>
      <c r="E39" s="31">
        <v>4</v>
      </c>
      <c r="F39" s="31">
        <v>15</v>
      </c>
      <c r="G39" s="31">
        <v>7</v>
      </c>
      <c r="H39" s="31">
        <v>8</v>
      </c>
      <c r="I39" s="31">
        <v>25</v>
      </c>
      <c r="J39" s="31">
        <v>13</v>
      </c>
      <c r="K39" s="31">
        <v>12</v>
      </c>
      <c r="L39" s="31">
        <v>40</v>
      </c>
      <c r="M39" s="31">
        <v>21</v>
      </c>
      <c r="N39" s="31">
        <v>19</v>
      </c>
      <c r="O39" s="31">
        <v>33</v>
      </c>
      <c r="P39" s="31">
        <v>18</v>
      </c>
      <c r="Q39" s="49">
        <v>15</v>
      </c>
    </row>
    <row r="40" spans="1:17" x14ac:dyDescent="0.15">
      <c r="A40" s="48"/>
      <c r="B40" s="33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49"/>
    </row>
    <row r="41" spans="1:17" x14ac:dyDescent="0.15">
      <c r="A41" s="48"/>
      <c r="B41" s="33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49"/>
    </row>
    <row r="42" spans="1:17" x14ac:dyDescent="0.15">
      <c r="A42" s="1190" t="s">
        <v>874</v>
      </c>
      <c r="B42" s="1191"/>
      <c r="C42" s="31">
        <v>377</v>
      </c>
      <c r="D42" s="31">
        <v>213</v>
      </c>
      <c r="E42" s="31">
        <v>164</v>
      </c>
      <c r="F42" s="31">
        <v>342</v>
      </c>
      <c r="G42" s="31">
        <v>168</v>
      </c>
      <c r="H42" s="31">
        <v>174</v>
      </c>
      <c r="I42" s="31">
        <v>412</v>
      </c>
      <c r="J42" s="31">
        <v>201</v>
      </c>
      <c r="K42" s="31">
        <v>211</v>
      </c>
      <c r="L42" s="31">
        <v>562</v>
      </c>
      <c r="M42" s="31">
        <v>266</v>
      </c>
      <c r="N42" s="31">
        <v>296</v>
      </c>
      <c r="O42" s="31">
        <v>536</v>
      </c>
      <c r="P42" s="31">
        <v>274</v>
      </c>
      <c r="Q42" s="49">
        <v>262</v>
      </c>
    </row>
    <row r="43" spans="1:17" x14ac:dyDescent="0.15">
      <c r="A43" s="48"/>
      <c r="B43" s="33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49"/>
    </row>
    <row r="44" spans="1:17" x14ac:dyDescent="0.15">
      <c r="A44" s="48" t="s">
        <v>875</v>
      </c>
      <c r="B44" s="33"/>
      <c r="C44" s="31">
        <v>71</v>
      </c>
      <c r="D44" s="31">
        <v>37</v>
      </c>
      <c r="E44" s="31">
        <v>34</v>
      </c>
      <c r="F44" s="31">
        <v>59</v>
      </c>
      <c r="G44" s="31">
        <v>27</v>
      </c>
      <c r="H44" s="31">
        <v>32</v>
      </c>
      <c r="I44" s="31">
        <v>45</v>
      </c>
      <c r="J44" s="31">
        <v>27</v>
      </c>
      <c r="K44" s="31">
        <v>18</v>
      </c>
      <c r="L44" s="31">
        <v>69</v>
      </c>
      <c r="M44" s="31">
        <v>27</v>
      </c>
      <c r="N44" s="31">
        <v>42</v>
      </c>
      <c r="O44" s="31">
        <v>69</v>
      </c>
      <c r="P44" s="31">
        <v>35</v>
      </c>
      <c r="Q44" s="49">
        <v>34</v>
      </c>
    </row>
    <row r="45" spans="1:17" x14ac:dyDescent="0.15">
      <c r="A45" s="48" t="s">
        <v>876</v>
      </c>
      <c r="B45" s="33"/>
      <c r="C45" s="31">
        <v>79</v>
      </c>
      <c r="D45" s="31">
        <v>45</v>
      </c>
      <c r="E45" s="31">
        <v>34</v>
      </c>
      <c r="F45" s="31">
        <v>75</v>
      </c>
      <c r="G45" s="31">
        <v>37</v>
      </c>
      <c r="H45" s="31">
        <v>38</v>
      </c>
      <c r="I45" s="31">
        <v>104</v>
      </c>
      <c r="J45" s="31">
        <v>54</v>
      </c>
      <c r="K45" s="31">
        <v>50</v>
      </c>
      <c r="L45" s="31">
        <v>115</v>
      </c>
      <c r="M45" s="31">
        <v>60</v>
      </c>
      <c r="N45" s="31">
        <v>55</v>
      </c>
      <c r="O45" s="31">
        <v>103</v>
      </c>
      <c r="P45" s="31">
        <v>49</v>
      </c>
      <c r="Q45" s="49">
        <v>54</v>
      </c>
    </row>
    <row r="46" spans="1:17" x14ac:dyDescent="0.15">
      <c r="A46" s="48" t="s">
        <v>877</v>
      </c>
      <c r="B46" s="33"/>
      <c r="C46" s="31">
        <v>155</v>
      </c>
      <c r="D46" s="31">
        <v>89</v>
      </c>
      <c r="E46" s="31">
        <v>66</v>
      </c>
      <c r="F46" s="31">
        <v>156</v>
      </c>
      <c r="G46" s="31">
        <v>71</v>
      </c>
      <c r="H46" s="31">
        <v>85</v>
      </c>
      <c r="I46" s="31">
        <v>211</v>
      </c>
      <c r="J46" s="31">
        <v>90</v>
      </c>
      <c r="K46" s="31">
        <v>121</v>
      </c>
      <c r="L46" s="31">
        <v>321</v>
      </c>
      <c r="M46" s="31">
        <v>147</v>
      </c>
      <c r="N46" s="31">
        <v>174</v>
      </c>
      <c r="O46" s="31">
        <v>305</v>
      </c>
      <c r="P46" s="31">
        <v>162</v>
      </c>
      <c r="Q46" s="49">
        <v>143</v>
      </c>
    </row>
    <row r="47" spans="1:17" x14ac:dyDescent="0.15">
      <c r="A47" s="48" t="s">
        <v>878</v>
      </c>
      <c r="B47" s="33"/>
      <c r="C47" s="31">
        <v>9</v>
      </c>
      <c r="D47" s="31">
        <v>4</v>
      </c>
      <c r="E47" s="31">
        <v>5</v>
      </c>
      <c r="F47" s="31">
        <v>9</v>
      </c>
      <c r="G47" s="31">
        <v>4</v>
      </c>
      <c r="H47" s="31">
        <v>5</v>
      </c>
      <c r="I47" s="31">
        <v>16</v>
      </c>
      <c r="J47" s="31">
        <v>9</v>
      </c>
      <c r="K47" s="31">
        <v>7</v>
      </c>
      <c r="L47" s="31">
        <v>8</v>
      </c>
      <c r="M47" s="31">
        <v>4</v>
      </c>
      <c r="N47" s="31">
        <v>4</v>
      </c>
      <c r="O47" s="31">
        <v>13</v>
      </c>
      <c r="P47" s="31">
        <v>6</v>
      </c>
      <c r="Q47" s="49">
        <v>7</v>
      </c>
    </row>
    <row r="48" spans="1:17" s="79" customFormat="1" x14ac:dyDescent="0.15">
      <c r="A48" s="48" t="s">
        <v>1092</v>
      </c>
      <c r="B48" s="33"/>
      <c r="C48" s="80">
        <v>63</v>
      </c>
      <c r="D48" s="80">
        <v>38</v>
      </c>
      <c r="E48" s="80">
        <v>25</v>
      </c>
      <c r="F48" s="80">
        <v>43</v>
      </c>
      <c r="G48" s="80">
        <v>29</v>
      </c>
      <c r="H48" s="80">
        <v>14</v>
      </c>
      <c r="I48" s="80">
        <v>36</v>
      </c>
      <c r="J48" s="80">
        <v>21</v>
      </c>
      <c r="K48" s="80">
        <v>15</v>
      </c>
      <c r="L48" s="80">
        <v>49</v>
      </c>
      <c r="M48" s="80">
        <v>28</v>
      </c>
      <c r="N48" s="80">
        <v>21</v>
      </c>
      <c r="O48" s="80">
        <v>46</v>
      </c>
      <c r="P48" s="80">
        <v>22</v>
      </c>
      <c r="Q48" s="81">
        <v>24</v>
      </c>
    </row>
    <row r="49" spans="1:17" s="79" customFormat="1" x14ac:dyDescent="0.15">
      <c r="A49" s="48" t="s">
        <v>1092</v>
      </c>
      <c r="B49" s="33" t="s">
        <v>1093</v>
      </c>
      <c r="C49" s="80">
        <v>28</v>
      </c>
      <c r="D49" s="80">
        <v>20</v>
      </c>
      <c r="E49" s="80">
        <v>8</v>
      </c>
      <c r="F49" s="80">
        <v>15</v>
      </c>
      <c r="G49" s="80">
        <v>9</v>
      </c>
      <c r="H49" s="80">
        <v>6</v>
      </c>
      <c r="I49" s="80">
        <v>17</v>
      </c>
      <c r="J49" s="80">
        <v>11</v>
      </c>
      <c r="K49" s="80">
        <v>6</v>
      </c>
      <c r="L49" s="80">
        <v>15</v>
      </c>
      <c r="M49" s="80">
        <v>9</v>
      </c>
      <c r="N49" s="80">
        <v>6</v>
      </c>
      <c r="O49" s="80">
        <v>11</v>
      </c>
      <c r="P49" s="80">
        <v>5</v>
      </c>
      <c r="Q49" s="81">
        <v>6</v>
      </c>
    </row>
    <row r="50" spans="1:17" s="79" customFormat="1" x14ac:dyDescent="0.15">
      <c r="A50" s="48" t="s">
        <v>1092</v>
      </c>
      <c r="B50" s="33" t="s">
        <v>1094</v>
      </c>
      <c r="C50" s="80">
        <v>35</v>
      </c>
      <c r="D50" s="80">
        <v>18</v>
      </c>
      <c r="E50" s="80">
        <v>17</v>
      </c>
      <c r="F50" s="80">
        <v>28</v>
      </c>
      <c r="G50" s="82">
        <v>20</v>
      </c>
      <c r="H50" s="82">
        <v>8</v>
      </c>
      <c r="I50" s="82">
        <v>19</v>
      </c>
      <c r="J50" s="82">
        <v>10</v>
      </c>
      <c r="K50" s="82">
        <v>9</v>
      </c>
      <c r="L50" s="82">
        <v>34</v>
      </c>
      <c r="M50" s="82">
        <v>19</v>
      </c>
      <c r="N50" s="82">
        <v>15</v>
      </c>
      <c r="O50" s="82">
        <v>35</v>
      </c>
      <c r="P50" s="82">
        <v>17</v>
      </c>
      <c r="Q50" s="83">
        <v>18</v>
      </c>
    </row>
    <row r="51" spans="1:17" x14ac:dyDescent="0.15">
      <c r="A51" s="48"/>
      <c r="B51" s="33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49"/>
    </row>
    <row r="52" spans="1:17" x14ac:dyDescent="0.15">
      <c r="A52" s="48"/>
      <c r="B52" s="33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49"/>
    </row>
    <row r="53" spans="1:17" x14ac:dyDescent="0.15">
      <c r="A53" s="1190" t="s">
        <v>879</v>
      </c>
      <c r="B53" s="1191"/>
      <c r="C53" s="31">
        <v>111</v>
      </c>
      <c r="D53" s="31">
        <v>56</v>
      </c>
      <c r="E53" s="31">
        <v>55</v>
      </c>
      <c r="F53" s="31">
        <v>118</v>
      </c>
      <c r="G53" s="31">
        <v>59</v>
      </c>
      <c r="H53" s="31">
        <v>59</v>
      </c>
      <c r="I53" s="31">
        <v>199</v>
      </c>
      <c r="J53" s="31">
        <v>101</v>
      </c>
      <c r="K53" s="31">
        <v>98</v>
      </c>
      <c r="L53" s="31">
        <v>268</v>
      </c>
      <c r="M53" s="31">
        <v>140</v>
      </c>
      <c r="N53" s="31">
        <v>128</v>
      </c>
      <c r="O53" s="31">
        <v>228</v>
      </c>
      <c r="P53" s="31">
        <v>112</v>
      </c>
      <c r="Q53" s="49">
        <v>116</v>
      </c>
    </row>
    <row r="54" spans="1:17" x14ac:dyDescent="0.15">
      <c r="A54" s="48"/>
      <c r="B54" s="33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49"/>
    </row>
    <row r="55" spans="1:17" x14ac:dyDescent="0.15">
      <c r="A55" s="48" t="s">
        <v>880</v>
      </c>
      <c r="B55" s="33"/>
      <c r="C55" s="31">
        <v>61</v>
      </c>
      <c r="D55" s="31">
        <v>29</v>
      </c>
      <c r="E55" s="31">
        <v>32</v>
      </c>
      <c r="F55" s="31">
        <v>61</v>
      </c>
      <c r="G55" s="31">
        <v>28</v>
      </c>
      <c r="H55" s="31">
        <v>33</v>
      </c>
      <c r="I55" s="31">
        <v>111</v>
      </c>
      <c r="J55" s="31">
        <v>58</v>
      </c>
      <c r="K55" s="31">
        <v>53</v>
      </c>
      <c r="L55" s="31">
        <v>134</v>
      </c>
      <c r="M55" s="31">
        <v>65</v>
      </c>
      <c r="N55" s="31">
        <v>69</v>
      </c>
      <c r="O55" s="31">
        <v>119</v>
      </c>
      <c r="P55" s="31">
        <v>60</v>
      </c>
      <c r="Q55" s="49">
        <v>59</v>
      </c>
    </row>
    <row r="56" spans="1:17" x14ac:dyDescent="0.15">
      <c r="A56" s="48" t="s">
        <v>881</v>
      </c>
      <c r="B56" s="33"/>
      <c r="C56" s="31">
        <v>11</v>
      </c>
      <c r="D56" s="31">
        <v>5</v>
      </c>
      <c r="E56" s="31">
        <v>6</v>
      </c>
      <c r="F56" s="31">
        <v>11</v>
      </c>
      <c r="G56" s="31">
        <v>3</v>
      </c>
      <c r="H56" s="31">
        <v>8</v>
      </c>
      <c r="I56" s="31">
        <v>25</v>
      </c>
      <c r="J56" s="31">
        <v>13</v>
      </c>
      <c r="K56" s="31">
        <v>12</v>
      </c>
      <c r="L56" s="31">
        <v>23</v>
      </c>
      <c r="M56" s="31">
        <v>15</v>
      </c>
      <c r="N56" s="31">
        <v>8</v>
      </c>
      <c r="O56" s="31">
        <v>21</v>
      </c>
      <c r="P56" s="31">
        <v>9</v>
      </c>
      <c r="Q56" s="49">
        <v>12</v>
      </c>
    </row>
    <row r="57" spans="1:17" x14ac:dyDescent="0.15">
      <c r="A57" s="48" t="s">
        <v>882</v>
      </c>
      <c r="B57" s="33"/>
      <c r="C57" s="31">
        <v>11</v>
      </c>
      <c r="D57" s="31">
        <v>7</v>
      </c>
      <c r="E57" s="31">
        <v>4</v>
      </c>
      <c r="F57" s="31">
        <v>14</v>
      </c>
      <c r="G57" s="31">
        <v>8</v>
      </c>
      <c r="H57" s="31">
        <v>6</v>
      </c>
      <c r="I57" s="31">
        <v>19</v>
      </c>
      <c r="J57" s="31">
        <v>10</v>
      </c>
      <c r="K57" s="31">
        <v>9</v>
      </c>
      <c r="L57" s="31">
        <v>37</v>
      </c>
      <c r="M57" s="31">
        <v>22</v>
      </c>
      <c r="N57" s="31">
        <v>15</v>
      </c>
      <c r="O57" s="31">
        <v>34</v>
      </c>
      <c r="P57" s="31">
        <v>16</v>
      </c>
      <c r="Q57" s="49">
        <v>18</v>
      </c>
    </row>
    <row r="58" spans="1:17" ht="14.25" thickBot="1" x14ac:dyDescent="0.2">
      <c r="A58" s="65" t="s">
        <v>883</v>
      </c>
      <c r="B58" s="66"/>
      <c r="C58" s="773">
        <v>28</v>
      </c>
      <c r="D58" s="773">
        <v>15</v>
      </c>
      <c r="E58" s="773">
        <v>13</v>
      </c>
      <c r="F58" s="773">
        <v>32</v>
      </c>
      <c r="G58" s="773">
        <v>20</v>
      </c>
      <c r="H58" s="773">
        <v>12</v>
      </c>
      <c r="I58" s="773">
        <v>44</v>
      </c>
      <c r="J58" s="773">
        <v>20</v>
      </c>
      <c r="K58" s="773">
        <v>24</v>
      </c>
      <c r="L58" s="773">
        <v>74</v>
      </c>
      <c r="M58" s="773">
        <v>38</v>
      </c>
      <c r="N58" s="773">
        <v>36</v>
      </c>
      <c r="O58" s="773">
        <v>54</v>
      </c>
      <c r="P58" s="773">
        <v>27</v>
      </c>
      <c r="Q58" s="775">
        <v>27</v>
      </c>
    </row>
    <row r="59" spans="1:17" x14ac:dyDescent="0.1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</row>
    <row r="60" spans="1:17" x14ac:dyDescent="0.1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</row>
    <row r="61" spans="1:17" x14ac:dyDescent="0.1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</row>
  </sheetData>
  <mergeCells count="10">
    <mergeCell ref="C4:E4"/>
    <mergeCell ref="F4:H4"/>
    <mergeCell ref="I4:K4"/>
    <mergeCell ref="L4:N4"/>
    <mergeCell ref="O4:Q4"/>
    <mergeCell ref="A7:B7"/>
    <mergeCell ref="A31:B31"/>
    <mergeCell ref="A42:B42"/>
    <mergeCell ref="A53:B53"/>
    <mergeCell ref="A4:B5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&amp;C70</oddFooter>
    <firstFooter>&amp;C68</first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2:Q61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5" width="5.25" style="203" customWidth="1"/>
    <col min="16" max="17" width="5.875" style="203" customWidth="1"/>
  </cols>
  <sheetData>
    <row r="2" spans="1:17" x14ac:dyDescent="0.15">
      <c r="Q2" s="757" t="s">
        <v>1240</v>
      </c>
    </row>
    <row r="3" spans="1:17" ht="4.5" customHeight="1" thickBot="1" x14ac:dyDescent="0.2"/>
    <row r="4" spans="1:17" x14ac:dyDescent="0.15">
      <c r="A4" s="1192" t="s">
        <v>501</v>
      </c>
      <c r="B4" s="1201"/>
      <c r="C4" s="1201"/>
      <c r="D4" s="1205" t="s">
        <v>502</v>
      </c>
      <c r="E4" s="1206"/>
      <c r="F4" s="1207"/>
      <c r="G4" s="1201" t="s">
        <v>503</v>
      </c>
      <c r="H4" s="1201"/>
      <c r="I4" s="1201"/>
      <c r="J4" s="1205" t="s">
        <v>885</v>
      </c>
      <c r="K4" s="1206"/>
      <c r="L4" s="1207"/>
      <c r="M4" s="1201" t="s">
        <v>504</v>
      </c>
      <c r="N4" s="1201"/>
      <c r="O4" s="1201"/>
      <c r="P4" s="1201" t="s">
        <v>486</v>
      </c>
      <c r="Q4" s="1202"/>
    </row>
    <row r="5" spans="1:17" x14ac:dyDescent="0.15">
      <c r="A5" s="63" t="s">
        <v>507</v>
      </c>
      <c r="B5" s="45" t="s">
        <v>840</v>
      </c>
      <c r="C5" s="45" t="s">
        <v>506</v>
      </c>
      <c r="D5" s="45" t="s">
        <v>507</v>
      </c>
      <c r="E5" s="45" t="s">
        <v>840</v>
      </c>
      <c r="F5" s="45" t="s">
        <v>506</v>
      </c>
      <c r="G5" s="45" t="s">
        <v>507</v>
      </c>
      <c r="H5" s="45" t="s">
        <v>840</v>
      </c>
      <c r="I5" s="45" t="s">
        <v>506</v>
      </c>
      <c r="J5" s="45" t="s">
        <v>507</v>
      </c>
      <c r="K5" s="45" t="s">
        <v>840</v>
      </c>
      <c r="L5" s="45" t="s">
        <v>506</v>
      </c>
      <c r="M5" s="45" t="s">
        <v>507</v>
      </c>
      <c r="N5" s="45" t="s">
        <v>840</v>
      </c>
      <c r="O5" s="45" t="s">
        <v>506</v>
      </c>
      <c r="P5" s="1203"/>
      <c r="Q5" s="1204"/>
    </row>
    <row r="6" spans="1:17" x14ac:dyDescent="0.15">
      <c r="A6" s="64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9"/>
      <c r="N6" s="39"/>
      <c r="O6" s="39"/>
      <c r="P6" s="34"/>
      <c r="Q6" s="58"/>
    </row>
    <row r="7" spans="1:17" x14ac:dyDescent="0.15">
      <c r="A7" s="64">
        <v>598</v>
      </c>
      <c r="B7" s="36">
        <v>304</v>
      </c>
      <c r="C7" s="36">
        <v>294</v>
      </c>
      <c r="D7" s="36">
        <v>533</v>
      </c>
      <c r="E7" s="36">
        <v>229</v>
      </c>
      <c r="F7" s="36">
        <v>304</v>
      </c>
      <c r="G7" s="36">
        <v>486</v>
      </c>
      <c r="H7" s="36">
        <v>186</v>
      </c>
      <c r="I7" s="36">
        <v>300</v>
      </c>
      <c r="J7" s="36">
        <v>572</v>
      </c>
      <c r="K7" s="36">
        <v>146</v>
      </c>
      <c r="L7" s="36">
        <v>426</v>
      </c>
      <c r="M7" s="39">
        <v>185</v>
      </c>
      <c r="N7" s="39">
        <v>87</v>
      </c>
      <c r="O7" s="39">
        <v>98</v>
      </c>
      <c r="P7" s="1214" t="s">
        <v>844</v>
      </c>
      <c r="Q7" s="1215"/>
    </row>
    <row r="8" spans="1:17" x14ac:dyDescent="0.15">
      <c r="A8" s="64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9"/>
      <c r="N8" s="39"/>
      <c r="O8" s="39"/>
      <c r="P8" s="34"/>
      <c r="Q8" s="58"/>
    </row>
    <row r="9" spans="1:17" x14ac:dyDescent="0.15">
      <c r="A9" s="56">
        <v>141</v>
      </c>
      <c r="B9" s="38">
        <v>68</v>
      </c>
      <c r="C9" s="38">
        <v>73</v>
      </c>
      <c r="D9" s="39">
        <v>109</v>
      </c>
      <c r="E9" s="39">
        <v>43</v>
      </c>
      <c r="F9" s="38">
        <v>66</v>
      </c>
      <c r="G9" s="38">
        <v>87</v>
      </c>
      <c r="H9" s="38">
        <v>38</v>
      </c>
      <c r="I9" s="38">
        <v>49</v>
      </c>
      <c r="J9" s="38">
        <v>70</v>
      </c>
      <c r="K9" s="38">
        <v>14</v>
      </c>
      <c r="L9" s="38">
        <v>56</v>
      </c>
      <c r="M9" s="38">
        <v>50</v>
      </c>
      <c r="N9" s="38">
        <v>25</v>
      </c>
      <c r="O9" s="38">
        <v>25</v>
      </c>
      <c r="P9" s="34" t="s">
        <v>846</v>
      </c>
      <c r="Q9" s="58"/>
    </row>
    <row r="10" spans="1:17" x14ac:dyDescent="0.15">
      <c r="A10" s="56">
        <v>2</v>
      </c>
      <c r="B10" s="38">
        <v>1</v>
      </c>
      <c r="C10" s="38">
        <v>1</v>
      </c>
      <c r="D10" s="39">
        <v>10</v>
      </c>
      <c r="E10" s="39">
        <v>4</v>
      </c>
      <c r="F10" s="38">
        <v>6</v>
      </c>
      <c r="G10" s="38">
        <v>11</v>
      </c>
      <c r="H10" s="38">
        <v>3</v>
      </c>
      <c r="I10" s="38">
        <v>8</v>
      </c>
      <c r="J10" s="38">
        <v>4</v>
      </c>
      <c r="K10" s="38">
        <v>2</v>
      </c>
      <c r="L10" s="38">
        <v>2</v>
      </c>
      <c r="M10" s="38" t="s">
        <v>509</v>
      </c>
      <c r="N10" s="38" t="s">
        <v>509</v>
      </c>
      <c r="O10" s="38" t="s">
        <v>509</v>
      </c>
      <c r="P10" s="34" t="s">
        <v>847</v>
      </c>
      <c r="Q10" s="58"/>
    </row>
    <row r="11" spans="1:17" x14ac:dyDescent="0.15">
      <c r="A11" s="56">
        <v>6</v>
      </c>
      <c r="B11" s="38">
        <v>3</v>
      </c>
      <c r="C11" s="38">
        <v>3</v>
      </c>
      <c r="D11" s="39">
        <v>6</v>
      </c>
      <c r="E11" s="39">
        <v>3</v>
      </c>
      <c r="F11" s="38">
        <v>3</v>
      </c>
      <c r="G11" s="38">
        <v>4</v>
      </c>
      <c r="H11" s="38">
        <v>3</v>
      </c>
      <c r="I11" s="38">
        <v>1</v>
      </c>
      <c r="J11" s="38">
        <v>4</v>
      </c>
      <c r="K11" s="776" t="s">
        <v>1135</v>
      </c>
      <c r="L11" s="38">
        <v>4</v>
      </c>
      <c r="M11" s="38" t="s">
        <v>509</v>
      </c>
      <c r="N11" s="38" t="s">
        <v>509</v>
      </c>
      <c r="O11" s="38" t="s">
        <v>509</v>
      </c>
      <c r="P11" s="34" t="s">
        <v>848</v>
      </c>
      <c r="Q11" s="58"/>
    </row>
    <row r="12" spans="1:17" x14ac:dyDescent="0.15">
      <c r="A12" s="56">
        <v>3</v>
      </c>
      <c r="B12" s="38">
        <v>3</v>
      </c>
      <c r="C12" s="38" t="s">
        <v>509</v>
      </c>
      <c r="D12" s="39">
        <v>1</v>
      </c>
      <c r="E12" s="39" t="s">
        <v>509</v>
      </c>
      <c r="F12" s="38">
        <v>1</v>
      </c>
      <c r="G12" s="38">
        <v>5</v>
      </c>
      <c r="H12" s="38">
        <v>2</v>
      </c>
      <c r="I12" s="38">
        <v>3</v>
      </c>
      <c r="J12" s="38">
        <v>5</v>
      </c>
      <c r="K12" s="38">
        <v>1</v>
      </c>
      <c r="L12" s="38">
        <v>4</v>
      </c>
      <c r="M12" s="38" t="s">
        <v>509</v>
      </c>
      <c r="N12" s="38" t="s">
        <v>509</v>
      </c>
      <c r="O12" s="38" t="s">
        <v>509</v>
      </c>
      <c r="P12" s="34" t="s">
        <v>849</v>
      </c>
      <c r="Q12" s="58"/>
    </row>
    <row r="13" spans="1:17" x14ac:dyDescent="0.15">
      <c r="A13" s="56">
        <v>12</v>
      </c>
      <c r="B13" s="38">
        <v>4</v>
      </c>
      <c r="C13" s="38">
        <v>8</v>
      </c>
      <c r="D13" s="39">
        <v>15</v>
      </c>
      <c r="E13" s="39">
        <v>8</v>
      </c>
      <c r="F13" s="38">
        <v>7</v>
      </c>
      <c r="G13" s="38">
        <v>15</v>
      </c>
      <c r="H13" s="38">
        <v>5</v>
      </c>
      <c r="I13" s="38">
        <v>10</v>
      </c>
      <c r="J13" s="38">
        <v>15</v>
      </c>
      <c r="K13" s="38">
        <v>6</v>
      </c>
      <c r="L13" s="38">
        <v>9</v>
      </c>
      <c r="M13" s="38" t="s">
        <v>509</v>
      </c>
      <c r="N13" s="38" t="s">
        <v>509</v>
      </c>
      <c r="O13" s="38" t="s">
        <v>509</v>
      </c>
      <c r="P13" s="34" t="s">
        <v>850</v>
      </c>
      <c r="Q13" s="58"/>
    </row>
    <row r="14" spans="1:17" x14ac:dyDescent="0.15">
      <c r="A14" s="56">
        <v>8</v>
      </c>
      <c r="B14" s="38">
        <v>4</v>
      </c>
      <c r="C14" s="38">
        <v>4</v>
      </c>
      <c r="D14" s="39">
        <v>8</v>
      </c>
      <c r="E14" s="39">
        <v>5</v>
      </c>
      <c r="F14" s="38">
        <v>3</v>
      </c>
      <c r="G14" s="38">
        <v>8</v>
      </c>
      <c r="H14" s="38">
        <v>1</v>
      </c>
      <c r="I14" s="38">
        <v>7</v>
      </c>
      <c r="J14" s="38">
        <v>5</v>
      </c>
      <c r="K14" s="38">
        <v>2</v>
      </c>
      <c r="L14" s="38">
        <v>3</v>
      </c>
      <c r="M14" s="38" t="s">
        <v>509</v>
      </c>
      <c r="N14" s="38" t="s">
        <v>509</v>
      </c>
      <c r="O14" s="38" t="s">
        <v>509</v>
      </c>
      <c r="P14" s="34" t="s">
        <v>851</v>
      </c>
      <c r="Q14" s="58"/>
    </row>
    <row r="15" spans="1:17" x14ac:dyDescent="0.15">
      <c r="A15" s="56">
        <v>34</v>
      </c>
      <c r="B15" s="38">
        <v>21</v>
      </c>
      <c r="C15" s="38">
        <v>13</v>
      </c>
      <c r="D15" s="39">
        <v>19</v>
      </c>
      <c r="E15" s="39">
        <v>8</v>
      </c>
      <c r="F15" s="38">
        <v>11</v>
      </c>
      <c r="G15" s="38">
        <v>21</v>
      </c>
      <c r="H15" s="38">
        <v>7</v>
      </c>
      <c r="I15" s="38">
        <v>14</v>
      </c>
      <c r="J15" s="38">
        <v>28</v>
      </c>
      <c r="K15" s="38">
        <v>8</v>
      </c>
      <c r="L15" s="38">
        <v>20</v>
      </c>
      <c r="M15" s="38" t="s">
        <v>509</v>
      </c>
      <c r="N15" s="38" t="s">
        <v>509</v>
      </c>
      <c r="O15" s="38" t="s">
        <v>509</v>
      </c>
      <c r="P15" s="34" t="s">
        <v>852</v>
      </c>
      <c r="Q15" s="58"/>
    </row>
    <row r="16" spans="1:17" x14ac:dyDescent="0.15">
      <c r="A16" s="56">
        <v>34</v>
      </c>
      <c r="B16" s="38">
        <v>17</v>
      </c>
      <c r="C16" s="38">
        <v>17</v>
      </c>
      <c r="D16" s="39">
        <v>35</v>
      </c>
      <c r="E16" s="39">
        <v>12</v>
      </c>
      <c r="F16" s="38">
        <v>23</v>
      </c>
      <c r="G16" s="38">
        <v>31</v>
      </c>
      <c r="H16" s="38">
        <v>11</v>
      </c>
      <c r="I16" s="38">
        <v>20</v>
      </c>
      <c r="J16" s="38">
        <v>34</v>
      </c>
      <c r="K16" s="38">
        <v>10</v>
      </c>
      <c r="L16" s="38">
        <v>24</v>
      </c>
      <c r="M16" s="38">
        <v>1</v>
      </c>
      <c r="N16" s="38">
        <v>1</v>
      </c>
      <c r="O16" s="38" t="s">
        <v>509</v>
      </c>
      <c r="P16" s="34" t="s">
        <v>853</v>
      </c>
      <c r="Q16" s="58"/>
    </row>
    <row r="17" spans="1:17" x14ac:dyDescent="0.15">
      <c r="A17" s="56">
        <v>30</v>
      </c>
      <c r="B17" s="38">
        <v>16</v>
      </c>
      <c r="C17" s="38">
        <v>14</v>
      </c>
      <c r="D17" s="39">
        <v>28</v>
      </c>
      <c r="E17" s="39">
        <v>9</v>
      </c>
      <c r="F17" s="38">
        <v>19</v>
      </c>
      <c r="G17" s="38">
        <v>16</v>
      </c>
      <c r="H17" s="38">
        <v>7</v>
      </c>
      <c r="I17" s="38">
        <v>9</v>
      </c>
      <c r="J17" s="38">
        <v>19</v>
      </c>
      <c r="K17" s="38">
        <v>9</v>
      </c>
      <c r="L17" s="38">
        <v>10</v>
      </c>
      <c r="M17" s="38" t="s">
        <v>509</v>
      </c>
      <c r="N17" s="38" t="s">
        <v>509</v>
      </c>
      <c r="O17" s="38" t="s">
        <v>509</v>
      </c>
      <c r="P17" s="34" t="s">
        <v>854</v>
      </c>
      <c r="Q17" s="58"/>
    </row>
    <row r="18" spans="1:17" x14ac:dyDescent="0.15">
      <c r="A18" s="56">
        <v>36</v>
      </c>
      <c r="B18" s="38">
        <v>22</v>
      </c>
      <c r="C18" s="38">
        <v>14</v>
      </c>
      <c r="D18" s="39">
        <v>28</v>
      </c>
      <c r="E18" s="39">
        <v>11</v>
      </c>
      <c r="F18" s="38">
        <v>17</v>
      </c>
      <c r="G18" s="38">
        <v>36</v>
      </c>
      <c r="H18" s="38">
        <v>14</v>
      </c>
      <c r="I18" s="38">
        <v>22</v>
      </c>
      <c r="J18" s="38">
        <v>26</v>
      </c>
      <c r="K18" s="38">
        <v>6</v>
      </c>
      <c r="L18" s="38">
        <v>20</v>
      </c>
      <c r="M18" s="38" t="s">
        <v>509</v>
      </c>
      <c r="N18" s="38" t="s">
        <v>509</v>
      </c>
      <c r="O18" s="38" t="s">
        <v>509</v>
      </c>
      <c r="P18" s="34" t="s">
        <v>855</v>
      </c>
      <c r="Q18" s="58"/>
    </row>
    <row r="19" spans="1:17" x14ac:dyDescent="0.15">
      <c r="A19" s="56">
        <v>21</v>
      </c>
      <c r="B19" s="38">
        <v>9</v>
      </c>
      <c r="C19" s="38">
        <v>12</v>
      </c>
      <c r="D19" s="39">
        <v>13</v>
      </c>
      <c r="E19" s="39">
        <v>6</v>
      </c>
      <c r="F19" s="38">
        <v>7</v>
      </c>
      <c r="G19" s="38">
        <v>18</v>
      </c>
      <c r="H19" s="38">
        <v>9</v>
      </c>
      <c r="I19" s="38">
        <v>9</v>
      </c>
      <c r="J19" s="38">
        <v>19</v>
      </c>
      <c r="K19" s="38">
        <v>6</v>
      </c>
      <c r="L19" s="38">
        <v>13</v>
      </c>
      <c r="M19" s="38" t="s">
        <v>509</v>
      </c>
      <c r="N19" s="38" t="s">
        <v>509</v>
      </c>
      <c r="O19" s="38" t="s">
        <v>509</v>
      </c>
      <c r="P19" s="34" t="s">
        <v>856</v>
      </c>
      <c r="Q19" s="58"/>
    </row>
    <row r="20" spans="1:17" x14ac:dyDescent="0.15">
      <c r="A20" s="56">
        <v>54</v>
      </c>
      <c r="B20" s="38">
        <v>26</v>
      </c>
      <c r="C20" s="38">
        <v>28</v>
      </c>
      <c r="D20" s="39">
        <v>55</v>
      </c>
      <c r="E20" s="39">
        <v>23</v>
      </c>
      <c r="F20" s="38">
        <v>32</v>
      </c>
      <c r="G20" s="38">
        <v>38</v>
      </c>
      <c r="H20" s="38">
        <v>15</v>
      </c>
      <c r="I20" s="38">
        <v>23</v>
      </c>
      <c r="J20" s="38">
        <v>44</v>
      </c>
      <c r="K20" s="38">
        <v>13</v>
      </c>
      <c r="L20" s="38">
        <v>31</v>
      </c>
      <c r="M20" s="38">
        <v>1</v>
      </c>
      <c r="N20" s="38" t="s">
        <v>509</v>
      </c>
      <c r="O20" s="38">
        <v>1</v>
      </c>
      <c r="P20" s="34" t="s">
        <v>857</v>
      </c>
      <c r="Q20" s="58"/>
    </row>
    <row r="21" spans="1:17" x14ac:dyDescent="0.15">
      <c r="A21" s="56">
        <v>56</v>
      </c>
      <c r="B21" s="38">
        <v>28</v>
      </c>
      <c r="C21" s="38">
        <v>28</v>
      </c>
      <c r="D21" s="39">
        <v>59</v>
      </c>
      <c r="E21" s="39">
        <v>30</v>
      </c>
      <c r="F21" s="38">
        <v>29</v>
      </c>
      <c r="G21" s="38">
        <v>62</v>
      </c>
      <c r="H21" s="38">
        <v>22</v>
      </c>
      <c r="I21" s="38">
        <v>40</v>
      </c>
      <c r="J21" s="38">
        <v>91</v>
      </c>
      <c r="K21" s="38">
        <v>15</v>
      </c>
      <c r="L21" s="38">
        <v>76</v>
      </c>
      <c r="M21" s="38">
        <v>81</v>
      </c>
      <c r="N21" s="38">
        <v>35</v>
      </c>
      <c r="O21" s="38">
        <v>46</v>
      </c>
      <c r="P21" s="34" t="s">
        <v>858</v>
      </c>
      <c r="Q21" s="58"/>
    </row>
    <row r="22" spans="1:17" x14ac:dyDescent="0.15">
      <c r="A22" s="56">
        <v>36</v>
      </c>
      <c r="B22" s="38">
        <v>21</v>
      </c>
      <c r="C22" s="38">
        <v>15</v>
      </c>
      <c r="D22" s="39">
        <v>35</v>
      </c>
      <c r="E22" s="39">
        <v>16</v>
      </c>
      <c r="F22" s="38">
        <v>19</v>
      </c>
      <c r="G22" s="38">
        <v>33</v>
      </c>
      <c r="H22" s="38">
        <v>12</v>
      </c>
      <c r="I22" s="38">
        <v>21</v>
      </c>
      <c r="J22" s="38">
        <v>46</v>
      </c>
      <c r="K22" s="38">
        <v>12</v>
      </c>
      <c r="L22" s="38">
        <v>34</v>
      </c>
      <c r="M22" s="38">
        <v>3</v>
      </c>
      <c r="N22" s="38">
        <v>1</v>
      </c>
      <c r="O22" s="38">
        <v>2</v>
      </c>
      <c r="P22" s="34" t="s">
        <v>859</v>
      </c>
      <c r="Q22" s="58"/>
    </row>
    <row r="23" spans="1:17" x14ac:dyDescent="0.15">
      <c r="A23" s="56">
        <v>32</v>
      </c>
      <c r="B23" s="38">
        <v>17</v>
      </c>
      <c r="C23" s="38">
        <v>15</v>
      </c>
      <c r="D23" s="39">
        <v>23</v>
      </c>
      <c r="E23" s="39">
        <v>10</v>
      </c>
      <c r="F23" s="38">
        <v>13</v>
      </c>
      <c r="G23" s="38">
        <v>19</v>
      </c>
      <c r="H23" s="38">
        <v>7</v>
      </c>
      <c r="I23" s="38">
        <v>12</v>
      </c>
      <c r="J23" s="38">
        <v>15</v>
      </c>
      <c r="K23" s="38">
        <v>4</v>
      </c>
      <c r="L23" s="38">
        <v>11</v>
      </c>
      <c r="M23" s="38">
        <v>47</v>
      </c>
      <c r="N23" s="38">
        <v>24</v>
      </c>
      <c r="O23" s="38">
        <v>23</v>
      </c>
      <c r="P23" s="34" t="s">
        <v>860</v>
      </c>
      <c r="Q23" s="58"/>
    </row>
    <row r="24" spans="1:17" x14ac:dyDescent="0.15">
      <c r="A24" s="56">
        <v>24</v>
      </c>
      <c r="B24" s="38">
        <v>7</v>
      </c>
      <c r="C24" s="38">
        <v>17</v>
      </c>
      <c r="D24" s="39">
        <v>25</v>
      </c>
      <c r="E24" s="39">
        <v>14</v>
      </c>
      <c r="F24" s="38">
        <v>11</v>
      </c>
      <c r="G24" s="38">
        <v>17</v>
      </c>
      <c r="H24" s="38">
        <v>7</v>
      </c>
      <c r="I24" s="38">
        <v>10</v>
      </c>
      <c r="J24" s="38">
        <v>23</v>
      </c>
      <c r="K24" s="38">
        <v>8</v>
      </c>
      <c r="L24" s="38">
        <v>15</v>
      </c>
      <c r="M24" s="38" t="s">
        <v>509</v>
      </c>
      <c r="N24" s="38" t="s">
        <v>509</v>
      </c>
      <c r="O24" s="38" t="s">
        <v>509</v>
      </c>
      <c r="P24" s="34" t="s">
        <v>861</v>
      </c>
      <c r="Q24" s="58"/>
    </row>
    <row r="25" spans="1:17" x14ac:dyDescent="0.15">
      <c r="A25" s="56">
        <v>18</v>
      </c>
      <c r="B25" s="38">
        <v>9</v>
      </c>
      <c r="C25" s="38">
        <v>9</v>
      </c>
      <c r="D25" s="39">
        <v>19</v>
      </c>
      <c r="E25" s="39">
        <v>8</v>
      </c>
      <c r="F25" s="38">
        <v>11</v>
      </c>
      <c r="G25" s="38">
        <v>27</v>
      </c>
      <c r="H25" s="38">
        <v>8</v>
      </c>
      <c r="I25" s="38">
        <v>19</v>
      </c>
      <c r="J25" s="38">
        <v>31</v>
      </c>
      <c r="K25" s="38">
        <v>12</v>
      </c>
      <c r="L25" s="38">
        <v>19</v>
      </c>
      <c r="M25" s="38" t="s">
        <v>509</v>
      </c>
      <c r="N25" s="38" t="s">
        <v>509</v>
      </c>
      <c r="O25" s="38" t="s">
        <v>509</v>
      </c>
      <c r="P25" s="34" t="s">
        <v>862</v>
      </c>
      <c r="Q25" s="58"/>
    </row>
    <row r="26" spans="1:17" x14ac:dyDescent="0.15">
      <c r="A26" s="56">
        <v>31</v>
      </c>
      <c r="B26" s="38">
        <v>18</v>
      </c>
      <c r="C26" s="38">
        <v>13</v>
      </c>
      <c r="D26" s="39">
        <v>21</v>
      </c>
      <c r="E26" s="39">
        <v>10</v>
      </c>
      <c r="F26" s="38">
        <v>11</v>
      </c>
      <c r="G26" s="38">
        <v>18</v>
      </c>
      <c r="H26" s="38">
        <v>5</v>
      </c>
      <c r="I26" s="38">
        <v>13</v>
      </c>
      <c r="J26" s="38">
        <v>23</v>
      </c>
      <c r="K26" s="38">
        <v>6</v>
      </c>
      <c r="L26" s="38">
        <v>17</v>
      </c>
      <c r="M26" s="38">
        <v>1</v>
      </c>
      <c r="N26" s="38" t="s">
        <v>509</v>
      </c>
      <c r="O26" s="38">
        <v>1</v>
      </c>
      <c r="P26" s="34" t="s">
        <v>863</v>
      </c>
      <c r="Q26" s="58"/>
    </row>
    <row r="27" spans="1:17" x14ac:dyDescent="0.15">
      <c r="A27" s="56">
        <v>1</v>
      </c>
      <c r="B27" s="38">
        <v>1</v>
      </c>
      <c r="C27" s="38" t="s">
        <v>509</v>
      </c>
      <c r="D27" s="39">
        <v>4</v>
      </c>
      <c r="E27" s="39">
        <v>2</v>
      </c>
      <c r="F27" s="38">
        <v>2</v>
      </c>
      <c r="G27" s="38" t="s">
        <v>509</v>
      </c>
      <c r="H27" s="38" t="s">
        <v>509</v>
      </c>
      <c r="I27" s="38" t="s">
        <v>509</v>
      </c>
      <c r="J27" s="38">
        <v>2</v>
      </c>
      <c r="K27" s="776" t="s">
        <v>1131</v>
      </c>
      <c r="L27" s="38">
        <v>2</v>
      </c>
      <c r="M27" s="38" t="s">
        <v>509</v>
      </c>
      <c r="N27" s="38" t="s">
        <v>509</v>
      </c>
      <c r="O27" s="38" t="s">
        <v>509</v>
      </c>
      <c r="P27" s="34" t="s">
        <v>864</v>
      </c>
      <c r="Q27" s="58"/>
    </row>
    <row r="28" spans="1:17" x14ac:dyDescent="0.15">
      <c r="A28" s="56">
        <v>19</v>
      </c>
      <c r="B28" s="38">
        <v>9</v>
      </c>
      <c r="C28" s="38">
        <v>10</v>
      </c>
      <c r="D28" s="39">
        <v>20</v>
      </c>
      <c r="E28" s="39">
        <v>7</v>
      </c>
      <c r="F28" s="38">
        <v>13</v>
      </c>
      <c r="G28" s="38">
        <v>20</v>
      </c>
      <c r="H28" s="38">
        <v>10</v>
      </c>
      <c r="I28" s="38">
        <v>10</v>
      </c>
      <c r="J28" s="38">
        <v>68</v>
      </c>
      <c r="K28" s="38">
        <v>12</v>
      </c>
      <c r="L28" s="38">
        <v>56</v>
      </c>
      <c r="M28" s="38">
        <v>1</v>
      </c>
      <c r="N28" s="38">
        <v>1</v>
      </c>
      <c r="O28" s="38" t="s">
        <v>509</v>
      </c>
      <c r="P28" s="34" t="s">
        <v>865</v>
      </c>
      <c r="Q28" s="58"/>
    </row>
    <row r="29" spans="1:17" x14ac:dyDescent="0.15">
      <c r="A29" s="48"/>
      <c r="B29" s="31"/>
      <c r="C29" s="31"/>
      <c r="D29" s="32"/>
      <c r="E29" s="31"/>
      <c r="F29" s="31"/>
      <c r="G29" s="42"/>
      <c r="H29" s="31"/>
      <c r="I29" s="31"/>
      <c r="J29" s="31"/>
      <c r="K29" s="31"/>
      <c r="L29" s="31"/>
      <c r="M29" s="38"/>
      <c r="N29" s="38"/>
      <c r="O29" s="38"/>
      <c r="P29" s="32"/>
      <c r="Q29" s="55"/>
    </row>
    <row r="30" spans="1:17" x14ac:dyDescent="0.15">
      <c r="A30" s="48"/>
      <c r="B30" s="31"/>
      <c r="C30" s="31"/>
      <c r="D30" s="32"/>
      <c r="E30" s="31"/>
      <c r="F30" s="31"/>
      <c r="G30" s="42"/>
      <c r="H30" s="31"/>
      <c r="I30" s="31"/>
      <c r="J30" s="31"/>
      <c r="K30" s="31"/>
      <c r="L30" s="31"/>
      <c r="M30" s="38"/>
      <c r="N30" s="38"/>
      <c r="O30" s="38"/>
      <c r="P30" s="32"/>
      <c r="Q30" s="55"/>
    </row>
    <row r="31" spans="1:17" x14ac:dyDescent="0.15">
      <c r="A31" s="54">
        <v>178</v>
      </c>
      <c r="B31" s="31">
        <v>75</v>
      </c>
      <c r="C31" s="31">
        <v>103</v>
      </c>
      <c r="D31" s="31">
        <v>181</v>
      </c>
      <c r="E31" s="31">
        <v>72</v>
      </c>
      <c r="F31" s="31">
        <v>109</v>
      </c>
      <c r="G31" s="31">
        <v>201</v>
      </c>
      <c r="H31" s="31">
        <v>77</v>
      </c>
      <c r="I31" s="31">
        <v>124</v>
      </c>
      <c r="J31" s="31">
        <v>242</v>
      </c>
      <c r="K31" s="31">
        <v>70</v>
      </c>
      <c r="L31" s="31">
        <v>172</v>
      </c>
      <c r="M31" s="38">
        <v>30</v>
      </c>
      <c r="N31" s="38">
        <v>17</v>
      </c>
      <c r="O31" s="38">
        <v>13</v>
      </c>
      <c r="P31" s="1197" t="s">
        <v>866</v>
      </c>
      <c r="Q31" s="1198"/>
    </row>
    <row r="32" spans="1:17" x14ac:dyDescent="0.15">
      <c r="A32" s="54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8"/>
      <c r="N32" s="38"/>
      <c r="O32" s="38"/>
      <c r="P32" s="32"/>
      <c r="Q32" s="55"/>
    </row>
    <row r="33" spans="1:17" x14ac:dyDescent="0.15">
      <c r="A33" s="54">
        <v>41</v>
      </c>
      <c r="B33" s="31">
        <v>16</v>
      </c>
      <c r="C33" s="31">
        <v>25</v>
      </c>
      <c r="D33" s="31">
        <v>42</v>
      </c>
      <c r="E33" s="31">
        <v>19</v>
      </c>
      <c r="F33" s="31">
        <v>23</v>
      </c>
      <c r="G33" s="31">
        <v>62</v>
      </c>
      <c r="H33" s="31">
        <v>21</v>
      </c>
      <c r="I33" s="31">
        <v>41</v>
      </c>
      <c r="J33" s="31">
        <v>81</v>
      </c>
      <c r="K33" s="31">
        <v>23</v>
      </c>
      <c r="L33" s="31">
        <v>58</v>
      </c>
      <c r="M33" s="38">
        <v>2</v>
      </c>
      <c r="N33" s="38">
        <v>1</v>
      </c>
      <c r="O33" s="38">
        <v>1</v>
      </c>
      <c r="P33" s="32" t="s">
        <v>867</v>
      </c>
      <c r="Q33" s="55"/>
    </row>
    <row r="34" spans="1:17" x14ac:dyDescent="0.15">
      <c r="A34" s="54">
        <v>56</v>
      </c>
      <c r="B34" s="31">
        <v>23</v>
      </c>
      <c r="C34" s="31">
        <v>33</v>
      </c>
      <c r="D34" s="31">
        <v>48</v>
      </c>
      <c r="E34" s="31">
        <v>16</v>
      </c>
      <c r="F34" s="31">
        <v>32</v>
      </c>
      <c r="G34" s="31">
        <v>46</v>
      </c>
      <c r="H34" s="31">
        <v>18</v>
      </c>
      <c r="I34" s="31">
        <v>28</v>
      </c>
      <c r="J34" s="31">
        <v>54</v>
      </c>
      <c r="K34" s="31">
        <v>11</v>
      </c>
      <c r="L34" s="31">
        <v>43</v>
      </c>
      <c r="M34" s="38">
        <v>27</v>
      </c>
      <c r="N34" s="31">
        <v>15</v>
      </c>
      <c r="O34" s="31">
        <v>12</v>
      </c>
      <c r="P34" s="32" t="s">
        <v>868</v>
      </c>
      <c r="Q34" s="55"/>
    </row>
    <row r="35" spans="1:17" x14ac:dyDescent="0.15">
      <c r="A35" s="54">
        <v>10</v>
      </c>
      <c r="B35" s="31">
        <v>4</v>
      </c>
      <c r="C35" s="31">
        <v>6</v>
      </c>
      <c r="D35" s="31">
        <v>14</v>
      </c>
      <c r="E35" s="31">
        <v>5</v>
      </c>
      <c r="F35" s="31">
        <v>9</v>
      </c>
      <c r="G35" s="31">
        <v>16</v>
      </c>
      <c r="H35" s="31">
        <v>7</v>
      </c>
      <c r="I35" s="31">
        <v>9</v>
      </c>
      <c r="J35" s="31">
        <v>12</v>
      </c>
      <c r="K35" s="31">
        <v>3</v>
      </c>
      <c r="L35" s="31">
        <v>9</v>
      </c>
      <c r="M35" s="38" t="s">
        <v>509</v>
      </c>
      <c r="N35" s="38" t="s">
        <v>509</v>
      </c>
      <c r="O35" s="38" t="s">
        <v>509</v>
      </c>
      <c r="P35" s="32" t="s">
        <v>869</v>
      </c>
      <c r="Q35" s="55"/>
    </row>
    <row r="36" spans="1:17" x14ac:dyDescent="0.15">
      <c r="A36" s="54">
        <v>12</v>
      </c>
      <c r="B36" s="31">
        <v>6</v>
      </c>
      <c r="C36" s="31">
        <v>6</v>
      </c>
      <c r="D36" s="31">
        <v>11</v>
      </c>
      <c r="E36" s="31">
        <v>6</v>
      </c>
      <c r="F36" s="31">
        <v>5</v>
      </c>
      <c r="G36" s="31">
        <v>7</v>
      </c>
      <c r="H36" s="31">
        <v>2</v>
      </c>
      <c r="I36" s="31">
        <v>5</v>
      </c>
      <c r="J36" s="31">
        <v>12</v>
      </c>
      <c r="K36" s="31">
        <v>5</v>
      </c>
      <c r="L36" s="31">
        <v>7</v>
      </c>
      <c r="M36" s="38" t="s">
        <v>509</v>
      </c>
      <c r="N36" s="38" t="s">
        <v>509</v>
      </c>
      <c r="O36" s="38" t="s">
        <v>509</v>
      </c>
      <c r="P36" s="32" t="s">
        <v>870</v>
      </c>
      <c r="Q36" s="55"/>
    </row>
    <row r="37" spans="1:17" x14ac:dyDescent="0.15">
      <c r="A37" s="54">
        <v>16</v>
      </c>
      <c r="B37" s="31">
        <v>9</v>
      </c>
      <c r="C37" s="31">
        <v>7</v>
      </c>
      <c r="D37" s="31">
        <v>34</v>
      </c>
      <c r="E37" s="31">
        <v>13</v>
      </c>
      <c r="F37" s="31">
        <v>21</v>
      </c>
      <c r="G37" s="31">
        <v>30</v>
      </c>
      <c r="H37" s="31">
        <v>12</v>
      </c>
      <c r="I37" s="31">
        <v>18</v>
      </c>
      <c r="J37" s="31">
        <v>27</v>
      </c>
      <c r="K37" s="31">
        <v>7</v>
      </c>
      <c r="L37" s="31">
        <v>20</v>
      </c>
      <c r="M37" s="38">
        <v>1</v>
      </c>
      <c r="N37" s="38">
        <v>1</v>
      </c>
      <c r="O37" s="38" t="s">
        <v>509</v>
      </c>
      <c r="P37" s="32" t="s">
        <v>871</v>
      </c>
      <c r="Q37" s="55"/>
    </row>
    <row r="38" spans="1:17" x14ac:dyDescent="0.15">
      <c r="A38" s="54">
        <v>29</v>
      </c>
      <c r="B38" s="31">
        <v>11</v>
      </c>
      <c r="C38" s="31">
        <v>18</v>
      </c>
      <c r="D38" s="31">
        <v>23</v>
      </c>
      <c r="E38" s="31">
        <v>11</v>
      </c>
      <c r="F38" s="31">
        <v>12</v>
      </c>
      <c r="G38" s="31">
        <v>23</v>
      </c>
      <c r="H38" s="31">
        <v>10</v>
      </c>
      <c r="I38" s="31">
        <v>13</v>
      </c>
      <c r="J38" s="31">
        <v>34</v>
      </c>
      <c r="K38" s="31">
        <v>11</v>
      </c>
      <c r="L38" s="31">
        <v>23</v>
      </c>
      <c r="M38" s="39" t="s">
        <v>509</v>
      </c>
      <c r="N38" s="38" t="s">
        <v>509</v>
      </c>
      <c r="O38" s="38" t="s">
        <v>509</v>
      </c>
      <c r="P38" s="32" t="s">
        <v>872</v>
      </c>
      <c r="Q38" s="55"/>
    </row>
    <row r="39" spans="1:17" x14ac:dyDescent="0.15">
      <c r="A39" s="54">
        <v>14</v>
      </c>
      <c r="B39" s="31">
        <v>6</v>
      </c>
      <c r="C39" s="31">
        <v>8</v>
      </c>
      <c r="D39" s="31">
        <v>9</v>
      </c>
      <c r="E39" s="31">
        <v>2</v>
      </c>
      <c r="F39" s="31">
        <v>7</v>
      </c>
      <c r="G39" s="31">
        <v>17</v>
      </c>
      <c r="H39" s="31">
        <v>7</v>
      </c>
      <c r="I39" s="31">
        <v>10</v>
      </c>
      <c r="J39" s="31">
        <v>22</v>
      </c>
      <c r="K39" s="31">
        <v>10</v>
      </c>
      <c r="L39" s="31">
        <v>12</v>
      </c>
      <c r="M39" s="38" t="s">
        <v>509</v>
      </c>
      <c r="N39" s="38" t="s">
        <v>509</v>
      </c>
      <c r="O39" s="38" t="s">
        <v>509</v>
      </c>
      <c r="P39" s="32" t="s">
        <v>873</v>
      </c>
      <c r="Q39" s="55"/>
    </row>
    <row r="40" spans="1:17" x14ac:dyDescent="0.15">
      <c r="A40" s="54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8"/>
      <c r="N40" s="38"/>
      <c r="O40" s="38"/>
      <c r="P40" s="32"/>
      <c r="Q40" s="55"/>
    </row>
    <row r="41" spans="1:17" x14ac:dyDescent="0.15">
      <c r="A41" s="54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8"/>
      <c r="N41" s="38"/>
      <c r="O41" s="38"/>
      <c r="P41" s="32"/>
      <c r="Q41" s="55"/>
    </row>
    <row r="42" spans="1:17" x14ac:dyDescent="0.15">
      <c r="A42" s="54">
        <v>382</v>
      </c>
      <c r="B42" s="31">
        <v>194</v>
      </c>
      <c r="C42" s="31">
        <v>188</v>
      </c>
      <c r="D42" s="31">
        <v>294</v>
      </c>
      <c r="E42" s="31">
        <v>159</v>
      </c>
      <c r="F42" s="31">
        <v>135</v>
      </c>
      <c r="G42" s="31">
        <v>232</v>
      </c>
      <c r="H42" s="31">
        <v>83</v>
      </c>
      <c r="I42" s="31">
        <v>149</v>
      </c>
      <c r="J42" s="31">
        <v>355</v>
      </c>
      <c r="K42" s="31">
        <v>81</v>
      </c>
      <c r="L42" s="31">
        <v>274</v>
      </c>
      <c r="M42" s="38">
        <v>46</v>
      </c>
      <c r="N42" s="38">
        <v>21</v>
      </c>
      <c r="O42" s="38">
        <v>25</v>
      </c>
      <c r="P42" s="1197" t="s">
        <v>874</v>
      </c>
      <c r="Q42" s="1198"/>
    </row>
    <row r="43" spans="1:17" x14ac:dyDescent="0.15">
      <c r="A43" s="54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8"/>
      <c r="N43" s="38"/>
      <c r="O43" s="38"/>
      <c r="P43" s="32"/>
      <c r="Q43" s="55"/>
    </row>
    <row r="44" spans="1:17" x14ac:dyDescent="0.15">
      <c r="A44" s="54">
        <v>39</v>
      </c>
      <c r="B44" s="31">
        <v>14</v>
      </c>
      <c r="C44" s="31">
        <v>25</v>
      </c>
      <c r="D44" s="31">
        <v>35</v>
      </c>
      <c r="E44" s="31">
        <v>19</v>
      </c>
      <c r="F44" s="31">
        <v>16</v>
      </c>
      <c r="G44" s="31">
        <v>24</v>
      </c>
      <c r="H44" s="31">
        <v>11</v>
      </c>
      <c r="I44" s="31">
        <v>13</v>
      </c>
      <c r="J44" s="31">
        <v>31</v>
      </c>
      <c r="K44" s="31">
        <v>8</v>
      </c>
      <c r="L44" s="31">
        <v>23</v>
      </c>
      <c r="M44" s="38">
        <v>13</v>
      </c>
      <c r="N44" s="31">
        <v>8</v>
      </c>
      <c r="O44" s="31">
        <v>5</v>
      </c>
      <c r="P44" s="32" t="s">
        <v>875</v>
      </c>
      <c r="Q44" s="55"/>
    </row>
    <row r="45" spans="1:17" x14ac:dyDescent="0.15">
      <c r="A45" s="54">
        <v>68</v>
      </c>
      <c r="B45" s="31">
        <v>38</v>
      </c>
      <c r="C45" s="31">
        <v>30</v>
      </c>
      <c r="D45" s="31">
        <v>63</v>
      </c>
      <c r="E45" s="31">
        <v>27</v>
      </c>
      <c r="F45" s="31">
        <v>36</v>
      </c>
      <c r="G45" s="31">
        <v>79</v>
      </c>
      <c r="H45" s="31">
        <v>30</v>
      </c>
      <c r="I45" s="31">
        <v>49</v>
      </c>
      <c r="J45" s="31">
        <v>211</v>
      </c>
      <c r="K45" s="31">
        <v>39</v>
      </c>
      <c r="L45" s="31">
        <v>172</v>
      </c>
      <c r="M45" s="38">
        <v>18</v>
      </c>
      <c r="N45" s="31">
        <v>6</v>
      </c>
      <c r="O45" s="31">
        <v>12</v>
      </c>
      <c r="P45" s="32" t="s">
        <v>876</v>
      </c>
      <c r="Q45" s="55"/>
    </row>
    <row r="46" spans="1:17" x14ac:dyDescent="0.15">
      <c r="A46" s="54">
        <v>236</v>
      </c>
      <c r="B46" s="31">
        <v>124</v>
      </c>
      <c r="C46" s="31">
        <v>112</v>
      </c>
      <c r="D46" s="31">
        <v>146</v>
      </c>
      <c r="E46" s="31">
        <v>86</v>
      </c>
      <c r="F46" s="31">
        <v>60</v>
      </c>
      <c r="G46" s="31">
        <v>85</v>
      </c>
      <c r="H46" s="31">
        <v>28</v>
      </c>
      <c r="I46" s="31">
        <v>57</v>
      </c>
      <c r="J46" s="31">
        <v>70</v>
      </c>
      <c r="K46" s="31">
        <v>22</v>
      </c>
      <c r="L46" s="31">
        <v>48</v>
      </c>
      <c r="M46" s="38">
        <v>11</v>
      </c>
      <c r="N46" s="31">
        <v>5</v>
      </c>
      <c r="O46" s="31">
        <v>6</v>
      </c>
      <c r="P46" s="32" t="s">
        <v>877</v>
      </c>
      <c r="Q46" s="55"/>
    </row>
    <row r="47" spans="1:17" x14ac:dyDescent="0.15">
      <c r="A47" s="54">
        <v>9</v>
      </c>
      <c r="B47" s="38">
        <v>5</v>
      </c>
      <c r="C47" s="31">
        <v>4</v>
      </c>
      <c r="D47" s="31">
        <v>3</v>
      </c>
      <c r="E47" s="38" t="s">
        <v>509</v>
      </c>
      <c r="F47" s="31">
        <v>3</v>
      </c>
      <c r="G47" s="31">
        <v>10</v>
      </c>
      <c r="H47" s="31">
        <v>4</v>
      </c>
      <c r="I47" s="31">
        <v>6</v>
      </c>
      <c r="J47" s="31">
        <v>9</v>
      </c>
      <c r="K47" s="31">
        <v>3</v>
      </c>
      <c r="L47" s="31">
        <v>6</v>
      </c>
      <c r="M47" s="38" t="s">
        <v>509</v>
      </c>
      <c r="N47" s="38" t="s">
        <v>509</v>
      </c>
      <c r="O47" s="38" t="s">
        <v>509</v>
      </c>
      <c r="P47" s="32" t="s">
        <v>878</v>
      </c>
      <c r="Q47" s="55"/>
    </row>
    <row r="48" spans="1:17" s="79" customFormat="1" x14ac:dyDescent="0.15">
      <c r="A48" s="54">
        <v>30</v>
      </c>
      <c r="B48" s="33">
        <v>13</v>
      </c>
      <c r="C48" s="80">
        <v>17</v>
      </c>
      <c r="D48" s="80">
        <v>47</v>
      </c>
      <c r="E48" s="80">
        <v>27</v>
      </c>
      <c r="F48" s="80">
        <v>20</v>
      </c>
      <c r="G48" s="80">
        <v>34</v>
      </c>
      <c r="H48" s="80">
        <v>10</v>
      </c>
      <c r="I48" s="80">
        <v>24</v>
      </c>
      <c r="J48" s="80">
        <v>34</v>
      </c>
      <c r="K48" s="80">
        <v>9</v>
      </c>
      <c r="L48" s="80">
        <v>25</v>
      </c>
      <c r="M48" s="80">
        <v>4</v>
      </c>
      <c r="N48" s="80">
        <v>2</v>
      </c>
      <c r="O48" s="80">
        <v>2</v>
      </c>
      <c r="P48" s="42" t="s">
        <v>1092</v>
      </c>
      <c r="Q48" s="55"/>
    </row>
    <row r="49" spans="1:17" s="79" customFormat="1" x14ac:dyDescent="0.15">
      <c r="A49" s="54">
        <v>13</v>
      </c>
      <c r="B49" s="33">
        <v>6</v>
      </c>
      <c r="C49" s="80">
        <v>7</v>
      </c>
      <c r="D49" s="80">
        <v>17</v>
      </c>
      <c r="E49" s="80">
        <v>9</v>
      </c>
      <c r="F49" s="80">
        <v>8</v>
      </c>
      <c r="G49" s="80">
        <v>14</v>
      </c>
      <c r="H49" s="80">
        <v>4</v>
      </c>
      <c r="I49" s="80">
        <v>10</v>
      </c>
      <c r="J49" s="80">
        <v>13</v>
      </c>
      <c r="K49" s="80">
        <v>5</v>
      </c>
      <c r="L49" s="80">
        <v>8</v>
      </c>
      <c r="M49" s="80">
        <v>1</v>
      </c>
      <c r="N49" s="80">
        <v>1</v>
      </c>
      <c r="O49" s="82" t="s">
        <v>509</v>
      </c>
      <c r="P49" s="42" t="s">
        <v>1092</v>
      </c>
      <c r="Q49" s="55" t="s">
        <v>1093</v>
      </c>
    </row>
    <row r="50" spans="1:17" s="79" customFormat="1" x14ac:dyDescent="0.15">
      <c r="A50" s="54">
        <v>17</v>
      </c>
      <c r="B50" s="33">
        <v>7</v>
      </c>
      <c r="C50" s="80">
        <v>10</v>
      </c>
      <c r="D50" s="80">
        <v>30</v>
      </c>
      <c r="E50" s="80">
        <v>18</v>
      </c>
      <c r="F50" s="80">
        <v>12</v>
      </c>
      <c r="G50" s="82">
        <v>20</v>
      </c>
      <c r="H50" s="82">
        <v>6</v>
      </c>
      <c r="I50" s="82">
        <v>14</v>
      </c>
      <c r="J50" s="82">
        <v>21</v>
      </c>
      <c r="K50" s="82">
        <v>4</v>
      </c>
      <c r="L50" s="82">
        <v>17</v>
      </c>
      <c r="M50" s="82">
        <v>3</v>
      </c>
      <c r="N50" s="82">
        <v>1</v>
      </c>
      <c r="O50" s="82">
        <v>2</v>
      </c>
      <c r="P50" s="42" t="s">
        <v>1092</v>
      </c>
      <c r="Q50" s="55" t="s">
        <v>1094</v>
      </c>
    </row>
    <row r="51" spans="1:17" x14ac:dyDescent="0.15">
      <c r="A51" s="54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8"/>
      <c r="N51" s="38"/>
      <c r="O51" s="38"/>
      <c r="P51" s="32"/>
      <c r="Q51" s="55"/>
    </row>
    <row r="52" spans="1:17" x14ac:dyDescent="0.15">
      <c r="A52" s="54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8"/>
      <c r="N52" s="38"/>
      <c r="O52" s="38"/>
      <c r="P52" s="32"/>
      <c r="Q52" s="55"/>
    </row>
    <row r="53" spans="1:17" x14ac:dyDescent="0.15">
      <c r="A53" s="54">
        <v>150</v>
      </c>
      <c r="B53" s="31">
        <v>78</v>
      </c>
      <c r="C53" s="31">
        <v>72</v>
      </c>
      <c r="D53" s="31">
        <v>138</v>
      </c>
      <c r="E53" s="31">
        <v>68</v>
      </c>
      <c r="F53" s="31">
        <v>70</v>
      </c>
      <c r="G53" s="31">
        <v>163</v>
      </c>
      <c r="H53" s="31">
        <v>64</v>
      </c>
      <c r="I53" s="31">
        <v>99</v>
      </c>
      <c r="J53" s="31">
        <v>170</v>
      </c>
      <c r="K53" s="31">
        <v>52</v>
      </c>
      <c r="L53" s="31">
        <v>118</v>
      </c>
      <c r="M53" s="38">
        <v>5</v>
      </c>
      <c r="N53" s="38">
        <v>4</v>
      </c>
      <c r="O53" s="38">
        <v>1</v>
      </c>
      <c r="P53" s="1197" t="s">
        <v>879</v>
      </c>
      <c r="Q53" s="1198"/>
    </row>
    <row r="54" spans="1:17" x14ac:dyDescent="0.15">
      <c r="A54" s="54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8"/>
      <c r="N54" s="38"/>
      <c r="O54" s="38"/>
      <c r="P54" s="32"/>
      <c r="Q54" s="55"/>
    </row>
    <row r="55" spans="1:17" x14ac:dyDescent="0.15">
      <c r="A55" s="54">
        <v>76</v>
      </c>
      <c r="B55" s="31">
        <v>42</v>
      </c>
      <c r="C55" s="31">
        <v>34</v>
      </c>
      <c r="D55" s="31">
        <v>70</v>
      </c>
      <c r="E55" s="31">
        <v>33</v>
      </c>
      <c r="F55" s="31">
        <v>37</v>
      </c>
      <c r="G55" s="31">
        <v>88</v>
      </c>
      <c r="H55" s="31">
        <v>34</v>
      </c>
      <c r="I55" s="31">
        <v>54</v>
      </c>
      <c r="J55" s="31">
        <v>91</v>
      </c>
      <c r="K55" s="31">
        <v>27</v>
      </c>
      <c r="L55" s="31">
        <v>64</v>
      </c>
      <c r="M55" s="38">
        <v>4</v>
      </c>
      <c r="N55" s="38">
        <v>4</v>
      </c>
      <c r="O55" s="38" t="s">
        <v>509</v>
      </c>
      <c r="P55" s="32" t="s">
        <v>880</v>
      </c>
      <c r="Q55" s="55"/>
    </row>
    <row r="56" spans="1:17" x14ac:dyDescent="0.15">
      <c r="A56" s="54">
        <v>11</v>
      </c>
      <c r="B56" s="31">
        <v>4</v>
      </c>
      <c r="C56" s="31">
        <v>7</v>
      </c>
      <c r="D56" s="31">
        <v>13</v>
      </c>
      <c r="E56" s="31">
        <v>6</v>
      </c>
      <c r="F56" s="31">
        <v>7</v>
      </c>
      <c r="G56" s="31">
        <v>23</v>
      </c>
      <c r="H56" s="31">
        <v>8</v>
      </c>
      <c r="I56" s="31">
        <v>15</v>
      </c>
      <c r="J56" s="31">
        <v>15</v>
      </c>
      <c r="K56" s="31">
        <v>4</v>
      </c>
      <c r="L56" s="31">
        <v>11</v>
      </c>
      <c r="M56" s="38" t="s">
        <v>509</v>
      </c>
      <c r="N56" s="38" t="s">
        <v>509</v>
      </c>
      <c r="O56" s="38" t="s">
        <v>509</v>
      </c>
      <c r="P56" s="32" t="s">
        <v>881</v>
      </c>
      <c r="Q56" s="55"/>
    </row>
    <row r="57" spans="1:17" x14ac:dyDescent="0.15">
      <c r="A57" s="54">
        <v>20</v>
      </c>
      <c r="B57" s="31">
        <v>10</v>
      </c>
      <c r="C57" s="31">
        <v>10</v>
      </c>
      <c r="D57" s="31">
        <v>20</v>
      </c>
      <c r="E57" s="31">
        <v>12</v>
      </c>
      <c r="F57" s="31">
        <v>8</v>
      </c>
      <c r="G57" s="31">
        <v>18</v>
      </c>
      <c r="H57" s="31">
        <v>8</v>
      </c>
      <c r="I57" s="31">
        <v>10</v>
      </c>
      <c r="J57" s="31">
        <v>22</v>
      </c>
      <c r="K57" s="31">
        <v>8</v>
      </c>
      <c r="L57" s="31">
        <v>14</v>
      </c>
      <c r="M57" s="38" t="s">
        <v>509</v>
      </c>
      <c r="N57" s="38" t="s">
        <v>509</v>
      </c>
      <c r="O57" s="38" t="s">
        <v>509</v>
      </c>
      <c r="P57" s="32" t="s">
        <v>882</v>
      </c>
      <c r="Q57" s="55"/>
    </row>
    <row r="58" spans="1:17" ht="14.25" thickBot="1" x14ac:dyDescent="0.2">
      <c r="A58" s="772">
        <v>43</v>
      </c>
      <c r="B58" s="773">
        <v>22</v>
      </c>
      <c r="C58" s="773">
        <v>21</v>
      </c>
      <c r="D58" s="773">
        <v>35</v>
      </c>
      <c r="E58" s="773">
        <v>17</v>
      </c>
      <c r="F58" s="773">
        <v>18</v>
      </c>
      <c r="G58" s="773">
        <v>34</v>
      </c>
      <c r="H58" s="773">
        <v>14</v>
      </c>
      <c r="I58" s="773">
        <v>20</v>
      </c>
      <c r="J58" s="773">
        <v>42</v>
      </c>
      <c r="K58" s="773">
        <v>13</v>
      </c>
      <c r="L58" s="773">
        <v>29</v>
      </c>
      <c r="M58" s="777">
        <v>1</v>
      </c>
      <c r="N58" s="777" t="s">
        <v>509</v>
      </c>
      <c r="O58" s="777">
        <v>1</v>
      </c>
      <c r="P58" s="67" t="s">
        <v>883</v>
      </c>
      <c r="Q58" s="68"/>
    </row>
    <row r="59" spans="1:17" x14ac:dyDescent="0.1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</row>
    <row r="60" spans="1:17" x14ac:dyDescent="0.1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</row>
    <row r="61" spans="1:17" x14ac:dyDescent="0.1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</row>
  </sheetData>
  <mergeCells count="10">
    <mergeCell ref="A4:C4"/>
    <mergeCell ref="P53:Q53"/>
    <mergeCell ref="D4:F4"/>
    <mergeCell ref="G4:I4"/>
    <mergeCell ref="M4:O4"/>
    <mergeCell ref="P4:Q5"/>
    <mergeCell ref="P7:Q7"/>
    <mergeCell ref="P31:Q31"/>
    <mergeCell ref="P42:Q42"/>
    <mergeCell ref="J4:L4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&amp;C71</oddFooter>
    <firstFooter>&amp;C69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70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11.5" style="203" customWidth="1"/>
    <col min="2" max="2" width="9.875" style="203" customWidth="1"/>
    <col min="3" max="3" width="8.375" style="203" customWidth="1"/>
    <col min="4" max="4" width="5.625" style="203" customWidth="1"/>
    <col min="5" max="7" width="9" style="203" customWidth="1"/>
    <col min="8" max="8" width="6.625" style="203" customWidth="1"/>
    <col min="9" max="11" width="5.625" style="203" customWidth="1"/>
    <col min="12" max="12" width="8" style="203" customWidth="1"/>
    <col min="13" max="13" width="5.625" style="203" customWidth="1"/>
    <col min="14" max="16384" width="9" style="90"/>
  </cols>
  <sheetData>
    <row r="1" spans="1:13" ht="17.25" x14ac:dyDescent="0.2">
      <c r="A1" s="247" t="s">
        <v>37</v>
      </c>
      <c r="B1" s="248"/>
      <c r="C1" s="249"/>
      <c r="D1" s="249"/>
      <c r="E1" s="248"/>
      <c r="F1" s="248"/>
      <c r="G1" s="248"/>
      <c r="H1" s="248"/>
      <c r="I1" s="249"/>
      <c r="J1" s="249"/>
      <c r="K1" s="249"/>
      <c r="L1" s="117"/>
      <c r="M1" s="117"/>
    </row>
    <row r="2" spans="1:13" ht="3.75" customHeight="1" x14ac:dyDescent="0.2">
      <c r="A2" s="247"/>
      <c r="B2" s="248"/>
      <c r="C2" s="249"/>
      <c r="D2" s="249"/>
      <c r="E2" s="248"/>
      <c r="F2" s="248"/>
      <c r="G2" s="248"/>
      <c r="H2" s="248"/>
      <c r="I2" s="249"/>
      <c r="J2" s="249"/>
      <c r="K2" s="249"/>
      <c r="L2" s="117"/>
      <c r="M2" s="117"/>
    </row>
    <row r="3" spans="1:13" ht="15" thickBot="1" x14ac:dyDescent="0.2">
      <c r="A3" s="250" t="s">
        <v>38</v>
      </c>
      <c r="B3" s="160"/>
      <c r="C3" s="172"/>
      <c r="D3" s="172"/>
      <c r="E3" s="160"/>
      <c r="F3" s="160"/>
      <c r="G3" s="160"/>
      <c r="H3" s="160"/>
      <c r="I3" s="172"/>
      <c r="J3" s="172"/>
      <c r="K3" s="172"/>
      <c r="L3" s="172"/>
      <c r="M3" s="173"/>
    </row>
    <row r="4" spans="1:13" x14ac:dyDescent="0.15">
      <c r="A4" s="174" t="s">
        <v>24</v>
      </c>
      <c r="B4" s="923" t="s">
        <v>1271</v>
      </c>
      <c r="C4" s="924"/>
      <c r="D4" s="925"/>
      <c r="E4" s="926" t="s">
        <v>734</v>
      </c>
      <c r="F4" s="927"/>
      <c r="G4" s="927"/>
      <c r="H4" s="927"/>
      <c r="I4" s="928"/>
      <c r="J4" s="473" t="s">
        <v>50</v>
      </c>
      <c r="K4" s="473" t="s">
        <v>1265</v>
      </c>
      <c r="L4" s="921" t="s">
        <v>736</v>
      </c>
      <c r="M4" s="472" t="s">
        <v>123</v>
      </c>
    </row>
    <row r="5" spans="1:13" x14ac:dyDescent="0.15">
      <c r="A5" s="177" t="s">
        <v>738</v>
      </c>
      <c r="B5" s="178" t="s">
        <v>24</v>
      </c>
      <c r="C5" s="872" t="s">
        <v>1268</v>
      </c>
      <c r="D5" s="872" t="s">
        <v>741</v>
      </c>
      <c r="E5" s="872" t="s">
        <v>1270</v>
      </c>
      <c r="F5" s="872" t="s">
        <v>35</v>
      </c>
      <c r="G5" s="872" t="s">
        <v>33</v>
      </c>
      <c r="H5" s="867" t="s">
        <v>740</v>
      </c>
      <c r="I5" s="867" t="s">
        <v>741</v>
      </c>
      <c r="J5" s="179" t="s">
        <v>55</v>
      </c>
      <c r="K5" s="179" t="s">
        <v>1266</v>
      </c>
      <c r="L5" s="922"/>
      <c r="M5" s="204" t="s">
        <v>746</v>
      </c>
    </row>
    <row r="6" spans="1:13" x14ac:dyDescent="0.15">
      <c r="A6" s="180" t="s">
        <v>24</v>
      </c>
      <c r="B6" s="181" t="s">
        <v>24</v>
      </c>
      <c r="C6" s="869" t="s">
        <v>1269</v>
      </c>
      <c r="D6" s="871" t="s">
        <v>1267</v>
      </c>
      <c r="E6" s="870" t="s">
        <v>1269</v>
      </c>
      <c r="F6" s="870" t="s">
        <v>1269</v>
      </c>
      <c r="G6" s="870" t="s">
        <v>1269</v>
      </c>
      <c r="H6" s="72" t="s">
        <v>1269</v>
      </c>
      <c r="I6" s="871" t="s">
        <v>1267</v>
      </c>
      <c r="J6" s="182" t="s">
        <v>744</v>
      </c>
      <c r="K6" s="182" t="s">
        <v>22</v>
      </c>
      <c r="L6" s="182" t="s">
        <v>745</v>
      </c>
      <c r="M6" s="205" t="s">
        <v>921</v>
      </c>
    </row>
    <row r="7" spans="1:13" ht="13.5" customHeight="1" x14ac:dyDescent="0.15">
      <c r="A7" s="184" t="s">
        <v>1013</v>
      </c>
      <c r="B7" s="185">
        <v>6774</v>
      </c>
      <c r="C7" s="178" t="s">
        <v>32</v>
      </c>
      <c r="D7" s="178" t="s">
        <v>32</v>
      </c>
      <c r="E7" s="185">
        <v>35992</v>
      </c>
      <c r="F7" s="185">
        <v>17509</v>
      </c>
      <c r="G7" s="185">
        <v>18483</v>
      </c>
      <c r="H7" s="178" t="s">
        <v>31</v>
      </c>
      <c r="I7" s="178" t="s">
        <v>32</v>
      </c>
      <c r="J7" s="188">
        <v>5.3</v>
      </c>
      <c r="K7" s="188">
        <v>94.7</v>
      </c>
      <c r="L7" s="178" t="s">
        <v>32</v>
      </c>
      <c r="M7" s="251" t="s">
        <v>32</v>
      </c>
    </row>
    <row r="8" spans="1:13" ht="13.5" customHeight="1" x14ac:dyDescent="0.15">
      <c r="A8" s="184" t="s">
        <v>1003</v>
      </c>
      <c r="B8" s="185">
        <v>7007</v>
      </c>
      <c r="C8" s="252">
        <v>233</v>
      </c>
      <c r="D8" s="253">
        <v>3.4</v>
      </c>
      <c r="E8" s="185">
        <v>37499</v>
      </c>
      <c r="F8" s="185">
        <v>18206</v>
      </c>
      <c r="G8" s="185">
        <v>19293</v>
      </c>
      <c r="H8" s="185">
        <v>1507</v>
      </c>
      <c r="I8" s="194">
        <v>4.2</v>
      </c>
      <c r="J8" s="188">
        <v>5.4</v>
      </c>
      <c r="K8" s="188">
        <v>94.4</v>
      </c>
      <c r="L8" s="178" t="s">
        <v>32</v>
      </c>
      <c r="M8" s="251" t="s">
        <v>32</v>
      </c>
    </row>
    <row r="9" spans="1:13" ht="13.5" customHeight="1" x14ac:dyDescent="0.15">
      <c r="A9" s="184" t="s">
        <v>753</v>
      </c>
      <c r="B9" s="185">
        <v>7319</v>
      </c>
      <c r="C9" s="252">
        <v>312</v>
      </c>
      <c r="D9" s="254">
        <v>4.5</v>
      </c>
      <c r="E9" s="185">
        <v>40465</v>
      </c>
      <c r="F9" s="185">
        <v>19687</v>
      </c>
      <c r="G9" s="185">
        <v>20778</v>
      </c>
      <c r="H9" s="185">
        <v>2966</v>
      </c>
      <c r="I9" s="187">
        <v>7.9</v>
      </c>
      <c r="J9" s="188">
        <v>5.5</v>
      </c>
      <c r="K9" s="188">
        <v>94.7</v>
      </c>
      <c r="L9" s="178" t="s">
        <v>32</v>
      </c>
      <c r="M9" s="251" t="s">
        <v>32</v>
      </c>
    </row>
    <row r="10" spans="1:13" ht="13.5" customHeight="1" x14ac:dyDescent="0.15">
      <c r="A10" s="184" t="s">
        <v>1004</v>
      </c>
      <c r="B10" s="185">
        <v>7663</v>
      </c>
      <c r="C10" s="252">
        <v>344</v>
      </c>
      <c r="D10" s="254">
        <v>4.7</v>
      </c>
      <c r="E10" s="185">
        <v>43334</v>
      </c>
      <c r="F10" s="185">
        <v>21088</v>
      </c>
      <c r="G10" s="185">
        <v>22246</v>
      </c>
      <c r="H10" s="185">
        <v>2869</v>
      </c>
      <c r="I10" s="187">
        <v>7.1</v>
      </c>
      <c r="J10" s="188">
        <v>5.7</v>
      </c>
      <c r="K10" s="188">
        <v>94.8</v>
      </c>
      <c r="L10" s="178" t="s">
        <v>32</v>
      </c>
      <c r="M10" s="251" t="s">
        <v>32</v>
      </c>
    </row>
    <row r="11" spans="1:13" ht="13.5" customHeight="1" x14ac:dyDescent="0.15">
      <c r="A11" s="184" t="s">
        <v>1005</v>
      </c>
      <c r="B11" s="185">
        <v>7677</v>
      </c>
      <c r="C11" s="252">
        <v>14</v>
      </c>
      <c r="D11" s="254">
        <v>0.2</v>
      </c>
      <c r="E11" s="185">
        <v>44613</v>
      </c>
      <c r="F11" s="185">
        <v>21773</v>
      </c>
      <c r="G11" s="185">
        <v>22840</v>
      </c>
      <c r="H11" s="185">
        <v>1279</v>
      </c>
      <c r="I11" s="187">
        <v>3</v>
      </c>
      <c r="J11" s="188">
        <v>5.8</v>
      </c>
      <c r="K11" s="188">
        <v>95.3</v>
      </c>
      <c r="L11" s="178" t="s">
        <v>32</v>
      </c>
      <c r="M11" s="251" t="s">
        <v>32</v>
      </c>
    </row>
    <row r="12" spans="1:13" ht="13.5" customHeight="1" x14ac:dyDescent="0.15">
      <c r="A12" s="184" t="s">
        <v>1006</v>
      </c>
      <c r="B12" s="185">
        <v>10933</v>
      </c>
      <c r="C12" s="185">
        <v>3256</v>
      </c>
      <c r="D12" s="254">
        <v>42.4</v>
      </c>
      <c r="E12" s="185">
        <v>59619</v>
      </c>
      <c r="F12" s="185">
        <v>29004</v>
      </c>
      <c r="G12" s="185">
        <v>30615</v>
      </c>
      <c r="H12" s="185">
        <v>15006</v>
      </c>
      <c r="I12" s="187">
        <v>33.6</v>
      </c>
      <c r="J12" s="188">
        <v>5.5</v>
      </c>
      <c r="K12" s="188">
        <v>94.7</v>
      </c>
      <c r="L12" s="178" t="s">
        <v>32</v>
      </c>
      <c r="M12" s="251" t="s">
        <v>32</v>
      </c>
    </row>
    <row r="13" spans="1:13" ht="3.75" customHeight="1" x14ac:dyDescent="0.15">
      <c r="A13" s="184"/>
      <c r="B13" s="185"/>
      <c r="C13" s="185"/>
      <c r="D13" s="254"/>
      <c r="E13" s="185"/>
      <c r="F13" s="185"/>
      <c r="G13" s="185"/>
      <c r="H13" s="185"/>
      <c r="I13" s="187"/>
      <c r="J13" s="188"/>
      <c r="K13" s="188"/>
      <c r="L13" s="178"/>
      <c r="M13" s="193"/>
    </row>
    <row r="14" spans="1:13" ht="13.5" customHeight="1" x14ac:dyDescent="0.15">
      <c r="A14" s="184" t="s">
        <v>1007</v>
      </c>
      <c r="B14" s="185">
        <v>10935</v>
      </c>
      <c r="C14" s="255">
        <v>2</v>
      </c>
      <c r="D14" s="253">
        <v>0</v>
      </c>
      <c r="E14" s="185">
        <v>61022</v>
      </c>
      <c r="F14" s="185">
        <v>29698</v>
      </c>
      <c r="G14" s="185">
        <v>31324</v>
      </c>
      <c r="H14" s="185">
        <v>1403</v>
      </c>
      <c r="I14" s="187">
        <v>2.4</v>
      </c>
      <c r="J14" s="188">
        <v>5.6</v>
      </c>
      <c r="K14" s="188">
        <v>94.8</v>
      </c>
      <c r="L14" s="178" t="s">
        <v>32</v>
      </c>
      <c r="M14" s="251" t="s">
        <v>32</v>
      </c>
    </row>
    <row r="15" spans="1:13" ht="13.5" customHeight="1" x14ac:dyDescent="0.15">
      <c r="A15" s="184" t="s">
        <v>1008</v>
      </c>
      <c r="B15" s="185">
        <v>11002</v>
      </c>
      <c r="C15" s="252">
        <v>67</v>
      </c>
      <c r="D15" s="254">
        <v>0.6</v>
      </c>
      <c r="E15" s="185">
        <v>61400</v>
      </c>
      <c r="F15" s="185">
        <v>29459</v>
      </c>
      <c r="G15" s="185">
        <v>31941</v>
      </c>
      <c r="H15" s="185">
        <v>378</v>
      </c>
      <c r="I15" s="187">
        <v>0.6</v>
      </c>
      <c r="J15" s="188">
        <v>5.6</v>
      </c>
      <c r="K15" s="188">
        <v>92.2</v>
      </c>
      <c r="L15" s="195">
        <v>593.71</v>
      </c>
      <c r="M15" s="193">
        <v>103.4</v>
      </c>
    </row>
    <row r="16" spans="1:13" ht="13.5" customHeight="1" x14ac:dyDescent="0.15">
      <c r="A16" s="184" t="s">
        <v>1009</v>
      </c>
      <c r="B16" s="185">
        <v>11817</v>
      </c>
      <c r="C16" s="252">
        <v>815</v>
      </c>
      <c r="D16" s="254">
        <v>7.4</v>
      </c>
      <c r="E16" s="185">
        <v>60948</v>
      </c>
      <c r="F16" s="185">
        <v>29283</v>
      </c>
      <c r="G16" s="185">
        <v>31665</v>
      </c>
      <c r="H16" s="185">
        <v>-452</v>
      </c>
      <c r="I16" s="187">
        <v>-0.7</v>
      </c>
      <c r="J16" s="188">
        <v>5.2</v>
      </c>
      <c r="K16" s="188">
        <v>92.5</v>
      </c>
      <c r="L16" s="195">
        <v>592.61</v>
      </c>
      <c r="M16" s="193">
        <v>102.8</v>
      </c>
    </row>
    <row r="17" spans="1:13" ht="13.5" customHeight="1" x14ac:dyDescent="0.15">
      <c r="A17" s="184" t="s">
        <v>1010</v>
      </c>
      <c r="B17" s="185">
        <v>13261</v>
      </c>
      <c r="C17" s="185">
        <v>1444</v>
      </c>
      <c r="D17" s="254">
        <v>12.2</v>
      </c>
      <c r="E17" s="185">
        <v>62627</v>
      </c>
      <c r="F17" s="185">
        <v>30332</v>
      </c>
      <c r="G17" s="185">
        <v>32295</v>
      </c>
      <c r="H17" s="185">
        <v>1679</v>
      </c>
      <c r="I17" s="187">
        <v>2.8</v>
      </c>
      <c r="J17" s="188">
        <v>4.7</v>
      </c>
      <c r="K17" s="188">
        <v>93.9</v>
      </c>
      <c r="L17" s="195">
        <v>592.61</v>
      </c>
      <c r="M17" s="193">
        <v>105.7</v>
      </c>
    </row>
    <row r="18" spans="1:13" ht="13.5" customHeight="1" x14ac:dyDescent="0.15">
      <c r="A18" s="184" t="s">
        <v>1011</v>
      </c>
      <c r="B18" s="185">
        <v>16199</v>
      </c>
      <c r="C18" s="185">
        <v>2938</v>
      </c>
      <c r="D18" s="254">
        <v>22.2</v>
      </c>
      <c r="E18" s="185">
        <v>69009</v>
      </c>
      <c r="F18" s="185">
        <v>34067</v>
      </c>
      <c r="G18" s="185">
        <v>34942</v>
      </c>
      <c r="H18" s="185">
        <v>6382</v>
      </c>
      <c r="I18" s="187">
        <v>10.199999999999999</v>
      </c>
      <c r="J18" s="188">
        <v>4.3</v>
      </c>
      <c r="K18" s="188">
        <v>97.5</v>
      </c>
      <c r="L18" s="195">
        <v>592.61</v>
      </c>
      <c r="M18" s="193">
        <v>116.4</v>
      </c>
    </row>
    <row r="19" spans="1:13" ht="3.75" customHeight="1" x14ac:dyDescent="0.15">
      <c r="A19" s="184"/>
      <c r="B19" s="185"/>
      <c r="C19" s="185"/>
      <c r="D19" s="254"/>
      <c r="E19" s="185"/>
      <c r="F19" s="185"/>
      <c r="G19" s="185"/>
      <c r="H19" s="185"/>
      <c r="I19" s="187"/>
      <c r="J19" s="188"/>
      <c r="K19" s="188"/>
      <c r="L19" s="195"/>
      <c r="M19" s="193"/>
    </row>
    <row r="20" spans="1:13" ht="13.5" customHeight="1" x14ac:dyDescent="0.15">
      <c r="A20" s="184" t="s">
        <v>1012</v>
      </c>
      <c r="B20" s="185">
        <v>19441</v>
      </c>
      <c r="C20" s="185">
        <v>3242</v>
      </c>
      <c r="D20" s="254">
        <v>20</v>
      </c>
      <c r="E20" s="185">
        <v>77121</v>
      </c>
      <c r="F20" s="185">
        <v>37927</v>
      </c>
      <c r="G20" s="185">
        <v>39194</v>
      </c>
      <c r="H20" s="185">
        <v>8112</v>
      </c>
      <c r="I20" s="187">
        <v>11.8</v>
      </c>
      <c r="J20" s="188">
        <v>4</v>
      </c>
      <c r="K20" s="188">
        <v>96.8</v>
      </c>
      <c r="L20" s="195">
        <v>592.61</v>
      </c>
      <c r="M20" s="193">
        <v>130.1</v>
      </c>
    </row>
    <row r="21" spans="1:13" ht="13.5" customHeight="1" x14ac:dyDescent="0.15">
      <c r="A21" s="184" t="s">
        <v>1014</v>
      </c>
      <c r="B21" s="185">
        <v>22848</v>
      </c>
      <c r="C21" s="185">
        <v>3407</v>
      </c>
      <c r="D21" s="254">
        <v>17.5</v>
      </c>
      <c r="E21" s="185">
        <v>85436</v>
      </c>
      <c r="F21" s="185">
        <v>42259</v>
      </c>
      <c r="G21" s="185">
        <v>43177</v>
      </c>
      <c r="H21" s="185">
        <v>8315</v>
      </c>
      <c r="I21" s="187">
        <v>10.8</v>
      </c>
      <c r="J21" s="188">
        <v>3.7</v>
      </c>
      <c r="K21" s="188">
        <v>97.9</v>
      </c>
      <c r="L21" s="195">
        <v>592.61</v>
      </c>
      <c r="M21" s="193">
        <v>144.19999999999999</v>
      </c>
    </row>
    <row r="22" spans="1:13" ht="13.5" customHeight="1" x14ac:dyDescent="0.15">
      <c r="A22" s="184" t="s">
        <v>1015</v>
      </c>
      <c r="B22" s="185">
        <v>25211</v>
      </c>
      <c r="C22" s="185">
        <v>2363</v>
      </c>
      <c r="D22" s="254">
        <v>10.3</v>
      </c>
      <c r="E22" s="185">
        <v>91376</v>
      </c>
      <c r="F22" s="185">
        <v>45346</v>
      </c>
      <c r="G22" s="185">
        <v>46030</v>
      </c>
      <c r="H22" s="185">
        <v>5940</v>
      </c>
      <c r="I22" s="187">
        <v>7</v>
      </c>
      <c r="J22" s="188">
        <v>3.6</v>
      </c>
      <c r="K22" s="188">
        <v>98.5</v>
      </c>
      <c r="L22" s="195">
        <v>592.61</v>
      </c>
      <c r="M22" s="193">
        <v>154.19999999999999</v>
      </c>
    </row>
    <row r="23" spans="1:13" ht="13.5" customHeight="1" x14ac:dyDescent="0.15">
      <c r="A23" s="184" t="s">
        <v>747</v>
      </c>
      <c r="B23" s="185">
        <v>29180</v>
      </c>
      <c r="C23" s="185">
        <v>3969</v>
      </c>
      <c r="D23" s="254">
        <v>15.7</v>
      </c>
      <c r="E23" s="185">
        <v>97771</v>
      </c>
      <c r="F23" s="185">
        <v>48970</v>
      </c>
      <c r="G23" s="185">
        <v>48801</v>
      </c>
      <c r="H23" s="185">
        <v>6395</v>
      </c>
      <c r="I23" s="187">
        <v>7</v>
      </c>
      <c r="J23" s="188">
        <v>3.4</v>
      </c>
      <c r="K23" s="188">
        <v>100.3</v>
      </c>
      <c r="L23" s="195">
        <v>592.82000000000005</v>
      </c>
      <c r="M23" s="193">
        <v>164.9</v>
      </c>
    </row>
    <row r="24" spans="1:13" ht="13.5" customHeight="1" x14ac:dyDescent="0.15">
      <c r="A24" s="184" t="s">
        <v>1002</v>
      </c>
      <c r="B24" s="185">
        <v>33257</v>
      </c>
      <c r="C24" s="185">
        <v>4077</v>
      </c>
      <c r="D24" s="254">
        <v>14</v>
      </c>
      <c r="E24" s="185">
        <v>105127</v>
      </c>
      <c r="F24" s="185">
        <v>52581</v>
      </c>
      <c r="G24" s="185">
        <v>52546</v>
      </c>
      <c r="H24" s="185">
        <v>7356</v>
      </c>
      <c r="I24" s="187">
        <v>7.5</v>
      </c>
      <c r="J24" s="188">
        <v>3.2</v>
      </c>
      <c r="K24" s="188">
        <v>100.1</v>
      </c>
      <c r="L24" s="195">
        <v>592.82000000000005</v>
      </c>
      <c r="M24" s="193">
        <v>177.3</v>
      </c>
    </row>
    <row r="25" spans="1:13" ht="4.5" customHeight="1" x14ac:dyDescent="0.15">
      <c r="A25" s="184"/>
      <c r="B25" s="185"/>
      <c r="C25" s="185"/>
      <c r="D25" s="254"/>
      <c r="E25" s="185"/>
      <c r="F25" s="185"/>
      <c r="G25" s="185"/>
      <c r="H25" s="185"/>
      <c r="I25" s="187"/>
      <c r="J25" s="188"/>
      <c r="K25" s="188"/>
      <c r="L25" s="195"/>
      <c r="M25" s="193"/>
    </row>
    <row r="26" spans="1:13" ht="13.5" customHeight="1" x14ac:dyDescent="0.15">
      <c r="A26" s="184" t="s">
        <v>1016</v>
      </c>
      <c r="B26" s="185">
        <v>37124</v>
      </c>
      <c r="C26" s="185">
        <f>B26-B24</f>
        <v>3867</v>
      </c>
      <c r="D26" s="254">
        <v>11.6</v>
      </c>
      <c r="E26" s="185">
        <v>110828</v>
      </c>
      <c r="F26" s="185">
        <v>55227</v>
      </c>
      <c r="G26" s="185">
        <v>55601</v>
      </c>
      <c r="H26" s="185">
        <v>5701</v>
      </c>
      <c r="I26" s="187">
        <v>5.4</v>
      </c>
      <c r="J26" s="188">
        <v>3</v>
      </c>
      <c r="K26" s="188">
        <v>99.3</v>
      </c>
      <c r="L26" s="195">
        <v>592.82000000000005</v>
      </c>
      <c r="M26" s="193">
        <v>187</v>
      </c>
    </row>
    <row r="27" spans="1:13" ht="13.5" customHeight="1" x14ac:dyDescent="0.15">
      <c r="A27" s="184" t="s">
        <v>1017</v>
      </c>
      <c r="B27" s="185">
        <v>40917</v>
      </c>
      <c r="C27" s="185">
        <v>3793</v>
      </c>
      <c r="D27" s="254">
        <v>10.199999999999999</v>
      </c>
      <c r="E27" s="185">
        <v>115032</v>
      </c>
      <c r="F27" s="185">
        <v>57184</v>
      </c>
      <c r="G27" s="185">
        <v>57848</v>
      </c>
      <c r="H27" s="185">
        <v>4204</v>
      </c>
      <c r="I27" s="187">
        <v>3.8</v>
      </c>
      <c r="J27" s="188">
        <v>2.8</v>
      </c>
      <c r="K27" s="188">
        <v>98.9</v>
      </c>
      <c r="L27" s="195">
        <v>592.82000000000005</v>
      </c>
      <c r="M27" s="193">
        <v>194</v>
      </c>
    </row>
    <row r="28" spans="1:13" ht="13.5" customHeight="1" x14ac:dyDescent="0.15">
      <c r="A28" s="184" t="s">
        <v>966</v>
      </c>
      <c r="B28" s="185">
        <v>44602</v>
      </c>
      <c r="C28" s="185">
        <v>3685</v>
      </c>
      <c r="D28" s="254">
        <v>9</v>
      </c>
      <c r="E28" s="185">
        <v>117812</v>
      </c>
      <c r="F28" s="185">
        <v>58402</v>
      </c>
      <c r="G28" s="185">
        <v>59410</v>
      </c>
      <c r="H28" s="185">
        <v>2780</v>
      </c>
      <c r="I28" s="187">
        <v>2.4</v>
      </c>
      <c r="J28" s="188">
        <v>2.6</v>
      </c>
      <c r="K28" s="188">
        <v>98.3</v>
      </c>
      <c r="L28" s="195">
        <v>592.82000000000005</v>
      </c>
      <c r="M28" s="193">
        <v>198.7</v>
      </c>
    </row>
    <row r="29" spans="1:13" ht="13.5" customHeight="1" thickBot="1" x14ac:dyDescent="0.2">
      <c r="A29" s="256" t="s">
        <v>1070</v>
      </c>
      <c r="B29" s="211">
        <v>45608</v>
      </c>
      <c r="C29" s="211">
        <v>1006</v>
      </c>
      <c r="D29" s="257">
        <v>2.2999999999999998</v>
      </c>
      <c r="E29" s="211">
        <v>117146</v>
      </c>
      <c r="F29" s="211">
        <v>58148</v>
      </c>
      <c r="G29" s="211">
        <v>58998</v>
      </c>
      <c r="H29" s="211">
        <v>-666</v>
      </c>
      <c r="I29" s="212">
        <v>-0.6</v>
      </c>
      <c r="J29" s="199">
        <v>2.6</v>
      </c>
      <c r="K29" s="199">
        <v>98.6</v>
      </c>
      <c r="L29" s="258">
        <v>592.74</v>
      </c>
      <c r="M29" s="216">
        <v>197.6</v>
      </c>
    </row>
    <row r="30" spans="1:13" ht="13.5" customHeight="1" x14ac:dyDescent="0.15">
      <c r="A30" s="125" t="s">
        <v>951</v>
      </c>
      <c r="B30" s="160"/>
      <c r="C30" s="172"/>
      <c r="D30" s="172"/>
      <c r="E30" s="160"/>
      <c r="F30" s="160"/>
      <c r="G30" s="160"/>
      <c r="H30" s="160"/>
      <c r="I30" s="172"/>
      <c r="J30" s="172"/>
      <c r="K30" s="172"/>
      <c r="L30" s="172"/>
      <c r="M30" s="172"/>
    </row>
    <row r="31" spans="1:13" ht="3.75" customHeight="1" x14ac:dyDescent="0.15">
      <c r="A31" s="127"/>
      <c r="B31" s="246"/>
      <c r="C31" s="127"/>
      <c r="D31" s="127"/>
      <c r="E31" s="246"/>
      <c r="F31" s="246"/>
      <c r="G31" s="246"/>
      <c r="H31" s="246"/>
      <c r="I31" s="127"/>
      <c r="J31" s="127"/>
      <c r="K31" s="127"/>
      <c r="L31" s="127"/>
      <c r="M31" s="127"/>
    </row>
    <row r="32" spans="1:13" ht="15" thickBot="1" x14ac:dyDescent="0.2">
      <c r="A32" s="128" t="s">
        <v>758</v>
      </c>
      <c r="B32" s="129"/>
      <c r="C32" s="118"/>
      <c r="D32" s="118"/>
      <c r="E32" s="129"/>
      <c r="F32" s="129"/>
      <c r="G32" s="129"/>
      <c r="H32" s="129"/>
      <c r="I32" s="118"/>
      <c r="J32" s="118"/>
      <c r="L32" s="118"/>
      <c r="M32" s="173"/>
    </row>
    <row r="33" spans="1:13" x14ac:dyDescent="0.15">
      <c r="A33" s="174" t="s">
        <v>24</v>
      </c>
      <c r="B33" s="923" t="s">
        <v>1271</v>
      </c>
      <c r="C33" s="924"/>
      <c r="D33" s="925"/>
      <c r="E33" s="926" t="s">
        <v>734</v>
      </c>
      <c r="F33" s="927"/>
      <c r="G33" s="927"/>
      <c r="H33" s="927"/>
      <c r="I33" s="928"/>
      <c r="J33" s="473" t="s">
        <v>50</v>
      </c>
      <c r="K33" s="473" t="s">
        <v>1265</v>
      </c>
      <c r="L33" s="921" t="s">
        <v>736</v>
      </c>
      <c r="M33" s="472" t="s">
        <v>123</v>
      </c>
    </row>
    <row r="34" spans="1:13" x14ac:dyDescent="0.15">
      <c r="A34" s="177" t="s">
        <v>738</v>
      </c>
      <c r="B34" s="178" t="s">
        <v>24</v>
      </c>
      <c r="C34" s="872" t="s">
        <v>1268</v>
      </c>
      <c r="D34" s="872" t="s">
        <v>741</v>
      </c>
      <c r="E34" s="872" t="s">
        <v>1270</v>
      </c>
      <c r="F34" s="872" t="s">
        <v>35</v>
      </c>
      <c r="G34" s="872" t="s">
        <v>33</v>
      </c>
      <c r="H34" s="867" t="s">
        <v>740</v>
      </c>
      <c r="I34" s="867" t="s">
        <v>741</v>
      </c>
      <c r="J34" s="179" t="s">
        <v>55</v>
      </c>
      <c r="K34" s="179" t="s">
        <v>1266</v>
      </c>
      <c r="L34" s="922"/>
      <c r="M34" s="204" t="s">
        <v>746</v>
      </c>
    </row>
    <row r="35" spans="1:13" x14ac:dyDescent="0.15">
      <c r="A35" s="180" t="s">
        <v>24</v>
      </c>
      <c r="B35" s="181" t="s">
        <v>24</v>
      </c>
      <c r="C35" s="869" t="s">
        <v>1269</v>
      </c>
      <c r="D35" s="871" t="s">
        <v>1267</v>
      </c>
      <c r="E35" s="870" t="s">
        <v>1269</v>
      </c>
      <c r="F35" s="870" t="s">
        <v>1269</v>
      </c>
      <c r="G35" s="870" t="s">
        <v>1269</v>
      </c>
      <c r="H35" s="72" t="s">
        <v>1269</v>
      </c>
      <c r="I35" s="871" t="s">
        <v>1267</v>
      </c>
      <c r="J35" s="182" t="s">
        <v>744</v>
      </c>
      <c r="K35" s="182" t="s">
        <v>22</v>
      </c>
      <c r="L35" s="182" t="s">
        <v>745</v>
      </c>
      <c r="M35" s="205" t="s">
        <v>921</v>
      </c>
    </row>
    <row r="36" spans="1:13" ht="13.5" customHeight="1" x14ac:dyDescent="0.15">
      <c r="A36" s="184" t="s">
        <v>1018</v>
      </c>
      <c r="B36" s="185">
        <v>5277</v>
      </c>
      <c r="C36" s="178" t="s">
        <v>1020</v>
      </c>
      <c r="D36" s="178" t="s">
        <v>32</v>
      </c>
      <c r="E36" s="185">
        <v>29112</v>
      </c>
      <c r="F36" s="185">
        <v>14157</v>
      </c>
      <c r="G36" s="185">
        <v>14955</v>
      </c>
      <c r="H36" s="178" t="s">
        <v>31</v>
      </c>
      <c r="I36" s="178" t="s">
        <v>32</v>
      </c>
      <c r="J36" s="188">
        <v>5.5</v>
      </c>
      <c r="K36" s="188">
        <v>94.7</v>
      </c>
      <c r="L36" s="178" t="s">
        <v>32</v>
      </c>
      <c r="M36" s="251" t="s">
        <v>32</v>
      </c>
    </row>
    <row r="37" spans="1:13" ht="13.5" customHeight="1" x14ac:dyDescent="0.15">
      <c r="A37" s="184" t="s">
        <v>1145</v>
      </c>
      <c r="B37" s="185">
        <v>5430</v>
      </c>
      <c r="C37" s="252">
        <v>153</v>
      </c>
      <c r="D37" s="188">
        <v>2.9</v>
      </c>
      <c r="E37" s="185">
        <v>30062</v>
      </c>
      <c r="F37" s="185">
        <v>14545</v>
      </c>
      <c r="G37" s="185">
        <v>15517</v>
      </c>
      <c r="H37" s="185">
        <v>950</v>
      </c>
      <c r="I37" s="188">
        <v>18</v>
      </c>
      <c r="J37" s="188">
        <v>5.5</v>
      </c>
      <c r="K37" s="188">
        <v>93.7</v>
      </c>
      <c r="L37" s="195">
        <v>169.81</v>
      </c>
      <c r="M37" s="193">
        <v>177</v>
      </c>
    </row>
    <row r="38" spans="1:13" ht="13.5" customHeight="1" x14ac:dyDescent="0.15">
      <c r="A38" s="184" t="s">
        <v>1009</v>
      </c>
      <c r="B38" s="185">
        <v>5668</v>
      </c>
      <c r="C38" s="252">
        <v>238</v>
      </c>
      <c r="D38" s="188">
        <v>4.4000000000000004</v>
      </c>
      <c r="E38" s="185">
        <v>29085</v>
      </c>
      <c r="F38" s="185">
        <v>14030</v>
      </c>
      <c r="G38" s="185">
        <v>15055</v>
      </c>
      <c r="H38" s="186">
        <v>-977</v>
      </c>
      <c r="I38" s="188">
        <v>-3.2</v>
      </c>
      <c r="J38" s="188">
        <v>5.0999999999999996</v>
      </c>
      <c r="K38" s="188">
        <v>93.2</v>
      </c>
      <c r="L38" s="195">
        <v>169.81</v>
      </c>
      <c r="M38" s="193">
        <v>171.3</v>
      </c>
    </row>
    <row r="39" spans="1:13" ht="13.5" customHeight="1" x14ac:dyDescent="0.15">
      <c r="A39" s="184" t="s">
        <v>1010</v>
      </c>
      <c r="B39" s="185">
        <v>6046</v>
      </c>
      <c r="C39" s="252">
        <v>378</v>
      </c>
      <c r="D39" s="188">
        <v>6.7</v>
      </c>
      <c r="E39" s="185">
        <v>28312</v>
      </c>
      <c r="F39" s="185">
        <v>13695</v>
      </c>
      <c r="G39" s="185">
        <v>14617</v>
      </c>
      <c r="H39" s="186">
        <v>-773</v>
      </c>
      <c r="I39" s="188">
        <v>-2.7</v>
      </c>
      <c r="J39" s="188">
        <v>4.7</v>
      </c>
      <c r="K39" s="188">
        <v>93.7</v>
      </c>
      <c r="L39" s="195">
        <v>169.94</v>
      </c>
      <c r="M39" s="193">
        <v>166.6</v>
      </c>
    </row>
    <row r="40" spans="1:13" ht="13.5" customHeight="1" x14ac:dyDescent="0.15">
      <c r="A40" s="184" t="s">
        <v>1011</v>
      </c>
      <c r="B40" s="185">
        <v>6740</v>
      </c>
      <c r="C40" s="252">
        <v>686</v>
      </c>
      <c r="D40" s="188">
        <v>11.3</v>
      </c>
      <c r="E40" s="185">
        <v>30063</v>
      </c>
      <c r="F40" s="185">
        <v>14701</v>
      </c>
      <c r="G40" s="185">
        <v>15362</v>
      </c>
      <c r="H40" s="185">
        <v>1751</v>
      </c>
      <c r="I40" s="188">
        <v>6.2</v>
      </c>
      <c r="J40" s="188">
        <v>4.5</v>
      </c>
      <c r="K40" s="188">
        <v>95.7</v>
      </c>
      <c r="L40" s="195">
        <v>169.94</v>
      </c>
      <c r="M40" s="193">
        <v>176.9</v>
      </c>
    </row>
    <row r="41" spans="1:13" ht="3.75" customHeight="1" x14ac:dyDescent="0.15">
      <c r="A41" s="184"/>
      <c r="B41" s="185"/>
      <c r="C41" s="252"/>
      <c r="D41" s="188"/>
      <c r="E41" s="185"/>
      <c r="F41" s="185"/>
      <c r="G41" s="185"/>
      <c r="H41" s="185"/>
      <c r="I41" s="188"/>
      <c r="J41" s="188"/>
      <c r="K41" s="188"/>
      <c r="L41" s="195"/>
      <c r="M41" s="193"/>
    </row>
    <row r="42" spans="1:13" ht="13.5" customHeight="1" x14ac:dyDescent="0.15">
      <c r="A42" s="184" t="s">
        <v>1012</v>
      </c>
      <c r="B42" s="185">
        <v>7666</v>
      </c>
      <c r="C42" s="252">
        <v>926</v>
      </c>
      <c r="D42" s="188">
        <v>13.7</v>
      </c>
      <c r="E42" s="185">
        <v>31132</v>
      </c>
      <c r="F42" s="185">
        <v>15220</v>
      </c>
      <c r="G42" s="185">
        <v>15912</v>
      </c>
      <c r="H42" s="185">
        <v>1069</v>
      </c>
      <c r="I42" s="188">
        <v>3.6</v>
      </c>
      <c r="J42" s="188">
        <v>4.0999999999999996</v>
      </c>
      <c r="K42" s="188">
        <v>95.7</v>
      </c>
      <c r="L42" s="195">
        <v>169.94</v>
      </c>
      <c r="M42" s="193">
        <v>183.2</v>
      </c>
    </row>
    <row r="43" spans="1:13" ht="13.5" customHeight="1" x14ac:dyDescent="0.15">
      <c r="A43" s="184" t="s">
        <v>1014</v>
      </c>
      <c r="B43" s="185">
        <v>8777</v>
      </c>
      <c r="C43" s="185">
        <v>1111</v>
      </c>
      <c r="D43" s="188">
        <v>14.5</v>
      </c>
      <c r="E43" s="185">
        <v>32747</v>
      </c>
      <c r="F43" s="185">
        <v>16213</v>
      </c>
      <c r="G43" s="185">
        <v>16534</v>
      </c>
      <c r="H43" s="185">
        <v>1615</v>
      </c>
      <c r="I43" s="188">
        <v>5.2</v>
      </c>
      <c r="J43" s="188">
        <v>3.7</v>
      </c>
      <c r="K43" s="188">
        <v>98.1</v>
      </c>
      <c r="L43" s="195">
        <v>169.94</v>
      </c>
      <c r="M43" s="193">
        <v>192.7</v>
      </c>
    </row>
    <row r="44" spans="1:13" ht="13.5" customHeight="1" x14ac:dyDescent="0.15">
      <c r="A44" s="184" t="s">
        <v>1015</v>
      </c>
      <c r="B44" s="185">
        <v>9485</v>
      </c>
      <c r="C44" s="252">
        <v>708</v>
      </c>
      <c r="D44" s="188">
        <v>8.1</v>
      </c>
      <c r="E44" s="185">
        <v>34582</v>
      </c>
      <c r="F44" s="185">
        <v>17238</v>
      </c>
      <c r="G44" s="185">
        <v>17344</v>
      </c>
      <c r="H44" s="185">
        <v>1835</v>
      </c>
      <c r="I44" s="188">
        <v>5.6</v>
      </c>
      <c r="J44" s="188">
        <v>3.6</v>
      </c>
      <c r="K44" s="188">
        <v>99.4</v>
      </c>
      <c r="L44" s="195">
        <v>169.94</v>
      </c>
      <c r="M44" s="193">
        <v>203.5</v>
      </c>
    </row>
    <row r="45" spans="1:13" ht="13.5" customHeight="1" x14ac:dyDescent="0.15">
      <c r="A45" s="184" t="s">
        <v>1019</v>
      </c>
      <c r="B45" s="185">
        <v>10038</v>
      </c>
      <c r="C45" s="252">
        <v>553</v>
      </c>
      <c r="D45" s="188">
        <v>5.8</v>
      </c>
      <c r="E45" s="185">
        <v>35603</v>
      </c>
      <c r="F45" s="185">
        <v>17685</v>
      </c>
      <c r="G45" s="185">
        <v>17918</v>
      </c>
      <c r="H45" s="185">
        <v>1021</v>
      </c>
      <c r="I45" s="188">
        <v>3</v>
      </c>
      <c r="J45" s="188">
        <v>3.5</v>
      </c>
      <c r="K45" s="188">
        <v>98.7</v>
      </c>
      <c r="L45" s="195">
        <v>170.45</v>
      </c>
      <c r="M45" s="193">
        <v>208.9</v>
      </c>
    </row>
    <row r="46" spans="1:13" ht="13.5" customHeight="1" x14ac:dyDescent="0.15">
      <c r="A46" s="184" t="s">
        <v>1002</v>
      </c>
      <c r="B46" s="185">
        <v>10985</v>
      </c>
      <c r="C46" s="252">
        <v>947</v>
      </c>
      <c r="D46" s="188">
        <v>9.4</v>
      </c>
      <c r="E46" s="185">
        <v>36650</v>
      </c>
      <c r="F46" s="185">
        <v>18176</v>
      </c>
      <c r="G46" s="185">
        <v>18474</v>
      </c>
      <c r="H46" s="185">
        <v>1047</v>
      </c>
      <c r="I46" s="188">
        <v>2.9</v>
      </c>
      <c r="J46" s="188">
        <v>3.3</v>
      </c>
      <c r="K46" s="188">
        <v>98.4</v>
      </c>
      <c r="L46" s="195">
        <v>170.66</v>
      </c>
      <c r="M46" s="193">
        <v>214.8</v>
      </c>
    </row>
    <row r="47" spans="1:13" ht="3" customHeight="1" x14ac:dyDescent="0.15">
      <c r="A47" s="184"/>
      <c r="B47" s="185"/>
      <c r="C47" s="252"/>
      <c r="D47" s="188"/>
      <c r="E47" s="185"/>
      <c r="F47" s="185"/>
      <c r="G47" s="185"/>
      <c r="H47" s="185"/>
      <c r="I47" s="188"/>
      <c r="J47" s="188"/>
      <c r="K47" s="188"/>
      <c r="L47" s="195"/>
      <c r="M47" s="193"/>
    </row>
    <row r="48" spans="1:13" ht="13.5" customHeight="1" x14ac:dyDescent="0.15">
      <c r="A48" s="184" t="s">
        <v>1016</v>
      </c>
      <c r="B48" s="185">
        <v>11637</v>
      </c>
      <c r="C48" s="252">
        <v>652</v>
      </c>
      <c r="D48" s="188">
        <v>5.9</v>
      </c>
      <c r="E48" s="185">
        <v>36466</v>
      </c>
      <c r="F48" s="185">
        <v>18074</v>
      </c>
      <c r="G48" s="185">
        <v>18392</v>
      </c>
      <c r="H48" s="185">
        <v>-184</v>
      </c>
      <c r="I48" s="188">
        <v>-0.5</v>
      </c>
      <c r="J48" s="188">
        <f>E48/B48</f>
        <v>3.1336255048552033</v>
      </c>
      <c r="K48" s="188">
        <f>F48/G48*100</f>
        <v>98.270987385819922</v>
      </c>
      <c r="L48" s="195">
        <v>170.66</v>
      </c>
      <c r="M48" s="193">
        <v>213.7</v>
      </c>
    </row>
    <row r="49" spans="1:13" ht="13.5" customHeight="1" x14ac:dyDescent="0.15">
      <c r="A49" s="184" t="s">
        <v>1017</v>
      </c>
      <c r="B49" s="185">
        <v>11997</v>
      </c>
      <c r="C49" s="185">
        <v>360</v>
      </c>
      <c r="D49" s="254">
        <v>3.1</v>
      </c>
      <c r="E49" s="185">
        <v>35685</v>
      </c>
      <c r="F49" s="185">
        <v>17743</v>
      </c>
      <c r="G49" s="185">
        <v>17942</v>
      </c>
      <c r="H49" s="185">
        <v>-781</v>
      </c>
      <c r="I49" s="187">
        <v>-2.1</v>
      </c>
      <c r="J49" s="188">
        <v>3</v>
      </c>
      <c r="K49" s="188">
        <v>98.9</v>
      </c>
      <c r="L49" s="195">
        <v>170.66</v>
      </c>
      <c r="M49" s="193">
        <v>209.1</v>
      </c>
    </row>
    <row r="50" spans="1:13" ht="13.5" customHeight="1" x14ac:dyDescent="0.15">
      <c r="A50" s="184" t="s">
        <v>966</v>
      </c>
      <c r="B50" s="185">
        <v>12438</v>
      </c>
      <c r="C50" s="185">
        <v>441</v>
      </c>
      <c r="D50" s="254">
        <v>3.7</v>
      </c>
      <c r="E50" s="185">
        <v>35343</v>
      </c>
      <c r="F50" s="185">
        <v>17594</v>
      </c>
      <c r="G50" s="185">
        <v>17749</v>
      </c>
      <c r="H50" s="185">
        <v>-342</v>
      </c>
      <c r="I50" s="187">
        <v>-1</v>
      </c>
      <c r="J50" s="188">
        <v>2.8</v>
      </c>
      <c r="K50" s="188">
        <v>99.1</v>
      </c>
      <c r="L50" s="195">
        <v>170.66</v>
      </c>
      <c r="M50" s="193">
        <v>207.1</v>
      </c>
    </row>
    <row r="51" spans="1:13" ht="13.5" customHeight="1" thickBot="1" x14ac:dyDescent="0.2">
      <c r="A51" s="256" t="s">
        <v>1070</v>
      </c>
      <c r="B51" s="211">
        <v>12342</v>
      </c>
      <c r="C51" s="211">
        <v>-96</v>
      </c>
      <c r="D51" s="214">
        <v>-0.8</v>
      </c>
      <c r="E51" s="211">
        <v>33354</v>
      </c>
      <c r="F51" s="211">
        <v>16589</v>
      </c>
      <c r="G51" s="211">
        <v>16765</v>
      </c>
      <c r="H51" s="211">
        <v>-1989</v>
      </c>
      <c r="I51" s="212">
        <v>-5.6</v>
      </c>
      <c r="J51" s="199">
        <v>2.7</v>
      </c>
      <c r="K51" s="199">
        <v>99</v>
      </c>
      <c r="L51" s="258">
        <v>170.46</v>
      </c>
      <c r="M51" s="216">
        <v>195.7</v>
      </c>
    </row>
    <row r="52" spans="1:13" ht="13.5" customHeight="1" x14ac:dyDescent="0.15">
      <c r="A52" s="125" t="s">
        <v>952</v>
      </c>
      <c r="B52" s="160"/>
      <c r="C52" s="172"/>
      <c r="D52" s="172"/>
      <c r="E52" s="160"/>
      <c r="F52" s="160"/>
      <c r="G52" s="160"/>
      <c r="H52" s="160"/>
      <c r="I52" s="172"/>
      <c r="J52" s="172"/>
      <c r="K52" s="172"/>
      <c r="L52" s="172"/>
      <c r="M52" s="172"/>
    </row>
    <row r="53" spans="1:13" ht="3.75" customHeight="1" x14ac:dyDescent="0.15">
      <c r="A53" s="259"/>
      <c r="B53" s="160"/>
      <c r="C53" s="172"/>
      <c r="D53" s="172"/>
      <c r="E53" s="160"/>
      <c r="F53" s="160"/>
      <c r="G53" s="160"/>
      <c r="H53" s="160"/>
      <c r="I53" s="172"/>
      <c r="J53" s="172"/>
      <c r="K53" s="172"/>
      <c r="L53" s="172"/>
      <c r="M53" s="172"/>
    </row>
    <row r="54" spans="1:13" ht="15" thickBot="1" x14ac:dyDescent="0.2">
      <c r="A54" s="128" t="s">
        <v>39</v>
      </c>
      <c r="B54" s="160"/>
      <c r="C54" s="172"/>
      <c r="D54" s="172"/>
      <c r="E54" s="160"/>
      <c r="F54" s="160"/>
      <c r="G54" s="160"/>
      <c r="H54" s="160"/>
      <c r="I54" s="172"/>
      <c r="J54" s="172"/>
      <c r="K54" s="172"/>
      <c r="L54" s="172"/>
      <c r="M54" s="173"/>
    </row>
    <row r="55" spans="1:13" x14ac:dyDescent="0.15">
      <c r="A55" s="174" t="s">
        <v>24</v>
      </c>
      <c r="B55" s="923" t="s">
        <v>1271</v>
      </c>
      <c r="C55" s="924"/>
      <c r="D55" s="925"/>
      <c r="E55" s="926" t="s">
        <v>734</v>
      </c>
      <c r="F55" s="927"/>
      <c r="G55" s="927"/>
      <c r="H55" s="927"/>
      <c r="I55" s="928"/>
      <c r="J55" s="473" t="s">
        <v>50</v>
      </c>
      <c r="K55" s="473" t="s">
        <v>1265</v>
      </c>
      <c r="L55" s="921" t="s">
        <v>736</v>
      </c>
      <c r="M55" s="472" t="s">
        <v>123</v>
      </c>
    </row>
    <row r="56" spans="1:13" x14ac:dyDescent="0.15">
      <c r="A56" s="177" t="s">
        <v>738</v>
      </c>
      <c r="B56" s="178" t="s">
        <v>24</v>
      </c>
      <c r="C56" s="872" t="s">
        <v>1268</v>
      </c>
      <c r="D56" s="872" t="s">
        <v>741</v>
      </c>
      <c r="E56" s="872" t="s">
        <v>1270</v>
      </c>
      <c r="F56" s="872" t="s">
        <v>35</v>
      </c>
      <c r="G56" s="872" t="s">
        <v>33</v>
      </c>
      <c r="H56" s="867" t="s">
        <v>740</v>
      </c>
      <c r="I56" s="867" t="s">
        <v>741</v>
      </c>
      <c r="J56" s="179" t="s">
        <v>55</v>
      </c>
      <c r="K56" s="179" t="s">
        <v>1266</v>
      </c>
      <c r="L56" s="922"/>
      <c r="M56" s="204" t="s">
        <v>746</v>
      </c>
    </row>
    <row r="57" spans="1:13" x14ac:dyDescent="0.15">
      <c r="A57" s="180" t="s">
        <v>24</v>
      </c>
      <c r="B57" s="181" t="s">
        <v>24</v>
      </c>
      <c r="C57" s="869" t="s">
        <v>1269</v>
      </c>
      <c r="D57" s="871" t="s">
        <v>1267</v>
      </c>
      <c r="E57" s="870" t="s">
        <v>1269</v>
      </c>
      <c r="F57" s="870" t="s">
        <v>1269</v>
      </c>
      <c r="G57" s="870" t="s">
        <v>1269</v>
      </c>
      <c r="H57" s="72" t="s">
        <v>1269</v>
      </c>
      <c r="I57" s="871" t="s">
        <v>1267</v>
      </c>
      <c r="J57" s="182" t="s">
        <v>744</v>
      </c>
      <c r="K57" s="182" t="s">
        <v>22</v>
      </c>
      <c r="L57" s="182" t="s">
        <v>745</v>
      </c>
      <c r="M57" s="205" t="s">
        <v>921</v>
      </c>
    </row>
    <row r="58" spans="1:13" ht="13.5" customHeight="1" x14ac:dyDescent="0.15">
      <c r="A58" s="184" t="s">
        <v>1144</v>
      </c>
      <c r="B58" s="185">
        <v>8792</v>
      </c>
      <c r="C58" s="185" t="s">
        <v>1020</v>
      </c>
      <c r="D58" s="254" t="s">
        <v>1020</v>
      </c>
      <c r="E58" s="185">
        <v>35867</v>
      </c>
      <c r="F58" s="185">
        <v>17721</v>
      </c>
      <c r="G58" s="185">
        <f>E58-F58</f>
        <v>18146</v>
      </c>
      <c r="H58" s="178" t="s">
        <v>31</v>
      </c>
      <c r="I58" s="178" t="s">
        <v>32</v>
      </c>
      <c r="J58" s="188">
        <f>E58/B58</f>
        <v>4.0795040946314831</v>
      </c>
      <c r="K58" s="188">
        <f>F58/G58*100</f>
        <v>97.657886035489909</v>
      </c>
      <c r="L58" s="195">
        <v>125.23</v>
      </c>
      <c r="M58" s="193">
        <f>E58/L58</f>
        <v>286.40900742633551</v>
      </c>
    </row>
    <row r="59" spans="1:13" ht="13.5" customHeight="1" x14ac:dyDescent="0.15">
      <c r="A59" s="184" t="s">
        <v>747</v>
      </c>
      <c r="B59" s="185">
        <v>9402</v>
      </c>
      <c r="C59" s="185">
        <f>B59-B58</f>
        <v>610</v>
      </c>
      <c r="D59" s="254">
        <f>C59/B58*100</f>
        <v>6.9381255686988181</v>
      </c>
      <c r="E59" s="185">
        <v>36543</v>
      </c>
      <c r="F59" s="185">
        <v>18079</v>
      </c>
      <c r="G59" s="185">
        <f>E59-F59</f>
        <v>18464</v>
      </c>
      <c r="H59" s="185">
        <f>E59-E58</f>
        <v>676</v>
      </c>
      <c r="I59" s="187">
        <f>H59/E58*100</f>
        <v>1.8847408481333816</v>
      </c>
      <c r="J59" s="188">
        <f>E59/B59</f>
        <v>3.8867262284620292</v>
      </c>
      <c r="K59" s="188">
        <f>F59/G59*100</f>
        <v>97.914861351819766</v>
      </c>
      <c r="L59" s="195">
        <v>125.62</v>
      </c>
      <c r="M59" s="193">
        <f>E59/L59</f>
        <v>290.90113039324945</v>
      </c>
    </row>
    <row r="60" spans="1:13" ht="13.5" customHeight="1" x14ac:dyDescent="0.15">
      <c r="A60" s="184" t="s">
        <v>1002</v>
      </c>
      <c r="B60" s="185">
        <v>10586</v>
      </c>
      <c r="C60" s="185">
        <f>B60-B59</f>
        <v>1184</v>
      </c>
      <c r="D60" s="254">
        <f>C60/B59*100</f>
        <v>12.5930653052542</v>
      </c>
      <c r="E60" s="185">
        <v>38289</v>
      </c>
      <c r="F60" s="185">
        <v>18971</v>
      </c>
      <c r="G60" s="185">
        <f>E60-F60</f>
        <v>19318</v>
      </c>
      <c r="H60" s="185">
        <f>E60-E59</f>
        <v>1746</v>
      </c>
      <c r="I60" s="187">
        <f>H60/E59*100</f>
        <v>4.7779328462359407</v>
      </c>
      <c r="J60" s="188">
        <f>E60/B60</f>
        <v>3.6169469110145474</v>
      </c>
      <c r="K60" s="188">
        <f>F60/G60*100</f>
        <v>98.203747799979297</v>
      </c>
      <c r="L60" s="195">
        <v>125.46</v>
      </c>
      <c r="M60" s="193">
        <f>E60/L60</f>
        <v>305.18890483022477</v>
      </c>
    </row>
    <row r="61" spans="1:13" ht="4.5" customHeight="1" x14ac:dyDescent="0.15">
      <c r="A61" s="184"/>
      <c r="B61" s="185"/>
      <c r="C61" s="185"/>
      <c r="D61" s="254"/>
      <c r="E61" s="185"/>
      <c r="F61" s="185"/>
      <c r="G61" s="185"/>
      <c r="H61" s="185"/>
      <c r="I61" s="187"/>
      <c r="J61" s="188"/>
      <c r="K61" s="188"/>
      <c r="L61" s="195"/>
      <c r="M61" s="193"/>
    </row>
    <row r="62" spans="1:13" ht="13.5" customHeight="1" x14ac:dyDescent="0.15">
      <c r="A62" s="184" t="s">
        <v>1016</v>
      </c>
      <c r="B62" s="185">
        <v>11822</v>
      </c>
      <c r="C62" s="185">
        <f>B62-B60</f>
        <v>1236</v>
      </c>
      <c r="D62" s="254">
        <f>C62/B60*100</f>
        <v>11.675798224069526</v>
      </c>
      <c r="E62" s="185">
        <v>40030</v>
      </c>
      <c r="F62" s="185">
        <v>19798</v>
      </c>
      <c r="G62" s="185">
        <f>E62-F62</f>
        <v>20232</v>
      </c>
      <c r="H62" s="185">
        <v>1741</v>
      </c>
      <c r="I62" s="187">
        <v>4.5</v>
      </c>
      <c r="J62" s="188">
        <f>E62/B62</f>
        <v>3.386059888343766</v>
      </c>
      <c r="K62" s="188">
        <f>F62/G62*100</f>
        <v>97.854883353104</v>
      </c>
      <c r="L62" s="195">
        <v>125.46</v>
      </c>
      <c r="M62" s="193">
        <f>E62/L62</f>
        <v>319.06583771720074</v>
      </c>
    </row>
    <row r="63" spans="1:13" ht="13.5" customHeight="1" x14ac:dyDescent="0.15">
      <c r="A63" s="184" t="s">
        <v>965</v>
      </c>
      <c r="B63" s="185">
        <v>13033</v>
      </c>
      <c r="C63" s="185">
        <f>B63-B62</f>
        <v>1211</v>
      </c>
      <c r="D63" s="254">
        <f>C63/B62*100</f>
        <v>10.243613601759431</v>
      </c>
      <c r="E63" s="185">
        <v>41383</v>
      </c>
      <c r="F63" s="185">
        <v>20527</v>
      </c>
      <c r="G63" s="185">
        <f>E63-F63</f>
        <v>20856</v>
      </c>
      <c r="H63" s="185">
        <f>E63-E62</f>
        <v>1353</v>
      </c>
      <c r="I63" s="187">
        <f>H63/E62*100</f>
        <v>3.3799650262303271</v>
      </c>
      <c r="J63" s="188">
        <f>E63/B63</f>
        <v>3.1752474487838565</v>
      </c>
      <c r="K63" s="188">
        <f>F63/G63*100</f>
        <v>98.422516302263148</v>
      </c>
      <c r="L63" s="195">
        <v>125.46</v>
      </c>
      <c r="M63" s="193">
        <f>E63/L63</f>
        <v>329.8501514426909</v>
      </c>
    </row>
    <row r="64" spans="1:13" ht="13.5" customHeight="1" x14ac:dyDescent="0.15">
      <c r="A64" s="184" t="s">
        <v>966</v>
      </c>
      <c r="B64" s="185">
        <v>14917</v>
      </c>
      <c r="C64" s="185">
        <v>1884</v>
      </c>
      <c r="D64" s="254">
        <v>14.5</v>
      </c>
      <c r="E64" s="185">
        <v>44768</v>
      </c>
      <c r="F64" s="185">
        <v>23303</v>
      </c>
      <c r="G64" s="185">
        <v>21465</v>
      </c>
      <c r="H64" s="185">
        <v>3385</v>
      </c>
      <c r="I64" s="187">
        <v>8.1999999999999993</v>
      </c>
      <c r="J64" s="188">
        <v>3.0011396393376684</v>
      </c>
      <c r="K64" s="188">
        <v>108.56277661309109</v>
      </c>
      <c r="L64" s="195">
        <v>125.46</v>
      </c>
      <c r="M64" s="193">
        <v>356.83086242627132</v>
      </c>
    </row>
    <row r="65" spans="1:13" ht="13.5" customHeight="1" thickBot="1" x14ac:dyDescent="0.2">
      <c r="A65" s="256" t="s">
        <v>1070</v>
      </c>
      <c r="B65" s="211">
        <v>15648</v>
      </c>
      <c r="C65" s="211">
        <v>731</v>
      </c>
      <c r="D65" s="257">
        <v>4.9000000000000004</v>
      </c>
      <c r="E65" s="211">
        <v>44901</v>
      </c>
      <c r="F65" s="211">
        <v>23368</v>
      </c>
      <c r="G65" s="211">
        <v>21533</v>
      </c>
      <c r="H65" s="211">
        <v>133</v>
      </c>
      <c r="I65" s="212">
        <v>0.3</v>
      </c>
      <c r="J65" s="199">
        <f>E65/B65</f>
        <v>2.86944018404908</v>
      </c>
      <c r="K65" s="199">
        <v>108.5</v>
      </c>
      <c r="L65" s="258">
        <v>125.63</v>
      </c>
      <c r="M65" s="216">
        <v>357.4</v>
      </c>
    </row>
    <row r="66" spans="1:13" ht="12.75" customHeight="1" x14ac:dyDescent="0.15">
      <c r="A66" s="125" t="s">
        <v>951</v>
      </c>
      <c r="B66" s="160"/>
      <c r="C66" s="172"/>
      <c r="D66" s="172"/>
      <c r="E66" s="160"/>
      <c r="F66" s="160"/>
      <c r="G66" s="160"/>
      <c r="H66" s="160"/>
      <c r="I66" s="172"/>
      <c r="J66" s="172"/>
      <c r="K66" s="172"/>
      <c r="L66" s="172"/>
      <c r="M66" s="172"/>
    </row>
    <row r="67" spans="1:13" x14ac:dyDescent="0.15">
      <c r="A67" s="125"/>
      <c r="B67" s="160"/>
      <c r="C67" s="172"/>
      <c r="D67" s="172"/>
      <c r="E67" s="160"/>
      <c r="F67" s="160"/>
      <c r="G67" s="160"/>
      <c r="H67" s="160"/>
      <c r="I67" s="172"/>
      <c r="J67" s="172"/>
      <c r="K67" s="172"/>
      <c r="L67" s="172"/>
      <c r="M67" s="172"/>
    </row>
    <row r="68" spans="1:13" x14ac:dyDescent="0.15">
      <c r="A68" s="125"/>
      <c r="B68" s="160"/>
      <c r="C68" s="172"/>
      <c r="D68" s="172"/>
      <c r="E68" s="160"/>
      <c r="F68" s="160"/>
      <c r="G68" s="160"/>
      <c r="H68" s="160"/>
      <c r="I68" s="172"/>
      <c r="J68" s="172"/>
      <c r="K68" s="172"/>
      <c r="L68" s="172"/>
      <c r="M68" s="172"/>
    </row>
    <row r="69" spans="1:13" x14ac:dyDescent="0.15">
      <c r="A69" s="125"/>
      <c r="B69" s="160"/>
      <c r="C69" s="172"/>
      <c r="D69" s="172"/>
      <c r="E69" s="160"/>
      <c r="F69" s="160"/>
      <c r="G69" s="160"/>
      <c r="H69" s="160"/>
      <c r="I69" s="172"/>
      <c r="J69" s="172"/>
      <c r="K69" s="172"/>
      <c r="L69" s="172"/>
      <c r="M69" s="172"/>
    </row>
    <row r="70" spans="1:13" x14ac:dyDescent="0.15">
      <c r="A70" s="125"/>
      <c r="B70" s="160"/>
      <c r="C70" s="172"/>
      <c r="D70" s="172"/>
      <c r="E70" s="160"/>
      <c r="F70" s="160"/>
      <c r="G70" s="160"/>
      <c r="H70" s="160"/>
      <c r="I70" s="172"/>
      <c r="J70" s="172"/>
      <c r="K70" s="172"/>
      <c r="L70" s="172"/>
      <c r="M70" s="172"/>
    </row>
  </sheetData>
  <mergeCells count="9">
    <mergeCell ref="L55:L56"/>
    <mergeCell ref="L33:L34"/>
    <mergeCell ref="L4:L5"/>
    <mergeCell ref="B55:D55"/>
    <mergeCell ref="E55:I55"/>
    <mergeCell ref="B33:D33"/>
    <mergeCell ref="E33:I33"/>
    <mergeCell ref="B4:D4"/>
    <mergeCell ref="E4:I4"/>
  </mergeCells>
  <phoneticPr fontId="1"/>
  <pageMargins left="0.43307086614173229" right="0.43307086614173229" top="0.74803149606299213" bottom="0.55118110236220474" header="0.31496062992125984" footer="0.31496062992125984"/>
  <pageSetup paperSize="9" scale="96" firstPageNumber="13" orientation="portrait" r:id="rId1"/>
  <headerFooter>
    <oddFooter>&amp;C18</oddFooter>
    <firstFooter>&amp;C18</first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2:Q57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2" width="5.875" style="203" customWidth="1"/>
    <col min="3" max="5" width="6.125" style="203" customWidth="1"/>
    <col min="6" max="17" width="5.25" style="203" customWidth="1"/>
  </cols>
  <sheetData>
    <row r="2" spans="1:17" x14ac:dyDescent="0.15">
      <c r="Q2" s="757" t="s">
        <v>1240</v>
      </c>
    </row>
    <row r="3" spans="1:17" ht="4.5" customHeight="1" thickBot="1" x14ac:dyDescent="0.2"/>
    <row r="4" spans="1:17" x14ac:dyDescent="0.15">
      <c r="A4" s="1192" t="s">
        <v>486</v>
      </c>
      <c r="B4" s="1201"/>
      <c r="C4" s="1201" t="s">
        <v>838</v>
      </c>
      <c r="D4" s="1201"/>
      <c r="E4" s="1201"/>
      <c r="F4" s="1201" t="s">
        <v>487</v>
      </c>
      <c r="G4" s="1201"/>
      <c r="H4" s="1201"/>
      <c r="I4" s="1201" t="s">
        <v>488</v>
      </c>
      <c r="J4" s="1201"/>
      <c r="K4" s="1201"/>
      <c r="L4" s="1201" t="s">
        <v>489</v>
      </c>
      <c r="M4" s="1201"/>
      <c r="N4" s="1201"/>
      <c r="O4" s="1201" t="s">
        <v>490</v>
      </c>
      <c r="P4" s="1201"/>
      <c r="Q4" s="1202"/>
    </row>
    <row r="5" spans="1:17" x14ac:dyDescent="0.15">
      <c r="A5" s="1208"/>
      <c r="B5" s="1203"/>
      <c r="C5" s="45" t="s">
        <v>839</v>
      </c>
      <c r="D5" s="45" t="s">
        <v>505</v>
      </c>
      <c r="E5" s="45" t="s">
        <v>506</v>
      </c>
      <c r="F5" s="45" t="s">
        <v>507</v>
      </c>
      <c r="G5" s="45" t="s">
        <v>505</v>
      </c>
      <c r="H5" s="45" t="s">
        <v>506</v>
      </c>
      <c r="I5" s="45" t="s">
        <v>507</v>
      </c>
      <c r="J5" s="45" t="s">
        <v>505</v>
      </c>
      <c r="K5" s="45" t="s">
        <v>506</v>
      </c>
      <c r="L5" s="45" t="s">
        <v>507</v>
      </c>
      <c r="M5" s="45" t="s">
        <v>505</v>
      </c>
      <c r="N5" s="45" t="s">
        <v>506</v>
      </c>
      <c r="O5" s="735" t="s">
        <v>507</v>
      </c>
      <c r="P5" s="45" t="s">
        <v>840</v>
      </c>
      <c r="Q5" s="61" t="s">
        <v>506</v>
      </c>
    </row>
    <row r="6" spans="1:17" x14ac:dyDescent="0.15">
      <c r="A6" s="778"/>
      <c r="B6" s="779"/>
      <c r="C6" s="780"/>
      <c r="D6" s="780"/>
      <c r="E6" s="780"/>
      <c r="F6" s="781"/>
      <c r="G6" s="781"/>
      <c r="H6" s="781"/>
      <c r="I6" s="781"/>
      <c r="J6" s="781"/>
      <c r="K6" s="781"/>
      <c r="L6" s="781"/>
      <c r="M6" s="781"/>
      <c r="N6" s="781"/>
      <c r="O6" s="781"/>
      <c r="P6" s="781"/>
      <c r="Q6" s="782"/>
    </row>
    <row r="7" spans="1:17" x14ac:dyDescent="0.15">
      <c r="A7" s="1190" t="s">
        <v>108</v>
      </c>
      <c r="B7" s="1191"/>
      <c r="C7" s="80">
        <f>SUM(C9:C16)</f>
        <v>4360</v>
      </c>
      <c r="D7" s="80">
        <f>SUM(D9:D16)</f>
        <v>2191</v>
      </c>
      <c r="E7" s="80">
        <f t="shared" ref="E7:Q7" si="0">SUM(E9:E16)</f>
        <v>2169</v>
      </c>
      <c r="F7" s="82">
        <f t="shared" si="0"/>
        <v>133</v>
      </c>
      <c r="G7" s="82">
        <f t="shared" si="0"/>
        <v>69</v>
      </c>
      <c r="H7" s="82">
        <f t="shared" si="0"/>
        <v>64</v>
      </c>
      <c r="I7" s="82">
        <f t="shared" si="0"/>
        <v>170</v>
      </c>
      <c r="J7" s="82">
        <f t="shared" si="0"/>
        <v>80</v>
      </c>
      <c r="K7" s="82">
        <f t="shared" si="0"/>
        <v>90</v>
      </c>
      <c r="L7" s="82">
        <f t="shared" si="0"/>
        <v>167</v>
      </c>
      <c r="M7" s="82">
        <f t="shared" si="0"/>
        <v>91</v>
      </c>
      <c r="N7" s="82">
        <f t="shared" si="0"/>
        <v>76</v>
      </c>
      <c r="O7" s="82">
        <f t="shared" si="0"/>
        <v>168</v>
      </c>
      <c r="P7" s="82">
        <f t="shared" si="0"/>
        <v>89</v>
      </c>
      <c r="Q7" s="83">
        <f t="shared" si="0"/>
        <v>79</v>
      </c>
    </row>
    <row r="8" spans="1:17" x14ac:dyDescent="0.15">
      <c r="A8" s="48"/>
      <c r="B8" s="33"/>
      <c r="C8" s="80"/>
      <c r="D8" s="80"/>
      <c r="E8" s="80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3"/>
    </row>
    <row r="9" spans="1:17" x14ac:dyDescent="0.15">
      <c r="A9" s="48" t="s">
        <v>514</v>
      </c>
      <c r="B9" s="33"/>
      <c r="C9" s="80">
        <v>419</v>
      </c>
      <c r="D9" s="80">
        <v>218</v>
      </c>
      <c r="E9" s="80">
        <v>201</v>
      </c>
      <c r="F9" s="82">
        <v>16</v>
      </c>
      <c r="G9" s="82">
        <v>8</v>
      </c>
      <c r="H9" s="82">
        <v>8</v>
      </c>
      <c r="I9" s="82">
        <v>7</v>
      </c>
      <c r="J9" s="82">
        <v>2</v>
      </c>
      <c r="K9" s="82">
        <v>5</v>
      </c>
      <c r="L9" s="82">
        <v>20</v>
      </c>
      <c r="M9" s="82">
        <v>11</v>
      </c>
      <c r="N9" s="82">
        <v>9</v>
      </c>
      <c r="O9" s="82">
        <v>16</v>
      </c>
      <c r="P9" s="82">
        <v>8</v>
      </c>
      <c r="Q9" s="83">
        <v>8</v>
      </c>
    </row>
    <row r="10" spans="1:17" x14ac:dyDescent="0.15">
      <c r="A10" s="48" t="s">
        <v>515</v>
      </c>
      <c r="B10" s="33"/>
      <c r="C10" s="80">
        <v>182</v>
      </c>
      <c r="D10" s="80">
        <v>98</v>
      </c>
      <c r="E10" s="80">
        <v>84</v>
      </c>
      <c r="F10" s="82">
        <v>3</v>
      </c>
      <c r="G10" s="82">
        <v>2</v>
      </c>
      <c r="H10" s="82">
        <v>1</v>
      </c>
      <c r="I10" s="82">
        <v>5</v>
      </c>
      <c r="J10" s="82">
        <v>3</v>
      </c>
      <c r="K10" s="82">
        <v>2</v>
      </c>
      <c r="L10" s="82">
        <v>4</v>
      </c>
      <c r="M10" s="82">
        <v>2</v>
      </c>
      <c r="N10" s="82">
        <v>2</v>
      </c>
      <c r="O10" s="82">
        <v>12</v>
      </c>
      <c r="P10" s="82">
        <v>9</v>
      </c>
      <c r="Q10" s="83">
        <v>3</v>
      </c>
    </row>
    <row r="11" spans="1:17" x14ac:dyDescent="0.15">
      <c r="A11" s="48" t="s">
        <v>516</v>
      </c>
      <c r="B11" s="33"/>
      <c r="C11" s="80">
        <v>1121</v>
      </c>
      <c r="D11" s="80">
        <v>554</v>
      </c>
      <c r="E11" s="80">
        <v>567</v>
      </c>
      <c r="F11" s="82">
        <v>41</v>
      </c>
      <c r="G11" s="82">
        <v>18</v>
      </c>
      <c r="H11" s="82">
        <v>23</v>
      </c>
      <c r="I11" s="82">
        <v>52</v>
      </c>
      <c r="J11" s="82">
        <v>21</v>
      </c>
      <c r="K11" s="82">
        <v>31</v>
      </c>
      <c r="L11" s="82">
        <v>41</v>
      </c>
      <c r="M11" s="82">
        <v>24</v>
      </c>
      <c r="N11" s="82">
        <v>17</v>
      </c>
      <c r="O11" s="82">
        <v>40</v>
      </c>
      <c r="P11" s="82">
        <v>21</v>
      </c>
      <c r="Q11" s="83">
        <v>19</v>
      </c>
    </row>
    <row r="12" spans="1:17" x14ac:dyDescent="0.15">
      <c r="A12" s="48" t="s">
        <v>517</v>
      </c>
      <c r="B12" s="33"/>
      <c r="C12" s="80">
        <v>897</v>
      </c>
      <c r="D12" s="80">
        <v>466</v>
      </c>
      <c r="E12" s="80">
        <v>431</v>
      </c>
      <c r="F12" s="82">
        <v>20</v>
      </c>
      <c r="G12" s="82">
        <v>14</v>
      </c>
      <c r="H12" s="82">
        <v>6</v>
      </c>
      <c r="I12" s="82">
        <v>40</v>
      </c>
      <c r="J12" s="82">
        <v>18</v>
      </c>
      <c r="K12" s="82">
        <v>22</v>
      </c>
      <c r="L12" s="82">
        <v>39</v>
      </c>
      <c r="M12" s="82">
        <v>21</v>
      </c>
      <c r="N12" s="82">
        <v>18</v>
      </c>
      <c r="O12" s="82">
        <v>30</v>
      </c>
      <c r="P12" s="82">
        <v>18</v>
      </c>
      <c r="Q12" s="83">
        <v>12</v>
      </c>
    </row>
    <row r="13" spans="1:17" x14ac:dyDescent="0.15">
      <c r="A13" s="48" t="s">
        <v>518</v>
      </c>
      <c r="B13" s="33"/>
      <c r="C13" s="80">
        <v>582</v>
      </c>
      <c r="D13" s="80">
        <v>292</v>
      </c>
      <c r="E13" s="80">
        <v>290</v>
      </c>
      <c r="F13" s="82">
        <v>18</v>
      </c>
      <c r="G13" s="82">
        <v>7</v>
      </c>
      <c r="H13" s="82">
        <v>11</v>
      </c>
      <c r="I13" s="82">
        <v>27</v>
      </c>
      <c r="J13" s="82">
        <v>13</v>
      </c>
      <c r="K13" s="82">
        <v>14</v>
      </c>
      <c r="L13" s="82">
        <v>23</v>
      </c>
      <c r="M13" s="82">
        <v>14</v>
      </c>
      <c r="N13" s="82">
        <v>9</v>
      </c>
      <c r="O13" s="82">
        <v>19</v>
      </c>
      <c r="P13" s="82">
        <v>5</v>
      </c>
      <c r="Q13" s="83">
        <v>14</v>
      </c>
    </row>
    <row r="14" spans="1:17" x14ac:dyDescent="0.15">
      <c r="A14" s="48" t="s">
        <v>519</v>
      </c>
      <c r="B14" s="33"/>
      <c r="C14" s="80">
        <v>810</v>
      </c>
      <c r="D14" s="80">
        <v>393</v>
      </c>
      <c r="E14" s="80">
        <v>417</v>
      </c>
      <c r="F14" s="82">
        <v>25</v>
      </c>
      <c r="G14" s="82">
        <v>14</v>
      </c>
      <c r="H14" s="82">
        <v>11</v>
      </c>
      <c r="I14" s="82">
        <v>27</v>
      </c>
      <c r="J14" s="82">
        <v>17</v>
      </c>
      <c r="K14" s="82">
        <v>10</v>
      </c>
      <c r="L14" s="82">
        <v>35</v>
      </c>
      <c r="M14" s="82">
        <v>17</v>
      </c>
      <c r="N14" s="82">
        <v>18</v>
      </c>
      <c r="O14" s="82">
        <v>36</v>
      </c>
      <c r="P14" s="82">
        <v>18</v>
      </c>
      <c r="Q14" s="83">
        <v>18</v>
      </c>
    </row>
    <row r="15" spans="1:17" x14ac:dyDescent="0.15">
      <c r="A15" s="48" t="s">
        <v>520</v>
      </c>
      <c r="B15" s="33"/>
      <c r="C15" s="80">
        <v>105</v>
      </c>
      <c r="D15" s="80">
        <v>52</v>
      </c>
      <c r="E15" s="80">
        <v>53</v>
      </c>
      <c r="F15" s="82">
        <v>5</v>
      </c>
      <c r="G15" s="82">
        <v>3</v>
      </c>
      <c r="H15" s="82">
        <v>2</v>
      </c>
      <c r="I15" s="82">
        <v>2</v>
      </c>
      <c r="J15" s="82" t="s">
        <v>509</v>
      </c>
      <c r="K15" s="82">
        <v>2</v>
      </c>
      <c r="L15" s="82" t="s">
        <v>509</v>
      </c>
      <c r="M15" s="82" t="s">
        <v>509</v>
      </c>
      <c r="N15" s="82" t="s">
        <v>509</v>
      </c>
      <c r="O15" s="82">
        <v>6</v>
      </c>
      <c r="P15" s="82">
        <v>5</v>
      </c>
      <c r="Q15" s="83">
        <v>1</v>
      </c>
    </row>
    <row r="16" spans="1:17" x14ac:dyDescent="0.15">
      <c r="A16" s="48" t="s">
        <v>521</v>
      </c>
      <c r="B16" s="33"/>
      <c r="C16" s="80">
        <v>244</v>
      </c>
      <c r="D16" s="80">
        <v>118</v>
      </c>
      <c r="E16" s="80">
        <v>126</v>
      </c>
      <c r="F16" s="82">
        <v>5</v>
      </c>
      <c r="G16" s="82">
        <v>3</v>
      </c>
      <c r="H16" s="82">
        <v>2</v>
      </c>
      <c r="I16" s="82">
        <v>10</v>
      </c>
      <c r="J16" s="82">
        <v>6</v>
      </c>
      <c r="K16" s="82">
        <v>4</v>
      </c>
      <c r="L16" s="82">
        <v>5</v>
      </c>
      <c r="M16" s="82">
        <v>2</v>
      </c>
      <c r="N16" s="82">
        <v>3</v>
      </c>
      <c r="O16" s="82">
        <v>9</v>
      </c>
      <c r="P16" s="82">
        <v>5</v>
      </c>
      <c r="Q16" s="83">
        <v>4</v>
      </c>
    </row>
    <row r="17" spans="1:17" x14ac:dyDescent="0.15">
      <c r="A17" s="48"/>
      <c r="B17" s="33"/>
      <c r="C17" s="80"/>
      <c r="D17" s="80"/>
      <c r="E17" s="80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3"/>
    </row>
    <row r="18" spans="1:17" x14ac:dyDescent="0.15">
      <c r="A18" s="1190" t="s">
        <v>522</v>
      </c>
      <c r="B18" s="1191"/>
      <c r="C18" s="80">
        <f>SUM(C20:C28)</f>
        <v>3766</v>
      </c>
      <c r="D18" s="80">
        <f>SUM(D20:D28)</f>
        <v>1875</v>
      </c>
      <c r="E18" s="80">
        <f t="shared" ref="E18:Q18" si="1">SUM(E20:E28)</f>
        <v>1891</v>
      </c>
      <c r="F18" s="82">
        <f t="shared" si="1"/>
        <v>98</v>
      </c>
      <c r="G18" s="82">
        <f t="shared" si="1"/>
        <v>47</v>
      </c>
      <c r="H18" s="82">
        <f t="shared" si="1"/>
        <v>51</v>
      </c>
      <c r="I18" s="82">
        <f t="shared" si="1"/>
        <v>89</v>
      </c>
      <c r="J18" s="82">
        <f t="shared" si="1"/>
        <v>49</v>
      </c>
      <c r="K18" s="82">
        <f t="shared" si="1"/>
        <v>40</v>
      </c>
      <c r="L18" s="82">
        <f t="shared" si="1"/>
        <v>121</v>
      </c>
      <c r="M18" s="82">
        <f t="shared" si="1"/>
        <v>61</v>
      </c>
      <c r="N18" s="82">
        <f t="shared" si="1"/>
        <v>60</v>
      </c>
      <c r="O18" s="82">
        <f t="shared" si="1"/>
        <v>158</v>
      </c>
      <c r="P18" s="82">
        <f t="shared" si="1"/>
        <v>69</v>
      </c>
      <c r="Q18" s="83">
        <f t="shared" si="1"/>
        <v>89</v>
      </c>
    </row>
    <row r="19" spans="1:17" x14ac:dyDescent="0.15">
      <c r="A19" s="48"/>
      <c r="B19" s="33"/>
      <c r="C19" s="80"/>
      <c r="D19" s="80"/>
      <c r="E19" s="80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3"/>
    </row>
    <row r="20" spans="1:17" x14ac:dyDescent="0.15">
      <c r="A20" s="48" t="s">
        <v>523</v>
      </c>
      <c r="B20" s="33"/>
      <c r="C20" s="80">
        <v>629</v>
      </c>
      <c r="D20" s="80">
        <v>304</v>
      </c>
      <c r="E20" s="80">
        <v>325</v>
      </c>
      <c r="F20" s="82">
        <v>18</v>
      </c>
      <c r="G20" s="82">
        <v>5</v>
      </c>
      <c r="H20" s="82">
        <v>13</v>
      </c>
      <c r="I20" s="82">
        <v>10</v>
      </c>
      <c r="J20" s="82">
        <v>5</v>
      </c>
      <c r="K20" s="82">
        <v>5</v>
      </c>
      <c r="L20" s="82">
        <v>20</v>
      </c>
      <c r="M20" s="82">
        <v>9</v>
      </c>
      <c r="N20" s="82">
        <v>11</v>
      </c>
      <c r="O20" s="82">
        <v>18</v>
      </c>
      <c r="P20" s="82">
        <v>5</v>
      </c>
      <c r="Q20" s="83">
        <v>13</v>
      </c>
    </row>
    <row r="21" spans="1:17" x14ac:dyDescent="0.15">
      <c r="A21" s="48" t="s">
        <v>524</v>
      </c>
      <c r="B21" s="33"/>
      <c r="C21" s="80">
        <v>817</v>
      </c>
      <c r="D21" s="80">
        <v>411</v>
      </c>
      <c r="E21" s="80">
        <v>406</v>
      </c>
      <c r="F21" s="82">
        <v>19</v>
      </c>
      <c r="G21" s="82">
        <v>9</v>
      </c>
      <c r="H21" s="82">
        <v>10</v>
      </c>
      <c r="I21" s="82">
        <v>14</v>
      </c>
      <c r="J21" s="82">
        <v>8</v>
      </c>
      <c r="K21" s="82">
        <v>6</v>
      </c>
      <c r="L21" s="82">
        <v>22</v>
      </c>
      <c r="M21" s="82">
        <v>13</v>
      </c>
      <c r="N21" s="82">
        <v>9</v>
      </c>
      <c r="O21" s="82">
        <v>38</v>
      </c>
      <c r="P21" s="82">
        <v>18</v>
      </c>
      <c r="Q21" s="83">
        <v>20</v>
      </c>
    </row>
    <row r="22" spans="1:17" x14ac:dyDescent="0.15">
      <c r="A22" s="48" t="s">
        <v>525</v>
      </c>
      <c r="B22" s="33"/>
      <c r="C22" s="80">
        <v>316</v>
      </c>
      <c r="D22" s="80">
        <v>160</v>
      </c>
      <c r="E22" s="80">
        <v>156</v>
      </c>
      <c r="F22" s="82">
        <v>4</v>
      </c>
      <c r="G22" s="82">
        <v>2</v>
      </c>
      <c r="H22" s="82">
        <v>2</v>
      </c>
      <c r="I22" s="82">
        <v>6</v>
      </c>
      <c r="J22" s="82">
        <v>5</v>
      </c>
      <c r="K22" s="82">
        <v>1</v>
      </c>
      <c r="L22" s="82">
        <v>10</v>
      </c>
      <c r="M22" s="82">
        <v>6</v>
      </c>
      <c r="N22" s="82">
        <v>4</v>
      </c>
      <c r="O22" s="82">
        <v>19</v>
      </c>
      <c r="P22" s="82">
        <v>12</v>
      </c>
      <c r="Q22" s="83">
        <v>7</v>
      </c>
    </row>
    <row r="23" spans="1:17" x14ac:dyDescent="0.15">
      <c r="A23" s="48" t="s">
        <v>526</v>
      </c>
      <c r="B23" s="33"/>
      <c r="C23" s="80">
        <v>677</v>
      </c>
      <c r="D23" s="80">
        <v>350</v>
      </c>
      <c r="E23" s="80">
        <v>327</v>
      </c>
      <c r="F23" s="82">
        <v>24</v>
      </c>
      <c r="G23" s="82">
        <v>15</v>
      </c>
      <c r="H23" s="82">
        <v>9</v>
      </c>
      <c r="I23" s="82">
        <v>12</v>
      </c>
      <c r="J23" s="82">
        <v>4</v>
      </c>
      <c r="K23" s="82">
        <v>8</v>
      </c>
      <c r="L23" s="82">
        <v>20</v>
      </c>
      <c r="M23" s="82">
        <v>12</v>
      </c>
      <c r="N23" s="82">
        <v>8</v>
      </c>
      <c r="O23" s="82">
        <v>16</v>
      </c>
      <c r="P23" s="82">
        <v>6</v>
      </c>
      <c r="Q23" s="83">
        <v>10</v>
      </c>
    </row>
    <row r="24" spans="1:17" x14ac:dyDescent="0.15">
      <c r="A24" s="48" t="s">
        <v>527</v>
      </c>
      <c r="B24" s="33"/>
      <c r="C24" s="80">
        <v>321</v>
      </c>
      <c r="D24" s="80">
        <v>146</v>
      </c>
      <c r="E24" s="80">
        <v>175</v>
      </c>
      <c r="F24" s="82">
        <v>10</v>
      </c>
      <c r="G24" s="82">
        <v>5</v>
      </c>
      <c r="H24" s="82">
        <v>5</v>
      </c>
      <c r="I24" s="82">
        <v>9</v>
      </c>
      <c r="J24" s="82">
        <v>3</v>
      </c>
      <c r="K24" s="82">
        <v>6</v>
      </c>
      <c r="L24" s="82">
        <v>16</v>
      </c>
      <c r="M24" s="82">
        <v>6</v>
      </c>
      <c r="N24" s="82">
        <v>10</v>
      </c>
      <c r="O24" s="82">
        <v>18</v>
      </c>
      <c r="P24" s="82">
        <v>6</v>
      </c>
      <c r="Q24" s="83">
        <v>12</v>
      </c>
    </row>
    <row r="25" spans="1:17" x14ac:dyDescent="0.15">
      <c r="A25" s="48" t="s">
        <v>528</v>
      </c>
      <c r="B25" s="33"/>
      <c r="C25" s="80">
        <v>323</v>
      </c>
      <c r="D25" s="80">
        <v>152</v>
      </c>
      <c r="E25" s="80">
        <v>171</v>
      </c>
      <c r="F25" s="82">
        <v>10</v>
      </c>
      <c r="G25" s="82">
        <v>5</v>
      </c>
      <c r="H25" s="82">
        <v>5</v>
      </c>
      <c r="I25" s="82">
        <v>14</v>
      </c>
      <c r="J25" s="82">
        <v>7</v>
      </c>
      <c r="K25" s="82">
        <v>7</v>
      </c>
      <c r="L25" s="82">
        <v>5</v>
      </c>
      <c r="M25" s="82">
        <v>3</v>
      </c>
      <c r="N25" s="82">
        <v>2</v>
      </c>
      <c r="O25" s="82">
        <v>14</v>
      </c>
      <c r="P25" s="82">
        <v>4</v>
      </c>
      <c r="Q25" s="83">
        <v>10</v>
      </c>
    </row>
    <row r="26" spans="1:17" x14ac:dyDescent="0.15">
      <c r="A26" s="48" t="s">
        <v>529</v>
      </c>
      <c r="B26" s="33"/>
      <c r="C26" s="80">
        <v>304</v>
      </c>
      <c r="D26" s="80">
        <v>146</v>
      </c>
      <c r="E26" s="80">
        <v>158</v>
      </c>
      <c r="F26" s="82">
        <v>6</v>
      </c>
      <c r="G26" s="82">
        <v>4</v>
      </c>
      <c r="H26" s="82">
        <v>2</v>
      </c>
      <c r="I26" s="82">
        <v>10</v>
      </c>
      <c r="J26" s="82">
        <v>7</v>
      </c>
      <c r="K26" s="82">
        <v>3</v>
      </c>
      <c r="L26" s="82">
        <v>12</v>
      </c>
      <c r="M26" s="82">
        <v>3</v>
      </c>
      <c r="N26" s="82">
        <v>9</v>
      </c>
      <c r="O26" s="82">
        <v>14</v>
      </c>
      <c r="P26" s="82">
        <v>5</v>
      </c>
      <c r="Q26" s="83">
        <v>9</v>
      </c>
    </row>
    <row r="27" spans="1:17" x14ac:dyDescent="0.15">
      <c r="A27" s="48" t="s">
        <v>530</v>
      </c>
      <c r="B27" s="33"/>
      <c r="C27" s="80">
        <v>330</v>
      </c>
      <c r="D27" s="80">
        <v>178</v>
      </c>
      <c r="E27" s="80">
        <v>152</v>
      </c>
      <c r="F27" s="82">
        <v>7</v>
      </c>
      <c r="G27" s="82">
        <v>2</v>
      </c>
      <c r="H27" s="82">
        <v>5</v>
      </c>
      <c r="I27" s="82">
        <v>13</v>
      </c>
      <c r="J27" s="82">
        <v>9</v>
      </c>
      <c r="K27" s="82">
        <v>4</v>
      </c>
      <c r="L27" s="82">
        <v>15</v>
      </c>
      <c r="M27" s="82">
        <v>8</v>
      </c>
      <c r="N27" s="82">
        <v>7</v>
      </c>
      <c r="O27" s="82">
        <v>19</v>
      </c>
      <c r="P27" s="82">
        <v>12</v>
      </c>
      <c r="Q27" s="83">
        <v>7</v>
      </c>
    </row>
    <row r="28" spans="1:17" x14ac:dyDescent="0.15">
      <c r="A28" s="48" t="s">
        <v>531</v>
      </c>
      <c r="B28" s="33"/>
      <c r="C28" s="80">
        <v>49</v>
      </c>
      <c r="D28" s="80">
        <v>28</v>
      </c>
      <c r="E28" s="80">
        <v>21</v>
      </c>
      <c r="F28" s="82" t="s">
        <v>509</v>
      </c>
      <c r="G28" s="82" t="s">
        <v>509</v>
      </c>
      <c r="H28" s="82" t="s">
        <v>509</v>
      </c>
      <c r="I28" s="82">
        <v>1</v>
      </c>
      <c r="J28" s="82">
        <v>1</v>
      </c>
      <c r="K28" s="82" t="s">
        <v>509</v>
      </c>
      <c r="L28" s="82">
        <v>1</v>
      </c>
      <c r="M28" s="82">
        <v>1</v>
      </c>
      <c r="N28" s="82" t="s">
        <v>509</v>
      </c>
      <c r="O28" s="82">
        <v>2</v>
      </c>
      <c r="P28" s="82">
        <v>1</v>
      </c>
      <c r="Q28" s="83">
        <v>1</v>
      </c>
    </row>
    <row r="29" spans="1:17" x14ac:dyDescent="0.15">
      <c r="A29" s="48"/>
      <c r="B29" s="33"/>
      <c r="C29" s="80"/>
      <c r="D29" s="80"/>
      <c r="E29" s="80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3"/>
    </row>
    <row r="30" spans="1:17" x14ac:dyDescent="0.15">
      <c r="A30" s="1190" t="s">
        <v>532</v>
      </c>
      <c r="B30" s="1191"/>
      <c r="C30" s="80">
        <f>SUM(C32:C37)</f>
        <v>5868</v>
      </c>
      <c r="D30" s="80">
        <f>SUM(D32:D37)</f>
        <v>3592</v>
      </c>
      <c r="E30" s="80">
        <f t="shared" ref="E30:Q30" si="2">SUM(E32:E37)</f>
        <v>2276</v>
      </c>
      <c r="F30" s="82">
        <f t="shared" si="2"/>
        <v>152</v>
      </c>
      <c r="G30" s="82">
        <f t="shared" si="2"/>
        <v>64</v>
      </c>
      <c r="H30" s="82">
        <f t="shared" si="2"/>
        <v>88</v>
      </c>
      <c r="I30" s="82">
        <f t="shared" si="2"/>
        <v>177</v>
      </c>
      <c r="J30" s="82">
        <f t="shared" si="2"/>
        <v>80</v>
      </c>
      <c r="K30" s="82">
        <f t="shared" si="2"/>
        <v>97</v>
      </c>
      <c r="L30" s="82">
        <f t="shared" si="2"/>
        <v>214</v>
      </c>
      <c r="M30" s="82">
        <f t="shared" si="2"/>
        <v>107</v>
      </c>
      <c r="N30" s="82">
        <f t="shared" si="2"/>
        <v>107</v>
      </c>
      <c r="O30" s="82">
        <f t="shared" si="2"/>
        <v>221</v>
      </c>
      <c r="P30" s="82">
        <f t="shared" si="2"/>
        <v>110</v>
      </c>
      <c r="Q30" s="83">
        <f t="shared" si="2"/>
        <v>111</v>
      </c>
    </row>
    <row r="31" spans="1:17" x14ac:dyDescent="0.15">
      <c r="A31" s="48"/>
      <c r="B31" s="33"/>
      <c r="C31" s="80"/>
      <c r="D31" s="80"/>
      <c r="E31" s="80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3"/>
    </row>
    <row r="32" spans="1:17" x14ac:dyDescent="0.15">
      <c r="A32" s="48" t="s">
        <v>533</v>
      </c>
      <c r="B32" s="33"/>
      <c r="C32" s="80">
        <v>1603</v>
      </c>
      <c r="D32" s="80">
        <v>788</v>
      </c>
      <c r="E32" s="80">
        <v>815</v>
      </c>
      <c r="F32" s="82">
        <v>48</v>
      </c>
      <c r="G32" s="82">
        <v>18</v>
      </c>
      <c r="H32" s="82">
        <v>30</v>
      </c>
      <c r="I32" s="82">
        <v>58</v>
      </c>
      <c r="J32" s="82">
        <v>28</v>
      </c>
      <c r="K32" s="82">
        <v>30</v>
      </c>
      <c r="L32" s="82">
        <v>63</v>
      </c>
      <c r="M32" s="82">
        <v>38</v>
      </c>
      <c r="N32" s="82">
        <v>25</v>
      </c>
      <c r="O32" s="82">
        <v>79</v>
      </c>
      <c r="P32" s="82">
        <v>43</v>
      </c>
      <c r="Q32" s="83">
        <v>36</v>
      </c>
    </row>
    <row r="33" spans="1:17" x14ac:dyDescent="0.15">
      <c r="A33" s="48" t="s">
        <v>534</v>
      </c>
      <c r="B33" s="33"/>
      <c r="C33" s="80">
        <v>392</v>
      </c>
      <c r="D33" s="80">
        <v>179</v>
      </c>
      <c r="E33" s="80">
        <v>213</v>
      </c>
      <c r="F33" s="82">
        <v>7</v>
      </c>
      <c r="G33" s="82">
        <v>4</v>
      </c>
      <c r="H33" s="82">
        <v>3</v>
      </c>
      <c r="I33" s="82">
        <v>14</v>
      </c>
      <c r="J33" s="82">
        <v>7</v>
      </c>
      <c r="K33" s="82">
        <v>7</v>
      </c>
      <c r="L33" s="82">
        <v>34</v>
      </c>
      <c r="M33" s="82">
        <v>10</v>
      </c>
      <c r="N33" s="82">
        <v>24</v>
      </c>
      <c r="O33" s="82">
        <v>30</v>
      </c>
      <c r="P33" s="82">
        <v>15</v>
      </c>
      <c r="Q33" s="83">
        <v>15</v>
      </c>
    </row>
    <row r="34" spans="1:17" x14ac:dyDescent="0.15">
      <c r="A34" s="48" t="s">
        <v>535</v>
      </c>
      <c r="B34" s="33"/>
      <c r="C34" s="80">
        <v>337</v>
      </c>
      <c r="D34" s="80">
        <v>166</v>
      </c>
      <c r="E34" s="80">
        <v>171</v>
      </c>
      <c r="F34" s="82">
        <v>12</v>
      </c>
      <c r="G34" s="82">
        <v>6</v>
      </c>
      <c r="H34" s="82">
        <v>6</v>
      </c>
      <c r="I34" s="82">
        <v>14</v>
      </c>
      <c r="J34" s="82">
        <v>6</v>
      </c>
      <c r="K34" s="82">
        <v>8</v>
      </c>
      <c r="L34" s="82">
        <v>20</v>
      </c>
      <c r="M34" s="82">
        <v>11</v>
      </c>
      <c r="N34" s="82">
        <v>9</v>
      </c>
      <c r="O34" s="82">
        <v>17</v>
      </c>
      <c r="P34" s="82">
        <v>8</v>
      </c>
      <c r="Q34" s="83">
        <v>9</v>
      </c>
    </row>
    <row r="35" spans="1:17" x14ac:dyDescent="0.15">
      <c r="A35" s="48" t="s">
        <v>536</v>
      </c>
      <c r="B35" s="33"/>
      <c r="C35" s="80">
        <v>428</v>
      </c>
      <c r="D35" s="80">
        <v>219</v>
      </c>
      <c r="E35" s="80">
        <v>209</v>
      </c>
      <c r="F35" s="82">
        <v>12</v>
      </c>
      <c r="G35" s="82">
        <v>9</v>
      </c>
      <c r="H35" s="82">
        <v>3</v>
      </c>
      <c r="I35" s="82">
        <v>9</v>
      </c>
      <c r="J35" s="82">
        <v>2</v>
      </c>
      <c r="K35" s="82">
        <v>7</v>
      </c>
      <c r="L35" s="82">
        <v>22</v>
      </c>
      <c r="M35" s="82">
        <v>16</v>
      </c>
      <c r="N35" s="82">
        <v>6</v>
      </c>
      <c r="O35" s="82">
        <v>20</v>
      </c>
      <c r="P35" s="82">
        <v>12</v>
      </c>
      <c r="Q35" s="83">
        <v>8</v>
      </c>
    </row>
    <row r="36" spans="1:17" x14ac:dyDescent="0.15">
      <c r="A36" s="48" t="s">
        <v>537</v>
      </c>
      <c r="B36" s="33"/>
      <c r="C36" s="80">
        <v>587</v>
      </c>
      <c r="D36" s="80">
        <v>277</v>
      </c>
      <c r="E36" s="80">
        <v>310</v>
      </c>
      <c r="F36" s="82">
        <v>12</v>
      </c>
      <c r="G36" s="82">
        <v>3</v>
      </c>
      <c r="H36" s="82">
        <v>9</v>
      </c>
      <c r="I36" s="82">
        <v>21</v>
      </c>
      <c r="J36" s="82">
        <v>8</v>
      </c>
      <c r="K36" s="82">
        <v>13</v>
      </c>
      <c r="L36" s="82">
        <v>29</v>
      </c>
      <c r="M36" s="82">
        <v>11</v>
      </c>
      <c r="N36" s="82">
        <v>18</v>
      </c>
      <c r="O36" s="82">
        <v>23</v>
      </c>
      <c r="P36" s="82">
        <v>6</v>
      </c>
      <c r="Q36" s="83">
        <v>17</v>
      </c>
    </row>
    <row r="37" spans="1:17" x14ac:dyDescent="0.15">
      <c r="A37" s="48" t="s">
        <v>538</v>
      </c>
      <c r="B37" s="33"/>
      <c r="C37" s="80">
        <v>2521</v>
      </c>
      <c r="D37" s="80">
        <v>1963</v>
      </c>
      <c r="E37" s="80">
        <v>558</v>
      </c>
      <c r="F37" s="82">
        <v>61</v>
      </c>
      <c r="G37" s="82">
        <v>24</v>
      </c>
      <c r="H37" s="82">
        <v>37</v>
      </c>
      <c r="I37" s="82">
        <v>61</v>
      </c>
      <c r="J37" s="82">
        <v>29</v>
      </c>
      <c r="K37" s="82">
        <v>32</v>
      </c>
      <c r="L37" s="82">
        <v>46</v>
      </c>
      <c r="M37" s="82">
        <v>21</v>
      </c>
      <c r="N37" s="82">
        <v>25</v>
      </c>
      <c r="O37" s="82">
        <v>52</v>
      </c>
      <c r="P37" s="82">
        <v>26</v>
      </c>
      <c r="Q37" s="83">
        <v>26</v>
      </c>
    </row>
    <row r="38" spans="1:17" x14ac:dyDescent="0.15">
      <c r="A38" s="48"/>
      <c r="B38" s="33"/>
      <c r="C38" s="80"/>
      <c r="D38" s="80"/>
      <c r="E38" s="80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39" spans="1:17" x14ac:dyDescent="0.15">
      <c r="A39" s="1190" t="s">
        <v>539</v>
      </c>
      <c r="B39" s="1191"/>
      <c r="C39" s="80">
        <f>SUM(C41:C49)</f>
        <v>2193</v>
      </c>
      <c r="D39" s="80">
        <f>SUM(D41:D49)</f>
        <v>1057</v>
      </c>
      <c r="E39" s="80">
        <f t="shared" ref="E39:Q39" si="3">SUM(E41:E49)</f>
        <v>1136</v>
      </c>
      <c r="F39" s="82">
        <f t="shared" si="3"/>
        <v>58</v>
      </c>
      <c r="G39" s="82">
        <f t="shared" si="3"/>
        <v>33</v>
      </c>
      <c r="H39" s="82">
        <f t="shared" si="3"/>
        <v>25</v>
      </c>
      <c r="I39" s="82">
        <f t="shared" si="3"/>
        <v>75</v>
      </c>
      <c r="J39" s="82">
        <f t="shared" si="3"/>
        <v>28</v>
      </c>
      <c r="K39" s="82">
        <f t="shared" si="3"/>
        <v>47</v>
      </c>
      <c r="L39" s="82">
        <f t="shared" si="3"/>
        <v>90</v>
      </c>
      <c r="M39" s="82">
        <f t="shared" si="3"/>
        <v>45</v>
      </c>
      <c r="N39" s="82">
        <f t="shared" si="3"/>
        <v>45</v>
      </c>
      <c r="O39" s="82">
        <f t="shared" si="3"/>
        <v>99</v>
      </c>
      <c r="P39" s="82">
        <f t="shared" si="3"/>
        <v>50</v>
      </c>
      <c r="Q39" s="83">
        <f t="shared" si="3"/>
        <v>49</v>
      </c>
    </row>
    <row r="40" spans="1:17" x14ac:dyDescent="0.15">
      <c r="A40" s="48"/>
      <c r="B40" s="33"/>
      <c r="C40" s="80"/>
      <c r="D40" s="80"/>
      <c r="E40" s="80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3"/>
    </row>
    <row r="41" spans="1:17" x14ac:dyDescent="0.15">
      <c r="A41" s="48" t="s">
        <v>540</v>
      </c>
      <c r="B41" s="33"/>
      <c r="C41" s="80">
        <v>488</v>
      </c>
      <c r="D41" s="80">
        <v>243</v>
      </c>
      <c r="E41" s="80">
        <v>245</v>
      </c>
      <c r="F41" s="82">
        <v>23</v>
      </c>
      <c r="G41" s="82">
        <v>12</v>
      </c>
      <c r="H41" s="82">
        <v>11</v>
      </c>
      <c r="I41" s="82">
        <v>19</v>
      </c>
      <c r="J41" s="82">
        <v>7</v>
      </c>
      <c r="K41" s="82">
        <v>12</v>
      </c>
      <c r="L41" s="82">
        <v>20</v>
      </c>
      <c r="M41" s="82">
        <v>7</v>
      </c>
      <c r="N41" s="82">
        <v>13</v>
      </c>
      <c r="O41" s="82">
        <v>25</v>
      </c>
      <c r="P41" s="82">
        <v>18</v>
      </c>
      <c r="Q41" s="83">
        <v>7</v>
      </c>
    </row>
    <row r="42" spans="1:17" x14ac:dyDescent="0.15">
      <c r="A42" s="48" t="s">
        <v>541</v>
      </c>
      <c r="B42" s="33"/>
      <c r="C42" s="80">
        <v>401</v>
      </c>
      <c r="D42" s="80">
        <v>200</v>
      </c>
      <c r="E42" s="80">
        <v>201</v>
      </c>
      <c r="F42" s="82">
        <v>11</v>
      </c>
      <c r="G42" s="82">
        <v>7</v>
      </c>
      <c r="H42" s="82">
        <v>4</v>
      </c>
      <c r="I42" s="82">
        <v>15</v>
      </c>
      <c r="J42" s="82">
        <v>4</v>
      </c>
      <c r="K42" s="82">
        <v>11</v>
      </c>
      <c r="L42" s="82">
        <v>18</v>
      </c>
      <c r="M42" s="82">
        <v>11</v>
      </c>
      <c r="N42" s="82">
        <v>7</v>
      </c>
      <c r="O42" s="82">
        <v>19</v>
      </c>
      <c r="P42" s="82">
        <v>8</v>
      </c>
      <c r="Q42" s="83">
        <v>11</v>
      </c>
    </row>
    <row r="43" spans="1:17" x14ac:dyDescent="0.15">
      <c r="A43" s="48" t="s">
        <v>542</v>
      </c>
      <c r="B43" s="33"/>
      <c r="C43" s="80">
        <v>205</v>
      </c>
      <c r="D43" s="80">
        <v>100</v>
      </c>
      <c r="E43" s="80">
        <v>105</v>
      </c>
      <c r="F43" s="82">
        <v>6</v>
      </c>
      <c r="G43" s="82">
        <v>3</v>
      </c>
      <c r="H43" s="82">
        <v>3</v>
      </c>
      <c r="I43" s="82">
        <v>10</v>
      </c>
      <c r="J43" s="82">
        <v>5</v>
      </c>
      <c r="K43" s="82">
        <v>5</v>
      </c>
      <c r="L43" s="82">
        <v>7</v>
      </c>
      <c r="M43" s="82">
        <v>2</v>
      </c>
      <c r="N43" s="82">
        <v>5</v>
      </c>
      <c r="O43" s="82">
        <v>10</v>
      </c>
      <c r="P43" s="82">
        <v>6</v>
      </c>
      <c r="Q43" s="83">
        <v>4</v>
      </c>
    </row>
    <row r="44" spans="1:17" x14ac:dyDescent="0.15">
      <c r="A44" s="48" t="s">
        <v>543</v>
      </c>
      <c r="B44" s="33"/>
      <c r="C44" s="80">
        <v>122</v>
      </c>
      <c r="D44" s="80">
        <v>61</v>
      </c>
      <c r="E44" s="80">
        <v>61</v>
      </c>
      <c r="F44" s="82" t="s">
        <v>509</v>
      </c>
      <c r="G44" s="82" t="s">
        <v>509</v>
      </c>
      <c r="H44" s="82" t="s">
        <v>509</v>
      </c>
      <c r="I44" s="82">
        <v>1</v>
      </c>
      <c r="J44" s="82" t="s">
        <v>509</v>
      </c>
      <c r="K44" s="82">
        <v>1</v>
      </c>
      <c r="L44" s="82">
        <v>8</v>
      </c>
      <c r="M44" s="82">
        <v>5</v>
      </c>
      <c r="N44" s="82">
        <v>3</v>
      </c>
      <c r="O44" s="82">
        <v>7</v>
      </c>
      <c r="P44" s="82">
        <v>5</v>
      </c>
      <c r="Q44" s="83">
        <v>2</v>
      </c>
    </row>
    <row r="45" spans="1:17" x14ac:dyDescent="0.15">
      <c r="A45" s="48" t="s">
        <v>544</v>
      </c>
      <c r="B45" s="33"/>
      <c r="C45" s="80">
        <v>125</v>
      </c>
      <c r="D45" s="80">
        <v>63</v>
      </c>
      <c r="E45" s="80">
        <v>62</v>
      </c>
      <c r="F45" s="82">
        <v>4</v>
      </c>
      <c r="G45" s="82">
        <v>3</v>
      </c>
      <c r="H45" s="82">
        <v>1</v>
      </c>
      <c r="I45" s="82">
        <v>9</v>
      </c>
      <c r="J45" s="82">
        <v>1</v>
      </c>
      <c r="K45" s="82">
        <v>8</v>
      </c>
      <c r="L45" s="82">
        <v>8</v>
      </c>
      <c r="M45" s="82">
        <v>4</v>
      </c>
      <c r="N45" s="82">
        <v>4</v>
      </c>
      <c r="O45" s="82">
        <v>2</v>
      </c>
      <c r="P45" s="82">
        <v>1</v>
      </c>
      <c r="Q45" s="83">
        <v>1</v>
      </c>
    </row>
    <row r="46" spans="1:17" x14ac:dyDescent="0.15">
      <c r="A46" s="48" t="s">
        <v>545</v>
      </c>
      <c r="B46" s="33"/>
      <c r="C46" s="80">
        <v>124</v>
      </c>
      <c r="D46" s="80">
        <v>63</v>
      </c>
      <c r="E46" s="80">
        <v>61</v>
      </c>
      <c r="F46" s="82">
        <v>1</v>
      </c>
      <c r="G46" s="82">
        <v>1</v>
      </c>
      <c r="H46" s="82" t="s">
        <v>509</v>
      </c>
      <c r="I46" s="82">
        <v>2</v>
      </c>
      <c r="J46" s="82">
        <v>1</v>
      </c>
      <c r="K46" s="82">
        <v>1</v>
      </c>
      <c r="L46" s="82">
        <v>1</v>
      </c>
      <c r="M46" s="82">
        <v>1</v>
      </c>
      <c r="N46" s="82" t="s">
        <v>509</v>
      </c>
      <c r="O46" s="82">
        <v>9</v>
      </c>
      <c r="P46" s="82">
        <v>3</v>
      </c>
      <c r="Q46" s="83">
        <v>6</v>
      </c>
    </row>
    <row r="47" spans="1:17" x14ac:dyDescent="0.15">
      <c r="A47" s="48" t="s">
        <v>546</v>
      </c>
      <c r="B47" s="33"/>
      <c r="C47" s="80">
        <v>245</v>
      </c>
      <c r="D47" s="80">
        <v>89</v>
      </c>
      <c r="E47" s="80">
        <v>156</v>
      </c>
      <c r="F47" s="82">
        <v>5</v>
      </c>
      <c r="G47" s="82">
        <v>2</v>
      </c>
      <c r="H47" s="82">
        <v>3</v>
      </c>
      <c r="I47" s="82">
        <v>4</v>
      </c>
      <c r="J47" s="82">
        <v>2</v>
      </c>
      <c r="K47" s="82">
        <v>2</v>
      </c>
      <c r="L47" s="82">
        <v>10</v>
      </c>
      <c r="M47" s="82">
        <v>5</v>
      </c>
      <c r="N47" s="82">
        <v>5</v>
      </c>
      <c r="O47" s="82">
        <v>11</v>
      </c>
      <c r="P47" s="82">
        <v>2</v>
      </c>
      <c r="Q47" s="83">
        <v>9</v>
      </c>
    </row>
    <row r="48" spans="1:17" x14ac:dyDescent="0.15">
      <c r="A48" s="48" t="s">
        <v>547</v>
      </c>
      <c r="B48" s="33"/>
      <c r="C48" s="80">
        <v>324</v>
      </c>
      <c r="D48" s="80">
        <v>163</v>
      </c>
      <c r="E48" s="80">
        <v>161</v>
      </c>
      <c r="F48" s="82">
        <v>2</v>
      </c>
      <c r="G48" s="82">
        <v>2</v>
      </c>
      <c r="H48" s="82" t="s">
        <v>509</v>
      </c>
      <c r="I48" s="82">
        <v>10</v>
      </c>
      <c r="J48" s="82">
        <v>6</v>
      </c>
      <c r="K48" s="82">
        <v>4</v>
      </c>
      <c r="L48" s="82">
        <v>15</v>
      </c>
      <c r="M48" s="82">
        <v>8</v>
      </c>
      <c r="N48" s="82">
        <v>7</v>
      </c>
      <c r="O48" s="82">
        <v>13</v>
      </c>
      <c r="P48" s="82">
        <v>6</v>
      </c>
      <c r="Q48" s="83">
        <v>7</v>
      </c>
    </row>
    <row r="49" spans="1:17" x14ac:dyDescent="0.15">
      <c r="A49" s="48" t="s">
        <v>548</v>
      </c>
      <c r="B49" s="33"/>
      <c r="C49" s="80">
        <v>159</v>
      </c>
      <c r="D49" s="80">
        <v>75</v>
      </c>
      <c r="E49" s="80">
        <v>84</v>
      </c>
      <c r="F49" s="82">
        <v>6</v>
      </c>
      <c r="G49" s="82">
        <v>3</v>
      </c>
      <c r="H49" s="82">
        <v>3</v>
      </c>
      <c r="I49" s="82">
        <v>5</v>
      </c>
      <c r="J49" s="82">
        <v>2</v>
      </c>
      <c r="K49" s="82">
        <v>3</v>
      </c>
      <c r="L49" s="82">
        <v>3</v>
      </c>
      <c r="M49" s="82">
        <v>2</v>
      </c>
      <c r="N49" s="82">
        <v>1</v>
      </c>
      <c r="O49" s="82">
        <v>3</v>
      </c>
      <c r="P49" s="82">
        <v>1</v>
      </c>
      <c r="Q49" s="83">
        <v>2</v>
      </c>
    </row>
    <row r="50" spans="1:17" x14ac:dyDescent="0.15">
      <c r="A50" s="48"/>
      <c r="B50" s="33"/>
      <c r="C50" s="80"/>
      <c r="D50" s="80"/>
      <c r="E50" s="80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3"/>
    </row>
    <row r="51" spans="1:17" x14ac:dyDescent="0.15">
      <c r="A51" s="1190" t="s">
        <v>549</v>
      </c>
      <c r="B51" s="1191"/>
      <c r="C51" s="80">
        <f>SUM(C53:C57)</f>
        <v>1611</v>
      </c>
      <c r="D51" s="80">
        <f>SUM(D53:D57)</f>
        <v>809</v>
      </c>
      <c r="E51" s="80">
        <f t="shared" ref="E51:Q51" si="4">SUM(E53:E57)</f>
        <v>802</v>
      </c>
      <c r="F51" s="82">
        <f t="shared" si="4"/>
        <v>28</v>
      </c>
      <c r="G51" s="82">
        <f t="shared" si="4"/>
        <v>16</v>
      </c>
      <c r="H51" s="82">
        <f t="shared" si="4"/>
        <v>12</v>
      </c>
      <c r="I51" s="82">
        <f t="shared" si="4"/>
        <v>31</v>
      </c>
      <c r="J51" s="82">
        <f t="shared" si="4"/>
        <v>19</v>
      </c>
      <c r="K51" s="82">
        <f t="shared" si="4"/>
        <v>12</v>
      </c>
      <c r="L51" s="82">
        <f t="shared" si="4"/>
        <v>45</v>
      </c>
      <c r="M51" s="82">
        <f t="shared" si="4"/>
        <v>24</v>
      </c>
      <c r="N51" s="82">
        <f t="shared" si="4"/>
        <v>21</v>
      </c>
      <c r="O51" s="82">
        <f t="shared" si="4"/>
        <v>42</v>
      </c>
      <c r="P51" s="82">
        <f t="shared" si="4"/>
        <v>21</v>
      </c>
      <c r="Q51" s="83">
        <f t="shared" si="4"/>
        <v>21</v>
      </c>
    </row>
    <row r="52" spans="1:17" x14ac:dyDescent="0.15">
      <c r="A52" s="48"/>
      <c r="B52" s="33"/>
      <c r="C52" s="80"/>
      <c r="D52" s="80"/>
      <c r="E52" s="80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3"/>
    </row>
    <row r="53" spans="1:17" x14ac:dyDescent="0.15">
      <c r="A53" s="48" t="s">
        <v>550</v>
      </c>
      <c r="B53" s="33"/>
      <c r="C53" s="80">
        <v>569</v>
      </c>
      <c r="D53" s="80">
        <v>284</v>
      </c>
      <c r="E53" s="80">
        <v>285</v>
      </c>
      <c r="F53" s="82">
        <v>12</v>
      </c>
      <c r="G53" s="82">
        <v>4</v>
      </c>
      <c r="H53" s="82">
        <v>8</v>
      </c>
      <c r="I53" s="82">
        <v>14</v>
      </c>
      <c r="J53" s="82">
        <v>8</v>
      </c>
      <c r="K53" s="82">
        <v>6</v>
      </c>
      <c r="L53" s="82">
        <v>14</v>
      </c>
      <c r="M53" s="82">
        <v>7</v>
      </c>
      <c r="N53" s="82">
        <v>7</v>
      </c>
      <c r="O53" s="82">
        <v>13</v>
      </c>
      <c r="P53" s="82">
        <v>8</v>
      </c>
      <c r="Q53" s="83">
        <v>5</v>
      </c>
    </row>
    <row r="54" spans="1:17" x14ac:dyDescent="0.15">
      <c r="A54" s="48" t="s">
        <v>551</v>
      </c>
      <c r="B54" s="33"/>
      <c r="C54" s="80">
        <v>708</v>
      </c>
      <c r="D54" s="80">
        <v>354</v>
      </c>
      <c r="E54" s="80">
        <v>354</v>
      </c>
      <c r="F54" s="82">
        <v>5</v>
      </c>
      <c r="G54" s="82">
        <v>2</v>
      </c>
      <c r="H54" s="82">
        <v>3</v>
      </c>
      <c r="I54" s="82">
        <v>9</v>
      </c>
      <c r="J54" s="82">
        <v>7</v>
      </c>
      <c r="K54" s="82">
        <v>2</v>
      </c>
      <c r="L54" s="82">
        <v>21</v>
      </c>
      <c r="M54" s="82">
        <v>13</v>
      </c>
      <c r="N54" s="82">
        <v>8</v>
      </c>
      <c r="O54" s="82">
        <v>24</v>
      </c>
      <c r="P54" s="82">
        <v>10</v>
      </c>
      <c r="Q54" s="83">
        <v>14</v>
      </c>
    </row>
    <row r="55" spans="1:17" x14ac:dyDescent="0.15">
      <c r="A55" s="48" t="s">
        <v>552</v>
      </c>
      <c r="B55" s="33"/>
      <c r="C55" s="80">
        <v>131</v>
      </c>
      <c r="D55" s="80">
        <v>64</v>
      </c>
      <c r="E55" s="80">
        <v>67</v>
      </c>
      <c r="F55" s="82">
        <v>3</v>
      </c>
      <c r="G55" s="82">
        <v>3</v>
      </c>
      <c r="H55" s="82" t="s">
        <v>509</v>
      </c>
      <c r="I55" s="82">
        <v>2</v>
      </c>
      <c r="J55" s="82">
        <v>1</v>
      </c>
      <c r="K55" s="82">
        <v>1</v>
      </c>
      <c r="L55" s="82">
        <v>8</v>
      </c>
      <c r="M55" s="82">
        <v>2</v>
      </c>
      <c r="N55" s="82">
        <v>6</v>
      </c>
      <c r="O55" s="82">
        <v>1</v>
      </c>
      <c r="P55" s="82">
        <v>1</v>
      </c>
      <c r="Q55" s="83" t="s">
        <v>509</v>
      </c>
    </row>
    <row r="56" spans="1:17" x14ac:dyDescent="0.15">
      <c r="A56" s="48" t="s">
        <v>553</v>
      </c>
      <c r="B56" s="33"/>
      <c r="C56" s="80">
        <v>35</v>
      </c>
      <c r="D56" s="80">
        <v>18</v>
      </c>
      <c r="E56" s="80">
        <v>17</v>
      </c>
      <c r="F56" s="82" t="s">
        <v>509</v>
      </c>
      <c r="G56" s="82" t="s">
        <v>509</v>
      </c>
      <c r="H56" s="82" t="s">
        <v>509</v>
      </c>
      <c r="I56" s="82" t="s">
        <v>509</v>
      </c>
      <c r="J56" s="82" t="s">
        <v>509</v>
      </c>
      <c r="K56" s="82" t="s">
        <v>509</v>
      </c>
      <c r="L56" s="82">
        <v>1</v>
      </c>
      <c r="M56" s="82">
        <v>1</v>
      </c>
      <c r="N56" s="82" t="s">
        <v>509</v>
      </c>
      <c r="O56" s="82">
        <v>1</v>
      </c>
      <c r="P56" s="82">
        <v>1</v>
      </c>
      <c r="Q56" s="83" t="s">
        <v>509</v>
      </c>
    </row>
    <row r="57" spans="1:17" ht="14.25" thickBot="1" x14ac:dyDescent="0.2">
      <c r="A57" s="65" t="s">
        <v>554</v>
      </c>
      <c r="B57" s="66"/>
      <c r="C57" s="769">
        <v>168</v>
      </c>
      <c r="D57" s="769">
        <v>89</v>
      </c>
      <c r="E57" s="769">
        <v>79</v>
      </c>
      <c r="F57" s="783">
        <v>8</v>
      </c>
      <c r="G57" s="783">
        <v>7</v>
      </c>
      <c r="H57" s="783">
        <v>1</v>
      </c>
      <c r="I57" s="783">
        <v>6</v>
      </c>
      <c r="J57" s="783">
        <v>3</v>
      </c>
      <c r="K57" s="783">
        <v>3</v>
      </c>
      <c r="L57" s="783">
        <v>1</v>
      </c>
      <c r="M57" s="783">
        <v>1</v>
      </c>
      <c r="N57" s="783" t="s">
        <v>509</v>
      </c>
      <c r="O57" s="783">
        <v>3</v>
      </c>
      <c r="P57" s="783">
        <v>1</v>
      </c>
      <c r="Q57" s="784">
        <v>2</v>
      </c>
    </row>
  </sheetData>
  <mergeCells count="11">
    <mergeCell ref="O4:Q4"/>
    <mergeCell ref="A4:B5"/>
    <mergeCell ref="C4:E4"/>
    <mergeCell ref="F4:H4"/>
    <mergeCell ref="I4:K4"/>
    <mergeCell ref="L4:N4"/>
    <mergeCell ref="A7:B7"/>
    <mergeCell ref="A18:B18"/>
    <mergeCell ref="A30:B30"/>
    <mergeCell ref="A39:B39"/>
    <mergeCell ref="A51:B51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&amp;C72</oddFooter>
    <firstFooter>&amp;C70</first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2:Q57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5" width="5.25" style="203" customWidth="1"/>
    <col min="16" max="17" width="5.875" style="203" customWidth="1"/>
    <col min="18" max="18" width="5.625" customWidth="1"/>
  </cols>
  <sheetData>
    <row r="2" spans="1:17" x14ac:dyDescent="0.15">
      <c r="Q2" s="757" t="s">
        <v>1240</v>
      </c>
    </row>
    <row r="3" spans="1:17" ht="4.5" customHeight="1" thickBot="1" x14ac:dyDescent="0.2"/>
    <row r="4" spans="1:17" x14ac:dyDescent="0.15">
      <c r="A4" s="1192" t="s">
        <v>491</v>
      </c>
      <c r="B4" s="1201"/>
      <c r="C4" s="1201"/>
      <c r="D4" s="1201" t="s">
        <v>492</v>
      </c>
      <c r="E4" s="1201"/>
      <c r="F4" s="1201"/>
      <c r="G4" s="1201" t="s">
        <v>493</v>
      </c>
      <c r="H4" s="1201"/>
      <c r="I4" s="1201"/>
      <c r="J4" s="1201" t="s">
        <v>494</v>
      </c>
      <c r="K4" s="1201"/>
      <c r="L4" s="1201"/>
      <c r="M4" s="1201" t="s">
        <v>495</v>
      </c>
      <c r="N4" s="1201"/>
      <c r="O4" s="1201"/>
      <c r="P4" s="1201" t="s">
        <v>486</v>
      </c>
      <c r="Q4" s="1202"/>
    </row>
    <row r="5" spans="1:17" x14ac:dyDescent="0.15">
      <c r="A5" s="63" t="s">
        <v>507</v>
      </c>
      <c r="B5" s="45" t="s">
        <v>840</v>
      </c>
      <c r="C5" s="45" t="s">
        <v>506</v>
      </c>
      <c r="D5" s="45" t="s">
        <v>507</v>
      </c>
      <c r="E5" s="45" t="s">
        <v>840</v>
      </c>
      <c r="F5" s="45" t="s">
        <v>506</v>
      </c>
      <c r="G5" s="45" t="s">
        <v>507</v>
      </c>
      <c r="H5" s="45" t="s">
        <v>840</v>
      </c>
      <c r="I5" s="45" t="s">
        <v>506</v>
      </c>
      <c r="J5" s="45" t="s">
        <v>507</v>
      </c>
      <c r="K5" s="45" t="s">
        <v>840</v>
      </c>
      <c r="L5" s="45" t="s">
        <v>506</v>
      </c>
      <c r="M5" s="45" t="s">
        <v>507</v>
      </c>
      <c r="N5" s="45" t="s">
        <v>840</v>
      </c>
      <c r="O5" s="45" t="s">
        <v>506</v>
      </c>
      <c r="P5" s="1203"/>
      <c r="Q5" s="1204"/>
    </row>
    <row r="6" spans="1:17" x14ac:dyDescent="0.15">
      <c r="A6" s="785"/>
      <c r="B6" s="786"/>
      <c r="C6" s="786"/>
      <c r="D6" s="786"/>
      <c r="E6" s="786"/>
      <c r="F6" s="786"/>
      <c r="G6" s="786"/>
      <c r="H6" s="786"/>
      <c r="I6" s="786"/>
      <c r="J6" s="786"/>
      <c r="K6" s="787"/>
      <c r="L6" s="786"/>
      <c r="M6" s="786"/>
      <c r="N6" s="786"/>
      <c r="O6" s="786"/>
      <c r="P6" s="788"/>
      <c r="Q6" s="789"/>
    </row>
    <row r="7" spans="1:17" x14ac:dyDescent="0.15">
      <c r="A7" s="56">
        <f t="shared" ref="A7:O7" si="0">SUM(A9:A16)</f>
        <v>129</v>
      </c>
      <c r="B7" s="38">
        <f t="shared" si="0"/>
        <v>66</v>
      </c>
      <c r="C7" s="38">
        <f t="shared" si="0"/>
        <v>63</v>
      </c>
      <c r="D7" s="38">
        <f t="shared" si="0"/>
        <v>163</v>
      </c>
      <c r="E7" s="38">
        <f t="shared" si="0"/>
        <v>89</v>
      </c>
      <c r="F7" s="38">
        <f t="shared" si="0"/>
        <v>74</v>
      </c>
      <c r="G7" s="38">
        <f t="shared" si="0"/>
        <v>212</v>
      </c>
      <c r="H7" s="38">
        <f t="shared" si="0"/>
        <v>119</v>
      </c>
      <c r="I7" s="38">
        <f t="shared" si="0"/>
        <v>93</v>
      </c>
      <c r="J7" s="38">
        <f t="shared" si="0"/>
        <v>289</v>
      </c>
      <c r="K7" s="38">
        <f t="shared" si="0"/>
        <v>153</v>
      </c>
      <c r="L7" s="38">
        <f t="shared" si="0"/>
        <v>136</v>
      </c>
      <c r="M7" s="38">
        <f t="shared" si="0"/>
        <v>248</v>
      </c>
      <c r="N7" s="38">
        <f t="shared" si="0"/>
        <v>135</v>
      </c>
      <c r="O7" s="38">
        <f t="shared" si="0"/>
        <v>113</v>
      </c>
      <c r="P7" s="1197" t="s">
        <v>108</v>
      </c>
      <c r="Q7" s="1198"/>
    </row>
    <row r="8" spans="1:17" x14ac:dyDescent="0.15">
      <c r="A8" s="56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2"/>
      <c r="Q8" s="55"/>
    </row>
    <row r="9" spans="1:17" x14ac:dyDescent="0.15">
      <c r="A9" s="56">
        <v>17</v>
      </c>
      <c r="B9" s="38">
        <v>10</v>
      </c>
      <c r="C9" s="38">
        <v>7</v>
      </c>
      <c r="D9" s="38">
        <v>18</v>
      </c>
      <c r="E9" s="38">
        <v>10</v>
      </c>
      <c r="F9" s="38">
        <v>8</v>
      </c>
      <c r="G9" s="38">
        <v>28</v>
      </c>
      <c r="H9" s="38">
        <v>20</v>
      </c>
      <c r="I9" s="38">
        <v>8</v>
      </c>
      <c r="J9" s="38">
        <v>23</v>
      </c>
      <c r="K9" s="38">
        <v>13</v>
      </c>
      <c r="L9" s="38">
        <v>10</v>
      </c>
      <c r="M9" s="38">
        <v>25</v>
      </c>
      <c r="N9" s="38">
        <v>11</v>
      </c>
      <c r="O9" s="38">
        <v>14</v>
      </c>
      <c r="P9" s="32" t="s">
        <v>514</v>
      </c>
      <c r="Q9" s="55"/>
    </row>
    <row r="10" spans="1:17" x14ac:dyDescent="0.15">
      <c r="A10" s="56">
        <v>9</v>
      </c>
      <c r="B10" s="38">
        <v>3</v>
      </c>
      <c r="C10" s="38">
        <v>6</v>
      </c>
      <c r="D10" s="38">
        <v>6</v>
      </c>
      <c r="E10" s="38">
        <v>5</v>
      </c>
      <c r="F10" s="38">
        <v>1</v>
      </c>
      <c r="G10" s="38">
        <v>3</v>
      </c>
      <c r="H10" s="38">
        <v>2</v>
      </c>
      <c r="I10" s="38">
        <v>1</v>
      </c>
      <c r="J10" s="38">
        <v>15</v>
      </c>
      <c r="K10" s="38">
        <v>6</v>
      </c>
      <c r="L10" s="38">
        <v>9</v>
      </c>
      <c r="M10" s="38">
        <v>6</v>
      </c>
      <c r="N10" s="38">
        <v>4</v>
      </c>
      <c r="O10" s="38">
        <v>2</v>
      </c>
      <c r="P10" s="32" t="s">
        <v>515</v>
      </c>
      <c r="Q10" s="55"/>
    </row>
    <row r="11" spans="1:17" x14ac:dyDescent="0.15">
      <c r="A11" s="56">
        <v>29</v>
      </c>
      <c r="B11" s="38">
        <v>15</v>
      </c>
      <c r="C11" s="38">
        <v>14</v>
      </c>
      <c r="D11" s="38">
        <v>34</v>
      </c>
      <c r="E11" s="38">
        <v>17</v>
      </c>
      <c r="F11" s="38">
        <v>17</v>
      </c>
      <c r="G11" s="38">
        <v>62</v>
      </c>
      <c r="H11" s="38">
        <v>36</v>
      </c>
      <c r="I11" s="38">
        <v>26</v>
      </c>
      <c r="J11" s="38">
        <v>92</v>
      </c>
      <c r="K11" s="38">
        <v>47</v>
      </c>
      <c r="L11" s="38">
        <v>45</v>
      </c>
      <c r="M11" s="38">
        <v>61</v>
      </c>
      <c r="N11" s="38">
        <v>36</v>
      </c>
      <c r="O11" s="38">
        <v>25</v>
      </c>
      <c r="P11" s="32" t="s">
        <v>516</v>
      </c>
      <c r="Q11" s="55"/>
    </row>
    <row r="12" spans="1:17" x14ac:dyDescent="0.15">
      <c r="A12" s="56">
        <v>18</v>
      </c>
      <c r="B12" s="38">
        <v>9</v>
      </c>
      <c r="C12" s="38">
        <v>9</v>
      </c>
      <c r="D12" s="38">
        <v>38</v>
      </c>
      <c r="E12" s="38">
        <v>21</v>
      </c>
      <c r="F12" s="38">
        <v>17</v>
      </c>
      <c r="G12" s="38">
        <v>36</v>
      </c>
      <c r="H12" s="38">
        <v>21</v>
      </c>
      <c r="I12" s="38">
        <v>15</v>
      </c>
      <c r="J12" s="38">
        <v>47</v>
      </c>
      <c r="K12" s="38">
        <v>29</v>
      </c>
      <c r="L12" s="38">
        <v>18</v>
      </c>
      <c r="M12" s="38">
        <v>56</v>
      </c>
      <c r="N12" s="38">
        <v>28</v>
      </c>
      <c r="O12" s="38">
        <v>28</v>
      </c>
      <c r="P12" s="32" t="s">
        <v>517</v>
      </c>
      <c r="Q12" s="55"/>
    </row>
    <row r="13" spans="1:17" x14ac:dyDescent="0.15">
      <c r="A13" s="56">
        <v>23</v>
      </c>
      <c r="B13" s="38">
        <v>15</v>
      </c>
      <c r="C13" s="38">
        <v>8</v>
      </c>
      <c r="D13" s="38">
        <v>24</v>
      </c>
      <c r="E13" s="38">
        <v>16</v>
      </c>
      <c r="F13" s="38">
        <v>8</v>
      </c>
      <c r="G13" s="38">
        <v>31</v>
      </c>
      <c r="H13" s="38">
        <v>11</v>
      </c>
      <c r="I13" s="38">
        <v>20</v>
      </c>
      <c r="J13" s="38">
        <v>38</v>
      </c>
      <c r="K13" s="38">
        <v>21</v>
      </c>
      <c r="L13" s="38">
        <v>17</v>
      </c>
      <c r="M13" s="38">
        <v>30</v>
      </c>
      <c r="N13" s="38">
        <v>16</v>
      </c>
      <c r="O13" s="38">
        <v>14</v>
      </c>
      <c r="P13" s="32" t="s">
        <v>518</v>
      </c>
      <c r="Q13" s="55"/>
    </row>
    <row r="14" spans="1:17" x14ac:dyDescent="0.15">
      <c r="A14" s="56">
        <v>21</v>
      </c>
      <c r="B14" s="38">
        <v>9</v>
      </c>
      <c r="C14" s="38">
        <v>12</v>
      </c>
      <c r="D14" s="38">
        <v>34</v>
      </c>
      <c r="E14" s="38">
        <v>16</v>
      </c>
      <c r="F14" s="38">
        <v>18</v>
      </c>
      <c r="G14" s="38">
        <v>40</v>
      </c>
      <c r="H14" s="38">
        <v>23</v>
      </c>
      <c r="I14" s="38">
        <v>17</v>
      </c>
      <c r="J14" s="38">
        <v>48</v>
      </c>
      <c r="K14" s="38">
        <v>24</v>
      </c>
      <c r="L14" s="38">
        <v>24</v>
      </c>
      <c r="M14" s="38">
        <v>49</v>
      </c>
      <c r="N14" s="38">
        <v>25</v>
      </c>
      <c r="O14" s="38">
        <v>24</v>
      </c>
      <c r="P14" s="32" t="s">
        <v>519</v>
      </c>
      <c r="Q14" s="55"/>
    </row>
    <row r="15" spans="1:17" x14ac:dyDescent="0.15">
      <c r="A15" s="56">
        <v>4</v>
      </c>
      <c r="B15" s="38">
        <v>2</v>
      </c>
      <c r="C15" s="38">
        <v>2</v>
      </c>
      <c r="D15" s="38">
        <v>4</v>
      </c>
      <c r="E15" s="38">
        <v>2</v>
      </c>
      <c r="F15" s="38">
        <v>2</v>
      </c>
      <c r="G15" s="38">
        <v>3</v>
      </c>
      <c r="H15" s="38">
        <v>1</v>
      </c>
      <c r="I15" s="38">
        <v>2</v>
      </c>
      <c r="J15" s="38">
        <v>7</v>
      </c>
      <c r="K15" s="38">
        <v>4</v>
      </c>
      <c r="L15" s="38">
        <v>3</v>
      </c>
      <c r="M15" s="38">
        <v>6</v>
      </c>
      <c r="N15" s="38">
        <v>4</v>
      </c>
      <c r="O15" s="38">
        <v>2</v>
      </c>
      <c r="P15" s="32" t="s">
        <v>520</v>
      </c>
      <c r="Q15" s="55"/>
    </row>
    <row r="16" spans="1:17" x14ac:dyDescent="0.15">
      <c r="A16" s="56">
        <v>8</v>
      </c>
      <c r="B16" s="38">
        <v>3</v>
      </c>
      <c r="C16" s="38">
        <v>5</v>
      </c>
      <c r="D16" s="38">
        <v>5</v>
      </c>
      <c r="E16" s="38">
        <v>2</v>
      </c>
      <c r="F16" s="38">
        <v>3</v>
      </c>
      <c r="G16" s="38">
        <v>9</v>
      </c>
      <c r="H16" s="38">
        <v>5</v>
      </c>
      <c r="I16" s="38">
        <v>4</v>
      </c>
      <c r="J16" s="38">
        <v>19</v>
      </c>
      <c r="K16" s="38">
        <v>9</v>
      </c>
      <c r="L16" s="38">
        <v>10</v>
      </c>
      <c r="M16" s="38">
        <v>15</v>
      </c>
      <c r="N16" s="38">
        <v>11</v>
      </c>
      <c r="O16" s="38">
        <v>4</v>
      </c>
      <c r="P16" s="32" t="s">
        <v>521</v>
      </c>
      <c r="Q16" s="55"/>
    </row>
    <row r="17" spans="1:17" x14ac:dyDescent="0.15">
      <c r="A17" s="56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2"/>
      <c r="Q17" s="55"/>
    </row>
    <row r="18" spans="1:17" x14ac:dyDescent="0.15">
      <c r="A18" s="56">
        <f t="shared" ref="A18:O18" si="1">SUM(A20:A28)</f>
        <v>147</v>
      </c>
      <c r="B18" s="38">
        <f t="shared" si="1"/>
        <v>71</v>
      </c>
      <c r="C18" s="38">
        <f t="shared" si="1"/>
        <v>76</v>
      </c>
      <c r="D18" s="38">
        <f t="shared" si="1"/>
        <v>159</v>
      </c>
      <c r="E18" s="38">
        <f t="shared" si="1"/>
        <v>85</v>
      </c>
      <c r="F18" s="38">
        <f t="shared" si="1"/>
        <v>74</v>
      </c>
      <c r="G18" s="38">
        <f t="shared" si="1"/>
        <v>199</v>
      </c>
      <c r="H18" s="38">
        <f t="shared" si="1"/>
        <v>115</v>
      </c>
      <c r="I18" s="38">
        <f t="shared" si="1"/>
        <v>84</v>
      </c>
      <c r="J18" s="38">
        <f t="shared" si="1"/>
        <v>199</v>
      </c>
      <c r="K18" s="38">
        <f t="shared" si="1"/>
        <v>123</v>
      </c>
      <c r="L18" s="38">
        <f t="shared" si="1"/>
        <v>76</v>
      </c>
      <c r="M18" s="38">
        <f t="shared" si="1"/>
        <v>198</v>
      </c>
      <c r="N18" s="38">
        <f t="shared" si="1"/>
        <v>97</v>
      </c>
      <c r="O18" s="38">
        <f t="shared" si="1"/>
        <v>101</v>
      </c>
      <c r="P18" s="1197" t="s">
        <v>522</v>
      </c>
      <c r="Q18" s="1198"/>
    </row>
    <row r="19" spans="1:17" x14ac:dyDescent="0.15">
      <c r="A19" s="56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2"/>
      <c r="Q19" s="55"/>
    </row>
    <row r="20" spans="1:17" x14ac:dyDescent="0.15">
      <c r="A20" s="56">
        <v>14</v>
      </c>
      <c r="B20" s="38">
        <v>6</v>
      </c>
      <c r="C20" s="38">
        <v>8</v>
      </c>
      <c r="D20" s="38">
        <v>28</v>
      </c>
      <c r="E20" s="38">
        <v>18</v>
      </c>
      <c r="F20" s="38">
        <v>10</v>
      </c>
      <c r="G20" s="38">
        <v>22</v>
      </c>
      <c r="H20" s="38">
        <v>13</v>
      </c>
      <c r="I20" s="38">
        <v>9</v>
      </c>
      <c r="J20" s="38">
        <v>29</v>
      </c>
      <c r="K20" s="38">
        <v>19</v>
      </c>
      <c r="L20" s="38">
        <v>10</v>
      </c>
      <c r="M20" s="38">
        <v>29</v>
      </c>
      <c r="N20" s="38">
        <v>12</v>
      </c>
      <c r="O20" s="38">
        <v>17</v>
      </c>
      <c r="P20" s="32" t="s">
        <v>523</v>
      </c>
      <c r="Q20" s="55"/>
    </row>
    <row r="21" spans="1:17" x14ac:dyDescent="0.15">
      <c r="A21" s="56">
        <v>38</v>
      </c>
      <c r="B21" s="38">
        <v>22</v>
      </c>
      <c r="C21" s="38">
        <v>16</v>
      </c>
      <c r="D21" s="38">
        <v>28</v>
      </c>
      <c r="E21" s="38">
        <v>15</v>
      </c>
      <c r="F21" s="38">
        <v>13</v>
      </c>
      <c r="G21" s="38">
        <v>38</v>
      </c>
      <c r="H21" s="38">
        <v>22</v>
      </c>
      <c r="I21" s="38">
        <v>16</v>
      </c>
      <c r="J21" s="38">
        <v>42</v>
      </c>
      <c r="K21" s="38">
        <v>25</v>
      </c>
      <c r="L21" s="38">
        <v>17</v>
      </c>
      <c r="M21" s="38">
        <v>51</v>
      </c>
      <c r="N21" s="38">
        <v>29</v>
      </c>
      <c r="O21" s="38">
        <v>22</v>
      </c>
      <c r="P21" s="32" t="s">
        <v>524</v>
      </c>
      <c r="Q21" s="55"/>
    </row>
    <row r="22" spans="1:17" x14ac:dyDescent="0.15">
      <c r="A22" s="56">
        <v>10</v>
      </c>
      <c r="B22" s="38">
        <v>2</v>
      </c>
      <c r="C22" s="38">
        <v>8</v>
      </c>
      <c r="D22" s="38">
        <v>15</v>
      </c>
      <c r="E22" s="38">
        <v>7</v>
      </c>
      <c r="F22" s="38">
        <v>8</v>
      </c>
      <c r="G22" s="38">
        <v>12</v>
      </c>
      <c r="H22" s="38">
        <v>8</v>
      </c>
      <c r="I22" s="38">
        <v>4</v>
      </c>
      <c r="J22" s="38">
        <v>10</v>
      </c>
      <c r="K22" s="38">
        <v>6</v>
      </c>
      <c r="L22" s="38">
        <v>4</v>
      </c>
      <c r="M22" s="38">
        <v>19</v>
      </c>
      <c r="N22" s="38">
        <v>7</v>
      </c>
      <c r="O22" s="38">
        <v>12</v>
      </c>
      <c r="P22" s="32" t="s">
        <v>525</v>
      </c>
      <c r="Q22" s="55"/>
    </row>
    <row r="23" spans="1:17" x14ac:dyDescent="0.15">
      <c r="A23" s="56">
        <v>32</v>
      </c>
      <c r="B23" s="38">
        <v>16</v>
      </c>
      <c r="C23" s="38">
        <v>16</v>
      </c>
      <c r="D23" s="38">
        <v>39</v>
      </c>
      <c r="E23" s="38">
        <v>21</v>
      </c>
      <c r="F23" s="38">
        <v>18</v>
      </c>
      <c r="G23" s="38">
        <v>50</v>
      </c>
      <c r="H23" s="38">
        <v>28</v>
      </c>
      <c r="I23" s="38">
        <v>22</v>
      </c>
      <c r="J23" s="38">
        <v>46</v>
      </c>
      <c r="K23" s="38">
        <v>29</v>
      </c>
      <c r="L23" s="38">
        <v>17</v>
      </c>
      <c r="M23" s="38">
        <v>32</v>
      </c>
      <c r="N23" s="38">
        <v>18</v>
      </c>
      <c r="O23" s="38">
        <v>14</v>
      </c>
      <c r="P23" s="32" t="s">
        <v>526</v>
      </c>
      <c r="Q23" s="55"/>
    </row>
    <row r="24" spans="1:17" x14ac:dyDescent="0.15">
      <c r="A24" s="56">
        <v>11</v>
      </c>
      <c r="B24" s="38">
        <v>4</v>
      </c>
      <c r="C24" s="38">
        <v>7</v>
      </c>
      <c r="D24" s="38">
        <v>12</v>
      </c>
      <c r="E24" s="38">
        <v>6</v>
      </c>
      <c r="F24" s="38">
        <v>6</v>
      </c>
      <c r="G24" s="38">
        <v>18</v>
      </c>
      <c r="H24" s="38">
        <v>13</v>
      </c>
      <c r="I24" s="38">
        <v>5</v>
      </c>
      <c r="J24" s="38">
        <v>18</v>
      </c>
      <c r="K24" s="38">
        <v>11</v>
      </c>
      <c r="L24" s="38">
        <v>7</v>
      </c>
      <c r="M24" s="38">
        <v>21</v>
      </c>
      <c r="N24" s="38">
        <v>9</v>
      </c>
      <c r="O24" s="38">
        <v>12</v>
      </c>
      <c r="P24" s="32" t="s">
        <v>527</v>
      </c>
      <c r="Q24" s="55"/>
    </row>
    <row r="25" spans="1:17" x14ac:dyDescent="0.15">
      <c r="A25" s="56">
        <v>11</v>
      </c>
      <c r="B25" s="38">
        <v>4</v>
      </c>
      <c r="C25" s="38">
        <v>7</v>
      </c>
      <c r="D25" s="38">
        <v>12</v>
      </c>
      <c r="E25" s="38">
        <v>7</v>
      </c>
      <c r="F25" s="38">
        <v>5</v>
      </c>
      <c r="G25" s="38">
        <v>18</v>
      </c>
      <c r="H25" s="38">
        <v>9</v>
      </c>
      <c r="I25" s="38">
        <v>9</v>
      </c>
      <c r="J25" s="38">
        <v>23</v>
      </c>
      <c r="K25" s="38">
        <v>12</v>
      </c>
      <c r="L25" s="38">
        <v>11</v>
      </c>
      <c r="M25" s="38">
        <v>16</v>
      </c>
      <c r="N25" s="38">
        <v>8</v>
      </c>
      <c r="O25" s="38">
        <v>8</v>
      </c>
      <c r="P25" s="32" t="s">
        <v>528</v>
      </c>
      <c r="Q25" s="55"/>
    </row>
    <row r="26" spans="1:17" x14ac:dyDescent="0.15">
      <c r="A26" s="56">
        <v>20</v>
      </c>
      <c r="B26" s="38">
        <v>12</v>
      </c>
      <c r="C26" s="38">
        <v>8</v>
      </c>
      <c r="D26" s="38">
        <v>11</v>
      </c>
      <c r="E26" s="38">
        <v>4</v>
      </c>
      <c r="F26" s="38">
        <v>7</v>
      </c>
      <c r="G26" s="38">
        <v>17</v>
      </c>
      <c r="H26" s="38">
        <v>9</v>
      </c>
      <c r="I26" s="38">
        <v>8</v>
      </c>
      <c r="J26" s="38">
        <v>7</v>
      </c>
      <c r="K26" s="38">
        <v>4</v>
      </c>
      <c r="L26" s="38">
        <v>3</v>
      </c>
      <c r="M26" s="38">
        <v>12</v>
      </c>
      <c r="N26" s="38">
        <v>6</v>
      </c>
      <c r="O26" s="38">
        <v>6</v>
      </c>
      <c r="P26" s="32" t="s">
        <v>529</v>
      </c>
      <c r="Q26" s="55"/>
    </row>
    <row r="27" spans="1:17" x14ac:dyDescent="0.15">
      <c r="A27" s="56">
        <v>11</v>
      </c>
      <c r="B27" s="38">
        <v>5</v>
      </c>
      <c r="C27" s="38">
        <v>6</v>
      </c>
      <c r="D27" s="38">
        <v>13</v>
      </c>
      <c r="E27" s="38">
        <v>6</v>
      </c>
      <c r="F27" s="38">
        <v>7</v>
      </c>
      <c r="G27" s="38">
        <v>22</v>
      </c>
      <c r="H27" s="38">
        <v>12</v>
      </c>
      <c r="I27" s="38">
        <v>10</v>
      </c>
      <c r="J27" s="38">
        <v>20</v>
      </c>
      <c r="K27" s="38">
        <v>14</v>
      </c>
      <c r="L27" s="38">
        <v>6</v>
      </c>
      <c r="M27" s="38">
        <v>15</v>
      </c>
      <c r="N27" s="38">
        <v>6</v>
      </c>
      <c r="O27" s="38">
        <v>9</v>
      </c>
      <c r="P27" s="32" t="s">
        <v>530</v>
      </c>
      <c r="Q27" s="55"/>
    </row>
    <row r="28" spans="1:17" x14ac:dyDescent="0.15">
      <c r="A28" s="56" t="s">
        <v>509</v>
      </c>
      <c r="B28" s="38" t="s">
        <v>509</v>
      </c>
      <c r="C28" s="38" t="s">
        <v>509</v>
      </c>
      <c r="D28" s="38">
        <v>1</v>
      </c>
      <c r="E28" s="38">
        <v>1</v>
      </c>
      <c r="F28" s="38" t="s">
        <v>509</v>
      </c>
      <c r="G28" s="38">
        <v>2</v>
      </c>
      <c r="H28" s="38">
        <v>1</v>
      </c>
      <c r="I28" s="38">
        <v>1</v>
      </c>
      <c r="J28" s="38">
        <v>4</v>
      </c>
      <c r="K28" s="38">
        <v>3</v>
      </c>
      <c r="L28" s="38">
        <v>1</v>
      </c>
      <c r="M28" s="38">
        <v>3</v>
      </c>
      <c r="N28" s="38">
        <v>2</v>
      </c>
      <c r="O28" s="38">
        <v>1</v>
      </c>
      <c r="P28" s="32" t="s">
        <v>531</v>
      </c>
      <c r="Q28" s="55"/>
    </row>
    <row r="29" spans="1:17" x14ac:dyDescent="0.15">
      <c r="A29" s="56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2"/>
      <c r="Q29" s="55"/>
    </row>
    <row r="30" spans="1:17" x14ac:dyDescent="0.15">
      <c r="A30" s="56">
        <f t="shared" ref="A30:O30" si="2">SUM(A32:A37)</f>
        <v>194</v>
      </c>
      <c r="B30" s="38">
        <f t="shared" si="2"/>
        <v>113</v>
      </c>
      <c r="C30" s="38">
        <f t="shared" si="2"/>
        <v>81</v>
      </c>
      <c r="D30" s="38">
        <f t="shared" si="2"/>
        <v>383</v>
      </c>
      <c r="E30" s="38">
        <f t="shared" si="2"/>
        <v>294</v>
      </c>
      <c r="F30" s="38">
        <f t="shared" si="2"/>
        <v>89</v>
      </c>
      <c r="G30" s="38">
        <f t="shared" si="2"/>
        <v>440</v>
      </c>
      <c r="H30" s="38">
        <f t="shared" si="2"/>
        <v>321</v>
      </c>
      <c r="I30" s="38">
        <f t="shared" si="2"/>
        <v>119</v>
      </c>
      <c r="J30" s="38">
        <f t="shared" si="2"/>
        <v>444</v>
      </c>
      <c r="K30" s="38">
        <f t="shared" si="2"/>
        <v>327</v>
      </c>
      <c r="L30" s="38">
        <f t="shared" si="2"/>
        <v>117</v>
      </c>
      <c r="M30" s="38">
        <f t="shared" si="2"/>
        <v>482</v>
      </c>
      <c r="N30" s="38">
        <f t="shared" si="2"/>
        <v>357</v>
      </c>
      <c r="O30" s="38">
        <f t="shared" si="2"/>
        <v>125</v>
      </c>
      <c r="P30" s="1197" t="s">
        <v>532</v>
      </c>
      <c r="Q30" s="1198"/>
    </row>
    <row r="31" spans="1:17" x14ac:dyDescent="0.15">
      <c r="A31" s="56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2"/>
      <c r="Q31" s="55"/>
    </row>
    <row r="32" spans="1:17" x14ac:dyDescent="0.15">
      <c r="A32" s="56">
        <v>34</v>
      </c>
      <c r="B32" s="38">
        <v>14</v>
      </c>
      <c r="C32" s="38">
        <v>20</v>
      </c>
      <c r="D32" s="38">
        <v>52</v>
      </c>
      <c r="E32" s="38">
        <v>29</v>
      </c>
      <c r="F32" s="38">
        <v>23</v>
      </c>
      <c r="G32" s="38">
        <v>73</v>
      </c>
      <c r="H32" s="38">
        <v>35</v>
      </c>
      <c r="I32" s="38">
        <v>38</v>
      </c>
      <c r="J32" s="38">
        <v>72</v>
      </c>
      <c r="K32" s="38">
        <v>38</v>
      </c>
      <c r="L32" s="38">
        <v>34</v>
      </c>
      <c r="M32" s="38">
        <v>106</v>
      </c>
      <c r="N32" s="38">
        <v>60</v>
      </c>
      <c r="O32" s="38">
        <v>46</v>
      </c>
      <c r="P32" s="32" t="s">
        <v>533</v>
      </c>
      <c r="Q32" s="55"/>
    </row>
    <row r="33" spans="1:17" x14ac:dyDescent="0.15">
      <c r="A33" s="56">
        <v>18</v>
      </c>
      <c r="B33" s="38">
        <v>10</v>
      </c>
      <c r="C33" s="38">
        <v>8</v>
      </c>
      <c r="D33" s="38">
        <v>17</v>
      </c>
      <c r="E33" s="38">
        <v>9</v>
      </c>
      <c r="F33" s="38">
        <v>8</v>
      </c>
      <c r="G33" s="38">
        <v>19</v>
      </c>
      <c r="H33" s="38">
        <v>11</v>
      </c>
      <c r="I33" s="38">
        <v>8</v>
      </c>
      <c r="J33" s="38">
        <v>28</v>
      </c>
      <c r="K33" s="38">
        <v>11</v>
      </c>
      <c r="L33" s="38">
        <v>17</v>
      </c>
      <c r="M33" s="38">
        <v>19</v>
      </c>
      <c r="N33" s="38">
        <v>10</v>
      </c>
      <c r="O33" s="38">
        <v>9</v>
      </c>
      <c r="P33" s="32" t="s">
        <v>534</v>
      </c>
      <c r="Q33" s="55"/>
    </row>
    <row r="34" spans="1:17" x14ac:dyDescent="0.15">
      <c r="A34" s="56">
        <v>11</v>
      </c>
      <c r="B34" s="38">
        <v>5</v>
      </c>
      <c r="C34" s="38">
        <v>6</v>
      </c>
      <c r="D34" s="38">
        <v>16</v>
      </c>
      <c r="E34" s="38">
        <v>9</v>
      </c>
      <c r="F34" s="38">
        <v>7</v>
      </c>
      <c r="G34" s="38">
        <v>13</v>
      </c>
      <c r="H34" s="38">
        <v>5</v>
      </c>
      <c r="I34" s="38">
        <v>8</v>
      </c>
      <c r="J34" s="38">
        <v>24</v>
      </c>
      <c r="K34" s="38">
        <v>11</v>
      </c>
      <c r="L34" s="38">
        <v>13</v>
      </c>
      <c r="M34" s="38">
        <v>15</v>
      </c>
      <c r="N34" s="38">
        <v>8</v>
      </c>
      <c r="O34" s="38">
        <v>7</v>
      </c>
      <c r="P34" s="32" t="s">
        <v>535</v>
      </c>
      <c r="Q34" s="55"/>
    </row>
    <row r="35" spans="1:17" x14ac:dyDescent="0.15">
      <c r="A35" s="56">
        <v>23</v>
      </c>
      <c r="B35" s="38">
        <v>10</v>
      </c>
      <c r="C35" s="38">
        <v>13</v>
      </c>
      <c r="D35" s="38">
        <v>21</v>
      </c>
      <c r="E35" s="38">
        <v>8</v>
      </c>
      <c r="F35" s="38">
        <v>13</v>
      </c>
      <c r="G35" s="38">
        <v>19</v>
      </c>
      <c r="H35" s="38">
        <v>10</v>
      </c>
      <c r="I35" s="38">
        <v>9</v>
      </c>
      <c r="J35" s="38">
        <v>16</v>
      </c>
      <c r="K35" s="38">
        <v>9</v>
      </c>
      <c r="L35" s="38">
        <v>7</v>
      </c>
      <c r="M35" s="38">
        <v>25</v>
      </c>
      <c r="N35" s="38">
        <v>15</v>
      </c>
      <c r="O35" s="38">
        <v>10</v>
      </c>
      <c r="P35" s="32" t="s">
        <v>536</v>
      </c>
      <c r="Q35" s="55"/>
    </row>
    <row r="36" spans="1:17" x14ac:dyDescent="0.15">
      <c r="A36" s="56">
        <v>24</v>
      </c>
      <c r="B36" s="38">
        <v>14</v>
      </c>
      <c r="C36" s="38">
        <v>10</v>
      </c>
      <c r="D36" s="38">
        <v>22</v>
      </c>
      <c r="E36" s="38">
        <v>10</v>
      </c>
      <c r="F36" s="38">
        <v>12</v>
      </c>
      <c r="G36" s="38">
        <v>33</v>
      </c>
      <c r="H36" s="38">
        <v>14</v>
      </c>
      <c r="I36" s="38">
        <v>19</v>
      </c>
      <c r="J36" s="38">
        <v>41</v>
      </c>
      <c r="K36" s="38">
        <v>24</v>
      </c>
      <c r="L36" s="38">
        <v>17</v>
      </c>
      <c r="M36" s="38">
        <v>35</v>
      </c>
      <c r="N36" s="38">
        <v>19</v>
      </c>
      <c r="O36" s="38">
        <v>16</v>
      </c>
      <c r="P36" s="32" t="s">
        <v>537</v>
      </c>
      <c r="Q36" s="55"/>
    </row>
    <row r="37" spans="1:17" x14ac:dyDescent="0.15">
      <c r="A37" s="56">
        <v>84</v>
      </c>
      <c r="B37" s="38">
        <v>60</v>
      </c>
      <c r="C37" s="38">
        <v>24</v>
      </c>
      <c r="D37" s="38">
        <v>255</v>
      </c>
      <c r="E37" s="38">
        <v>229</v>
      </c>
      <c r="F37" s="38">
        <v>26</v>
      </c>
      <c r="G37" s="38">
        <v>283</v>
      </c>
      <c r="H37" s="38">
        <v>246</v>
      </c>
      <c r="I37" s="38">
        <v>37</v>
      </c>
      <c r="J37" s="38">
        <v>263</v>
      </c>
      <c r="K37" s="38">
        <v>234</v>
      </c>
      <c r="L37" s="38">
        <v>29</v>
      </c>
      <c r="M37" s="38">
        <v>282</v>
      </c>
      <c r="N37" s="38">
        <v>245</v>
      </c>
      <c r="O37" s="38">
        <v>37</v>
      </c>
      <c r="P37" s="32" t="s">
        <v>538</v>
      </c>
      <c r="Q37" s="55"/>
    </row>
    <row r="38" spans="1:17" x14ac:dyDescent="0.15">
      <c r="A38" s="56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2"/>
      <c r="Q38" s="55"/>
    </row>
    <row r="39" spans="1:17" x14ac:dyDescent="0.15">
      <c r="A39" s="56">
        <f t="shared" ref="A39:O39" si="3">SUM(A41:A49)</f>
        <v>63</v>
      </c>
      <c r="B39" s="38">
        <f t="shared" si="3"/>
        <v>37</v>
      </c>
      <c r="C39" s="38">
        <f t="shared" si="3"/>
        <v>26</v>
      </c>
      <c r="D39" s="38">
        <f t="shared" si="3"/>
        <v>95</v>
      </c>
      <c r="E39" s="38">
        <f t="shared" si="3"/>
        <v>49</v>
      </c>
      <c r="F39" s="38">
        <f t="shared" si="3"/>
        <v>46</v>
      </c>
      <c r="G39" s="38">
        <f t="shared" si="3"/>
        <v>106</v>
      </c>
      <c r="H39" s="38">
        <f t="shared" si="3"/>
        <v>58</v>
      </c>
      <c r="I39" s="38">
        <f t="shared" si="3"/>
        <v>48</v>
      </c>
      <c r="J39" s="38">
        <f t="shared" si="3"/>
        <v>96</v>
      </c>
      <c r="K39" s="38">
        <f t="shared" si="3"/>
        <v>52</v>
      </c>
      <c r="L39" s="38">
        <f t="shared" si="3"/>
        <v>44</v>
      </c>
      <c r="M39" s="38">
        <f t="shared" si="3"/>
        <v>122</v>
      </c>
      <c r="N39" s="38">
        <f t="shared" si="3"/>
        <v>57</v>
      </c>
      <c r="O39" s="38">
        <f t="shared" si="3"/>
        <v>65</v>
      </c>
      <c r="P39" s="1197" t="s">
        <v>539</v>
      </c>
      <c r="Q39" s="1198"/>
    </row>
    <row r="40" spans="1:17" x14ac:dyDescent="0.15">
      <c r="A40" s="56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2"/>
      <c r="Q40" s="55"/>
    </row>
    <row r="41" spans="1:17" x14ac:dyDescent="0.15">
      <c r="A41" s="56">
        <v>16</v>
      </c>
      <c r="B41" s="38">
        <v>10</v>
      </c>
      <c r="C41" s="38">
        <v>6</v>
      </c>
      <c r="D41" s="38">
        <v>25</v>
      </c>
      <c r="E41" s="38">
        <v>10</v>
      </c>
      <c r="F41" s="38">
        <v>15</v>
      </c>
      <c r="G41" s="38">
        <v>29</v>
      </c>
      <c r="H41" s="38">
        <v>14</v>
      </c>
      <c r="I41" s="38">
        <v>15</v>
      </c>
      <c r="J41" s="38">
        <v>27</v>
      </c>
      <c r="K41" s="38">
        <v>15</v>
      </c>
      <c r="L41" s="38">
        <v>12</v>
      </c>
      <c r="M41" s="38">
        <v>27</v>
      </c>
      <c r="N41" s="38">
        <v>10</v>
      </c>
      <c r="O41" s="38">
        <v>17</v>
      </c>
      <c r="P41" s="32" t="s">
        <v>540</v>
      </c>
      <c r="Q41" s="55"/>
    </row>
    <row r="42" spans="1:17" x14ac:dyDescent="0.15">
      <c r="A42" s="56">
        <v>6</v>
      </c>
      <c r="B42" s="38">
        <v>3</v>
      </c>
      <c r="C42" s="38">
        <v>3</v>
      </c>
      <c r="D42" s="38">
        <v>16</v>
      </c>
      <c r="E42" s="38">
        <v>8</v>
      </c>
      <c r="F42" s="38">
        <v>8</v>
      </c>
      <c r="G42" s="38">
        <v>17</v>
      </c>
      <c r="H42" s="38">
        <v>10</v>
      </c>
      <c r="I42" s="38">
        <v>7</v>
      </c>
      <c r="J42" s="38">
        <v>16</v>
      </c>
      <c r="K42" s="38">
        <v>9</v>
      </c>
      <c r="L42" s="38">
        <v>7</v>
      </c>
      <c r="M42" s="38">
        <v>23</v>
      </c>
      <c r="N42" s="38">
        <v>12</v>
      </c>
      <c r="O42" s="38">
        <v>11</v>
      </c>
      <c r="P42" s="32" t="s">
        <v>541</v>
      </c>
      <c r="Q42" s="55"/>
    </row>
    <row r="43" spans="1:17" x14ac:dyDescent="0.15">
      <c r="A43" s="56">
        <v>1</v>
      </c>
      <c r="B43" s="38" t="s">
        <v>509</v>
      </c>
      <c r="C43" s="38">
        <v>1</v>
      </c>
      <c r="D43" s="38">
        <v>11</v>
      </c>
      <c r="E43" s="38">
        <v>4</v>
      </c>
      <c r="F43" s="38">
        <v>7</v>
      </c>
      <c r="G43" s="38">
        <v>13</v>
      </c>
      <c r="H43" s="38">
        <v>8</v>
      </c>
      <c r="I43" s="38">
        <v>5</v>
      </c>
      <c r="J43" s="38">
        <v>5</v>
      </c>
      <c r="K43" s="38">
        <v>1</v>
      </c>
      <c r="L43" s="38">
        <v>4</v>
      </c>
      <c r="M43" s="38">
        <v>11</v>
      </c>
      <c r="N43" s="38">
        <v>5</v>
      </c>
      <c r="O43" s="38">
        <v>6</v>
      </c>
      <c r="P43" s="32" t="s">
        <v>542</v>
      </c>
      <c r="Q43" s="55"/>
    </row>
    <row r="44" spans="1:17" x14ac:dyDescent="0.15">
      <c r="A44" s="56">
        <v>6</v>
      </c>
      <c r="B44" s="38">
        <v>4</v>
      </c>
      <c r="C44" s="38">
        <v>2</v>
      </c>
      <c r="D44" s="38">
        <v>6</v>
      </c>
      <c r="E44" s="38">
        <v>3</v>
      </c>
      <c r="F44" s="38">
        <v>3</v>
      </c>
      <c r="G44" s="38">
        <v>1</v>
      </c>
      <c r="H44" s="38">
        <v>1</v>
      </c>
      <c r="I44" s="38" t="s">
        <v>509</v>
      </c>
      <c r="J44" s="38">
        <v>2</v>
      </c>
      <c r="K44" s="38">
        <v>1</v>
      </c>
      <c r="L44" s="38">
        <v>1</v>
      </c>
      <c r="M44" s="38">
        <v>7</v>
      </c>
      <c r="N44" s="38">
        <v>4</v>
      </c>
      <c r="O44" s="38">
        <v>3</v>
      </c>
      <c r="P44" s="32" t="s">
        <v>543</v>
      </c>
      <c r="Q44" s="55"/>
    </row>
    <row r="45" spans="1:17" x14ac:dyDescent="0.15">
      <c r="A45" s="56" t="s">
        <v>509</v>
      </c>
      <c r="B45" s="38" t="s">
        <v>509</v>
      </c>
      <c r="C45" s="38" t="s">
        <v>509</v>
      </c>
      <c r="D45" s="38">
        <v>5</v>
      </c>
      <c r="E45" s="38">
        <v>3</v>
      </c>
      <c r="F45" s="38">
        <v>2</v>
      </c>
      <c r="G45" s="38">
        <v>14</v>
      </c>
      <c r="H45" s="38">
        <v>9</v>
      </c>
      <c r="I45" s="38">
        <v>5</v>
      </c>
      <c r="J45" s="38">
        <v>8</v>
      </c>
      <c r="K45" s="38">
        <v>5</v>
      </c>
      <c r="L45" s="38">
        <v>3</v>
      </c>
      <c r="M45" s="38">
        <v>9</v>
      </c>
      <c r="N45" s="38">
        <v>6</v>
      </c>
      <c r="O45" s="38">
        <v>3</v>
      </c>
      <c r="P45" s="32" t="s">
        <v>544</v>
      </c>
      <c r="Q45" s="55"/>
    </row>
    <row r="46" spans="1:17" x14ac:dyDescent="0.15">
      <c r="A46" s="56">
        <v>7</v>
      </c>
      <c r="B46" s="38">
        <v>4</v>
      </c>
      <c r="C46" s="38">
        <v>3</v>
      </c>
      <c r="D46" s="38">
        <v>4</v>
      </c>
      <c r="E46" s="38">
        <v>3</v>
      </c>
      <c r="F46" s="38">
        <v>1</v>
      </c>
      <c r="G46" s="38">
        <v>5</v>
      </c>
      <c r="H46" s="38">
        <v>4</v>
      </c>
      <c r="I46" s="38">
        <v>1</v>
      </c>
      <c r="J46" s="38">
        <v>3</v>
      </c>
      <c r="K46" s="38">
        <v>2</v>
      </c>
      <c r="L46" s="38">
        <v>1</v>
      </c>
      <c r="M46" s="38">
        <v>3</v>
      </c>
      <c r="N46" s="38" t="s">
        <v>509</v>
      </c>
      <c r="O46" s="38">
        <v>3</v>
      </c>
      <c r="P46" s="32" t="s">
        <v>545</v>
      </c>
      <c r="Q46" s="55"/>
    </row>
    <row r="47" spans="1:17" x14ac:dyDescent="0.15">
      <c r="A47" s="56">
        <v>4</v>
      </c>
      <c r="B47" s="38">
        <v>3</v>
      </c>
      <c r="C47" s="38">
        <v>1</v>
      </c>
      <c r="D47" s="38">
        <v>6</v>
      </c>
      <c r="E47" s="38">
        <v>3</v>
      </c>
      <c r="F47" s="38">
        <v>3</v>
      </c>
      <c r="G47" s="38">
        <v>7</v>
      </c>
      <c r="H47" s="38">
        <v>3</v>
      </c>
      <c r="I47" s="38">
        <v>4</v>
      </c>
      <c r="J47" s="38">
        <v>9</v>
      </c>
      <c r="K47" s="38">
        <v>4</v>
      </c>
      <c r="L47" s="38">
        <v>5</v>
      </c>
      <c r="M47" s="38">
        <v>15</v>
      </c>
      <c r="N47" s="38">
        <v>6</v>
      </c>
      <c r="O47" s="38">
        <v>9</v>
      </c>
      <c r="P47" s="32" t="s">
        <v>546</v>
      </c>
      <c r="Q47" s="55"/>
    </row>
    <row r="48" spans="1:17" x14ac:dyDescent="0.15">
      <c r="A48" s="56">
        <v>18</v>
      </c>
      <c r="B48" s="38">
        <v>9</v>
      </c>
      <c r="C48" s="38">
        <v>9</v>
      </c>
      <c r="D48" s="38">
        <v>12</v>
      </c>
      <c r="E48" s="38">
        <v>8</v>
      </c>
      <c r="F48" s="38">
        <v>4</v>
      </c>
      <c r="G48" s="38">
        <v>13</v>
      </c>
      <c r="H48" s="38">
        <v>6</v>
      </c>
      <c r="I48" s="38">
        <v>7</v>
      </c>
      <c r="J48" s="38">
        <v>18</v>
      </c>
      <c r="K48" s="38">
        <v>10</v>
      </c>
      <c r="L48" s="38">
        <v>8</v>
      </c>
      <c r="M48" s="38">
        <v>22</v>
      </c>
      <c r="N48" s="38">
        <v>12</v>
      </c>
      <c r="O48" s="38">
        <v>10</v>
      </c>
      <c r="P48" s="32" t="s">
        <v>547</v>
      </c>
      <c r="Q48" s="55"/>
    </row>
    <row r="49" spans="1:17" x14ac:dyDescent="0.15">
      <c r="A49" s="56">
        <v>5</v>
      </c>
      <c r="B49" s="38">
        <v>4</v>
      </c>
      <c r="C49" s="38">
        <v>1</v>
      </c>
      <c r="D49" s="38">
        <v>10</v>
      </c>
      <c r="E49" s="38">
        <v>7</v>
      </c>
      <c r="F49" s="38">
        <v>3</v>
      </c>
      <c r="G49" s="38">
        <v>7</v>
      </c>
      <c r="H49" s="38">
        <v>3</v>
      </c>
      <c r="I49" s="38">
        <v>4</v>
      </c>
      <c r="J49" s="38">
        <v>8</v>
      </c>
      <c r="K49" s="38">
        <v>5</v>
      </c>
      <c r="L49" s="38">
        <v>3</v>
      </c>
      <c r="M49" s="38">
        <v>5</v>
      </c>
      <c r="N49" s="38">
        <v>2</v>
      </c>
      <c r="O49" s="38">
        <v>3</v>
      </c>
      <c r="P49" s="32" t="s">
        <v>548</v>
      </c>
      <c r="Q49" s="55"/>
    </row>
    <row r="50" spans="1:17" x14ac:dyDescent="0.15">
      <c r="A50" s="56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2"/>
      <c r="Q50" s="55"/>
    </row>
    <row r="51" spans="1:17" x14ac:dyDescent="0.15">
      <c r="A51" s="56">
        <f t="shared" ref="A51:O51" si="4">SUM(A53:A57)</f>
        <v>51</v>
      </c>
      <c r="B51" s="38">
        <f t="shared" si="4"/>
        <v>29</v>
      </c>
      <c r="C51" s="38">
        <f t="shared" si="4"/>
        <v>22</v>
      </c>
      <c r="D51" s="38">
        <f t="shared" si="4"/>
        <v>51</v>
      </c>
      <c r="E51" s="38">
        <f t="shared" si="4"/>
        <v>37</v>
      </c>
      <c r="F51" s="38">
        <f t="shared" si="4"/>
        <v>14</v>
      </c>
      <c r="G51" s="38">
        <f t="shared" si="4"/>
        <v>56</v>
      </c>
      <c r="H51" s="38">
        <f t="shared" si="4"/>
        <v>28</v>
      </c>
      <c r="I51" s="38">
        <f t="shared" si="4"/>
        <v>28</v>
      </c>
      <c r="J51" s="38">
        <f t="shared" si="4"/>
        <v>51</v>
      </c>
      <c r="K51" s="38">
        <f t="shared" si="4"/>
        <v>27</v>
      </c>
      <c r="L51" s="38">
        <f t="shared" si="4"/>
        <v>24</v>
      </c>
      <c r="M51" s="38">
        <f t="shared" si="4"/>
        <v>69</v>
      </c>
      <c r="N51" s="38">
        <f t="shared" si="4"/>
        <v>33</v>
      </c>
      <c r="O51" s="38">
        <f t="shared" si="4"/>
        <v>36</v>
      </c>
      <c r="P51" s="1197" t="s">
        <v>549</v>
      </c>
      <c r="Q51" s="1198"/>
    </row>
    <row r="52" spans="1:17" x14ac:dyDescent="0.15">
      <c r="A52" s="56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2"/>
      <c r="Q52" s="55"/>
    </row>
    <row r="53" spans="1:17" x14ac:dyDescent="0.15">
      <c r="A53" s="56">
        <v>12</v>
      </c>
      <c r="B53" s="38">
        <v>7</v>
      </c>
      <c r="C53" s="38">
        <v>5</v>
      </c>
      <c r="D53" s="38">
        <v>18</v>
      </c>
      <c r="E53" s="38">
        <v>12</v>
      </c>
      <c r="F53" s="38">
        <v>6</v>
      </c>
      <c r="G53" s="38">
        <v>20</v>
      </c>
      <c r="H53" s="38">
        <v>9</v>
      </c>
      <c r="I53" s="38">
        <v>11</v>
      </c>
      <c r="J53" s="38">
        <v>18</v>
      </c>
      <c r="K53" s="38">
        <v>10</v>
      </c>
      <c r="L53" s="38">
        <v>8</v>
      </c>
      <c r="M53" s="38">
        <v>27</v>
      </c>
      <c r="N53" s="38">
        <v>13</v>
      </c>
      <c r="O53" s="38">
        <v>14</v>
      </c>
      <c r="P53" s="32" t="s">
        <v>550</v>
      </c>
      <c r="Q53" s="55"/>
    </row>
    <row r="54" spans="1:17" x14ac:dyDescent="0.15">
      <c r="A54" s="56">
        <v>26</v>
      </c>
      <c r="B54" s="38">
        <v>13</v>
      </c>
      <c r="C54" s="38">
        <v>13</v>
      </c>
      <c r="D54" s="38">
        <v>18</v>
      </c>
      <c r="E54" s="38">
        <v>11</v>
      </c>
      <c r="F54" s="38">
        <v>7</v>
      </c>
      <c r="G54" s="38">
        <v>22</v>
      </c>
      <c r="H54" s="38">
        <v>12</v>
      </c>
      <c r="I54" s="38">
        <v>10</v>
      </c>
      <c r="J54" s="38">
        <v>15</v>
      </c>
      <c r="K54" s="38">
        <v>8</v>
      </c>
      <c r="L54" s="38">
        <v>7</v>
      </c>
      <c r="M54" s="38">
        <v>32</v>
      </c>
      <c r="N54" s="38">
        <v>15</v>
      </c>
      <c r="O54" s="38">
        <v>17</v>
      </c>
      <c r="P54" s="32" t="s">
        <v>551</v>
      </c>
      <c r="Q54" s="55"/>
    </row>
    <row r="55" spans="1:17" x14ac:dyDescent="0.15">
      <c r="A55" s="56">
        <v>6</v>
      </c>
      <c r="B55" s="38">
        <v>5</v>
      </c>
      <c r="C55" s="38">
        <v>1</v>
      </c>
      <c r="D55" s="38">
        <v>3</v>
      </c>
      <c r="E55" s="38">
        <v>2</v>
      </c>
      <c r="F55" s="38">
        <v>1</v>
      </c>
      <c r="G55" s="38">
        <v>4</v>
      </c>
      <c r="H55" s="38">
        <v>3</v>
      </c>
      <c r="I55" s="38">
        <v>1</v>
      </c>
      <c r="J55" s="38">
        <v>9</v>
      </c>
      <c r="K55" s="38">
        <v>4</v>
      </c>
      <c r="L55" s="38">
        <v>5</v>
      </c>
      <c r="M55" s="38">
        <v>5</v>
      </c>
      <c r="N55" s="38">
        <v>2</v>
      </c>
      <c r="O55" s="38">
        <v>3</v>
      </c>
      <c r="P55" s="32" t="s">
        <v>552</v>
      </c>
      <c r="Q55" s="55"/>
    </row>
    <row r="56" spans="1:17" x14ac:dyDescent="0.15">
      <c r="A56" s="56">
        <v>1</v>
      </c>
      <c r="B56" s="38" t="s">
        <v>509</v>
      </c>
      <c r="C56" s="38">
        <v>1</v>
      </c>
      <c r="D56" s="38" t="s">
        <v>509</v>
      </c>
      <c r="E56" s="38" t="s">
        <v>509</v>
      </c>
      <c r="F56" s="38" t="s">
        <v>509</v>
      </c>
      <c r="G56" s="38">
        <v>1</v>
      </c>
      <c r="H56" s="38">
        <v>1</v>
      </c>
      <c r="I56" s="38" t="s">
        <v>509</v>
      </c>
      <c r="J56" s="38">
        <v>2</v>
      </c>
      <c r="K56" s="38" t="s">
        <v>509</v>
      </c>
      <c r="L56" s="38">
        <v>2</v>
      </c>
      <c r="M56" s="38">
        <v>4</v>
      </c>
      <c r="N56" s="38">
        <v>3</v>
      </c>
      <c r="O56" s="38">
        <v>1</v>
      </c>
      <c r="P56" s="32" t="s">
        <v>553</v>
      </c>
      <c r="Q56" s="55"/>
    </row>
    <row r="57" spans="1:17" ht="14.25" thickBot="1" x14ac:dyDescent="0.2">
      <c r="A57" s="790">
        <v>6</v>
      </c>
      <c r="B57" s="777">
        <v>4</v>
      </c>
      <c r="C57" s="777">
        <v>2</v>
      </c>
      <c r="D57" s="777">
        <v>12</v>
      </c>
      <c r="E57" s="777">
        <v>12</v>
      </c>
      <c r="F57" s="777" t="s">
        <v>509</v>
      </c>
      <c r="G57" s="777">
        <v>9</v>
      </c>
      <c r="H57" s="777">
        <v>3</v>
      </c>
      <c r="I57" s="777">
        <v>6</v>
      </c>
      <c r="J57" s="777">
        <v>7</v>
      </c>
      <c r="K57" s="777">
        <v>5</v>
      </c>
      <c r="L57" s="777">
        <v>2</v>
      </c>
      <c r="M57" s="777">
        <v>1</v>
      </c>
      <c r="N57" s="777" t="s">
        <v>509</v>
      </c>
      <c r="O57" s="777">
        <v>1</v>
      </c>
      <c r="P57" s="67" t="s">
        <v>554</v>
      </c>
      <c r="Q57" s="68"/>
    </row>
  </sheetData>
  <mergeCells count="11">
    <mergeCell ref="P4:Q5"/>
    <mergeCell ref="A4:C4"/>
    <mergeCell ref="D4:F4"/>
    <mergeCell ref="G4:I4"/>
    <mergeCell ref="J4:L4"/>
    <mergeCell ref="M4:O4"/>
    <mergeCell ref="P7:Q7"/>
    <mergeCell ref="P18:Q18"/>
    <mergeCell ref="P30:Q30"/>
    <mergeCell ref="P39:Q39"/>
    <mergeCell ref="P51:Q51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&amp;C73</oddFooter>
    <firstFooter>&amp;C71</first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2:Q57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2" width="5.875" style="203" customWidth="1"/>
    <col min="3" max="17" width="5.25" style="203" customWidth="1"/>
    <col min="18" max="20" width="5.125" customWidth="1"/>
  </cols>
  <sheetData>
    <row r="2" spans="1:17" x14ac:dyDescent="0.15">
      <c r="Q2" s="757" t="s">
        <v>1240</v>
      </c>
    </row>
    <row r="3" spans="1:17" ht="4.5" customHeight="1" thickBot="1" x14ac:dyDescent="0.2"/>
    <row r="4" spans="1:17" x14ac:dyDescent="0.15">
      <c r="A4" s="1192" t="s">
        <v>486</v>
      </c>
      <c r="B4" s="1201"/>
      <c r="C4" s="1201" t="s">
        <v>496</v>
      </c>
      <c r="D4" s="1201"/>
      <c r="E4" s="1201"/>
      <c r="F4" s="1201" t="s">
        <v>497</v>
      </c>
      <c r="G4" s="1201"/>
      <c r="H4" s="1201"/>
      <c r="I4" s="1201" t="s">
        <v>498</v>
      </c>
      <c r="J4" s="1201"/>
      <c r="K4" s="1201"/>
      <c r="L4" s="1205" t="s">
        <v>499</v>
      </c>
      <c r="M4" s="1206"/>
      <c r="N4" s="1207"/>
      <c r="O4" s="1201" t="s">
        <v>500</v>
      </c>
      <c r="P4" s="1201"/>
      <c r="Q4" s="1202"/>
    </row>
    <row r="5" spans="1:17" x14ac:dyDescent="0.15">
      <c r="A5" s="1208"/>
      <c r="B5" s="1203"/>
      <c r="C5" s="45" t="s">
        <v>507</v>
      </c>
      <c r="D5" s="45" t="s">
        <v>840</v>
      </c>
      <c r="E5" s="45" t="s">
        <v>506</v>
      </c>
      <c r="F5" s="45" t="s">
        <v>507</v>
      </c>
      <c r="G5" s="45" t="s">
        <v>840</v>
      </c>
      <c r="H5" s="45" t="s">
        <v>506</v>
      </c>
      <c r="I5" s="45" t="s">
        <v>507</v>
      </c>
      <c r="J5" s="45" t="s">
        <v>840</v>
      </c>
      <c r="K5" s="45" t="s">
        <v>506</v>
      </c>
      <c r="L5" s="470" t="s">
        <v>507</v>
      </c>
      <c r="M5" s="45" t="s">
        <v>840</v>
      </c>
      <c r="N5" s="45" t="s">
        <v>506</v>
      </c>
      <c r="O5" s="45" t="s">
        <v>507</v>
      </c>
      <c r="P5" s="45" t="s">
        <v>840</v>
      </c>
      <c r="Q5" s="61" t="s">
        <v>506</v>
      </c>
    </row>
    <row r="6" spans="1:17" x14ac:dyDescent="0.15">
      <c r="A6" s="48"/>
      <c r="B6" s="33"/>
      <c r="C6" s="31"/>
      <c r="D6" s="42"/>
      <c r="E6" s="31"/>
      <c r="F6" s="31"/>
      <c r="G6" s="31"/>
      <c r="H6" s="31"/>
      <c r="I6" s="31"/>
      <c r="J6" s="42"/>
      <c r="K6" s="31"/>
      <c r="L6" s="31"/>
      <c r="M6" s="42"/>
      <c r="N6" s="31"/>
      <c r="O6" s="31"/>
      <c r="P6" s="31"/>
      <c r="Q6" s="55"/>
    </row>
    <row r="7" spans="1:17" x14ac:dyDescent="0.15">
      <c r="A7" s="1190" t="s">
        <v>108</v>
      </c>
      <c r="B7" s="1191"/>
      <c r="C7" s="31">
        <f t="shared" ref="C7:Q7" si="0">SUM(C9:C16)</f>
        <v>211</v>
      </c>
      <c r="D7" s="31">
        <f t="shared" si="0"/>
        <v>124</v>
      </c>
      <c r="E7" s="31">
        <f t="shared" si="0"/>
        <v>87</v>
      </c>
      <c r="F7" s="31">
        <f t="shared" si="0"/>
        <v>251</v>
      </c>
      <c r="G7" s="31">
        <f t="shared" si="0"/>
        <v>127</v>
      </c>
      <c r="H7" s="31">
        <f t="shared" si="0"/>
        <v>124</v>
      </c>
      <c r="I7" s="31">
        <f t="shared" si="0"/>
        <v>341</v>
      </c>
      <c r="J7" s="31">
        <f t="shared" si="0"/>
        <v>170</v>
      </c>
      <c r="K7" s="31">
        <f t="shared" si="0"/>
        <v>171</v>
      </c>
      <c r="L7" s="31">
        <f t="shared" si="0"/>
        <v>426</v>
      </c>
      <c r="M7" s="31">
        <f t="shared" si="0"/>
        <v>211</v>
      </c>
      <c r="N7" s="31">
        <f t="shared" si="0"/>
        <v>215</v>
      </c>
      <c r="O7" s="31">
        <f t="shared" si="0"/>
        <v>439</v>
      </c>
      <c r="P7" s="31">
        <f t="shared" si="0"/>
        <v>240</v>
      </c>
      <c r="Q7" s="49">
        <f t="shared" si="0"/>
        <v>199</v>
      </c>
    </row>
    <row r="8" spans="1:17" x14ac:dyDescent="0.15">
      <c r="A8" s="48"/>
      <c r="B8" s="33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49"/>
    </row>
    <row r="9" spans="1:17" x14ac:dyDescent="0.15">
      <c r="A9" s="48" t="s">
        <v>514</v>
      </c>
      <c r="B9" s="33"/>
      <c r="C9" s="31">
        <v>32</v>
      </c>
      <c r="D9" s="31">
        <v>18</v>
      </c>
      <c r="E9" s="31">
        <v>14</v>
      </c>
      <c r="F9" s="31">
        <v>23</v>
      </c>
      <c r="G9" s="31">
        <v>12</v>
      </c>
      <c r="H9" s="31">
        <v>11</v>
      </c>
      <c r="I9" s="31">
        <v>46</v>
      </c>
      <c r="J9" s="31">
        <v>21</v>
      </c>
      <c r="K9" s="31">
        <v>25</v>
      </c>
      <c r="L9" s="31">
        <v>36</v>
      </c>
      <c r="M9" s="31">
        <v>21</v>
      </c>
      <c r="N9" s="31">
        <v>15</v>
      </c>
      <c r="O9" s="31">
        <v>30</v>
      </c>
      <c r="P9" s="31">
        <v>17</v>
      </c>
      <c r="Q9" s="49">
        <v>13</v>
      </c>
    </row>
    <row r="10" spans="1:17" x14ac:dyDescent="0.15">
      <c r="A10" s="48" t="s">
        <v>515</v>
      </c>
      <c r="B10" s="33"/>
      <c r="C10" s="31">
        <v>13</v>
      </c>
      <c r="D10" s="31">
        <v>7</v>
      </c>
      <c r="E10" s="31">
        <v>6</v>
      </c>
      <c r="F10" s="31">
        <v>15</v>
      </c>
      <c r="G10" s="31">
        <v>10</v>
      </c>
      <c r="H10" s="31">
        <v>5</v>
      </c>
      <c r="I10" s="31">
        <v>18</v>
      </c>
      <c r="J10" s="31">
        <v>9</v>
      </c>
      <c r="K10" s="31">
        <v>9</v>
      </c>
      <c r="L10" s="31">
        <v>12</v>
      </c>
      <c r="M10" s="31">
        <v>8</v>
      </c>
      <c r="N10" s="31">
        <v>4</v>
      </c>
      <c r="O10" s="31">
        <v>22</v>
      </c>
      <c r="P10" s="31">
        <v>11</v>
      </c>
      <c r="Q10" s="49">
        <v>11</v>
      </c>
    </row>
    <row r="11" spans="1:17" x14ac:dyDescent="0.15">
      <c r="A11" s="48" t="s">
        <v>516</v>
      </c>
      <c r="B11" s="33"/>
      <c r="C11" s="31">
        <v>40</v>
      </c>
      <c r="D11" s="31">
        <v>27</v>
      </c>
      <c r="E11" s="31">
        <v>13</v>
      </c>
      <c r="F11" s="31">
        <v>49</v>
      </c>
      <c r="G11" s="31">
        <v>21</v>
      </c>
      <c r="H11" s="31">
        <v>28</v>
      </c>
      <c r="I11" s="31">
        <v>88</v>
      </c>
      <c r="J11" s="31">
        <v>48</v>
      </c>
      <c r="K11" s="31">
        <v>40</v>
      </c>
      <c r="L11" s="31">
        <v>117</v>
      </c>
      <c r="M11" s="31">
        <v>55</v>
      </c>
      <c r="N11" s="31">
        <v>62</v>
      </c>
      <c r="O11" s="31">
        <v>110</v>
      </c>
      <c r="P11" s="31">
        <v>60</v>
      </c>
      <c r="Q11" s="49">
        <v>50</v>
      </c>
    </row>
    <row r="12" spans="1:17" x14ac:dyDescent="0.15">
      <c r="A12" s="48" t="s">
        <v>517</v>
      </c>
      <c r="B12" s="33"/>
      <c r="C12" s="31">
        <v>47</v>
      </c>
      <c r="D12" s="31">
        <v>27</v>
      </c>
      <c r="E12" s="31">
        <v>20</v>
      </c>
      <c r="F12" s="31">
        <v>60</v>
      </c>
      <c r="G12" s="31">
        <v>30</v>
      </c>
      <c r="H12" s="31">
        <v>30</v>
      </c>
      <c r="I12" s="31">
        <v>51</v>
      </c>
      <c r="J12" s="31">
        <v>18</v>
      </c>
      <c r="K12" s="31">
        <v>33</v>
      </c>
      <c r="L12" s="31">
        <v>103</v>
      </c>
      <c r="M12" s="31">
        <v>50</v>
      </c>
      <c r="N12" s="31">
        <v>53</v>
      </c>
      <c r="O12" s="31">
        <v>100</v>
      </c>
      <c r="P12" s="31">
        <v>62</v>
      </c>
      <c r="Q12" s="49">
        <v>38</v>
      </c>
    </row>
    <row r="13" spans="1:17" x14ac:dyDescent="0.15">
      <c r="A13" s="48" t="s">
        <v>518</v>
      </c>
      <c r="B13" s="33"/>
      <c r="C13" s="31">
        <v>28</v>
      </c>
      <c r="D13" s="31">
        <v>19</v>
      </c>
      <c r="E13" s="31">
        <v>9</v>
      </c>
      <c r="F13" s="31">
        <v>43</v>
      </c>
      <c r="G13" s="31">
        <v>23</v>
      </c>
      <c r="H13" s="31">
        <v>20</v>
      </c>
      <c r="I13" s="31">
        <v>44</v>
      </c>
      <c r="J13" s="31">
        <v>26</v>
      </c>
      <c r="K13" s="31">
        <v>18</v>
      </c>
      <c r="L13" s="31">
        <v>48</v>
      </c>
      <c r="M13" s="31">
        <v>24</v>
      </c>
      <c r="N13" s="31">
        <v>24</v>
      </c>
      <c r="O13" s="31">
        <v>43</v>
      </c>
      <c r="P13" s="31">
        <v>21</v>
      </c>
      <c r="Q13" s="49">
        <v>22</v>
      </c>
    </row>
    <row r="14" spans="1:17" x14ac:dyDescent="0.15">
      <c r="A14" s="48" t="s">
        <v>519</v>
      </c>
      <c r="B14" s="33"/>
      <c r="C14" s="31">
        <v>36</v>
      </c>
      <c r="D14" s="31">
        <v>18</v>
      </c>
      <c r="E14" s="31">
        <v>18</v>
      </c>
      <c r="F14" s="31">
        <v>46</v>
      </c>
      <c r="G14" s="31">
        <v>24</v>
      </c>
      <c r="H14" s="31">
        <v>22</v>
      </c>
      <c r="I14" s="31">
        <v>67</v>
      </c>
      <c r="J14" s="31">
        <v>36</v>
      </c>
      <c r="K14" s="31">
        <v>31</v>
      </c>
      <c r="L14" s="31">
        <v>71</v>
      </c>
      <c r="M14" s="31">
        <v>35</v>
      </c>
      <c r="N14" s="31">
        <v>36</v>
      </c>
      <c r="O14" s="31">
        <v>80</v>
      </c>
      <c r="P14" s="31">
        <v>44</v>
      </c>
      <c r="Q14" s="49">
        <v>36</v>
      </c>
    </row>
    <row r="15" spans="1:17" x14ac:dyDescent="0.15">
      <c r="A15" s="48" t="s">
        <v>520</v>
      </c>
      <c r="B15" s="33"/>
      <c r="C15" s="31">
        <v>5</v>
      </c>
      <c r="D15" s="31">
        <v>3</v>
      </c>
      <c r="E15" s="31">
        <v>2</v>
      </c>
      <c r="F15" s="31">
        <v>4</v>
      </c>
      <c r="G15" s="31">
        <v>2</v>
      </c>
      <c r="H15" s="31">
        <v>2</v>
      </c>
      <c r="I15" s="31">
        <v>13</v>
      </c>
      <c r="J15" s="31">
        <v>7</v>
      </c>
      <c r="K15" s="31">
        <v>6</v>
      </c>
      <c r="L15" s="31">
        <v>9</v>
      </c>
      <c r="M15" s="31">
        <v>5</v>
      </c>
      <c r="N15" s="31">
        <v>4</v>
      </c>
      <c r="O15" s="31">
        <v>11</v>
      </c>
      <c r="P15" s="31">
        <v>5</v>
      </c>
      <c r="Q15" s="49">
        <v>6</v>
      </c>
    </row>
    <row r="16" spans="1:17" x14ac:dyDescent="0.15">
      <c r="A16" s="48" t="s">
        <v>521</v>
      </c>
      <c r="B16" s="33"/>
      <c r="C16" s="31">
        <v>10</v>
      </c>
      <c r="D16" s="31">
        <v>5</v>
      </c>
      <c r="E16" s="31">
        <v>5</v>
      </c>
      <c r="F16" s="31">
        <v>11</v>
      </c>
      <c r="G16" s="31">
        <v>5</v>
      </c>
      <c r="H16" s="31">
        <v>6</v>
      </c>
      <c r="I16" s="31">
        <v>14</v>
      </c>
      <c r="J16" s="31">
        <v>5</v>
      </c>
      <c r="K16" s="31">
        <v>9</v>
      </c>
      <c r="L16" s="31">
        <v>30</v>
      </c>
      <c r="M16" s="31">
        <v>13</v>
      </c>
      <c r="N16" s="31">
        <v>17</v>
      </c>
      <c r="O16" s="31">
        <v>43</v>
      </c>
      <c r="P16" s="31">
        <v>20</v>
      </c>
      <c r="Q16" s="49">
        <v>23</v>
      </c>
    </row>
    <row r="17" spans="1:17" x14ac:dyDescent="0.15">
      <c r="A17" s="48"/>
      <c r="B17" s="33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49"/>
    </row>
    <row r="18" spans="1:17" x14ac:dyDescent="0.15">
      <c r="A18" s="1190" t="s">
        <v>522</v>
      </c>
      <c r="B18" s="1191"/>
      <c r="C18" s="31">
        <f t="shared" ref="C18:Q18" si="1">SUM(C20:C28)</f>
        <v>178</v>
      </c>
      <c r="D18" s="31">
        <f t="shared" si="1"/>
        <v>90</v>
      </c>
      <c r="E18" s="31">
        <f t="shared" si="1"/>
        <v>88</v>
      </c>
      <c r="F18" s="31">
        <f t="shared" si="1"/>
        <v>244</v>
      </c>
      <c r="G18" s="31">
        <f t="shared" si="1"/>
        <v>113</v>
      </c>
      <c r="H18" s="31">
        <f t="shared" si="1"/>
        <v>131</v>
      </c>
      <c r="I18" s="31">
        <f t="shared" si="1"/>
        <v>339</v>
      </c>
      <c r="J18" s="31">
        <f t="shared" si="1"/>
        <v>179</v>
      </c>
      <c r="K18" s="31">
        <f t="shared" si="1"/>
        <v>160</v>
      </c>
      <c r="L18" s="31">
        <f t="shared" si="1"/>
        <v>446</v>
      </c>
      <c r="M18" s="31">
        <f t="shared" si="1"/>
        <v>247</v>
      </c>
      <c r="N18" s="31">
        <f t="shared" si="1"/>
        <v>199</v>
      </c>
      <c r="O18" s="31">
        <f t="shared" si="1"/>
        <v>309</v>
      </c>
      <c r="P18" s="31">
        <f t="shared" si="1"/>
        <v>169</v>
      </c>
      <c r="Q18" s="49">
        <f t="shared" si="1"/>
        <v>140</v>
      </c>
    </row>
    <row r="19" spans="1:17" x14ac:dyDescent="0.15">
      <c r="A19" s="48"/>
      <c r="B19" s="33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49"/>
    </row>
    <row r="20" spans="1:17" x14ac:dyDescent="0.15">
      <c r="A20" s="48" t="s">
        <v>523</v>
      </c>
      <c r="B20" s="33"/>
      <c r="C20" s="31">
        <v>36</v>
      </c>
      <c r="D20" s="31">
        <v>19</v>
      </c>
      <c r="E20" s="31">
        <v>17</v>
      </c>
      <c r="F20" s="31">
        <v>31</v>
      </c>
      <c r="G20" s="31">
        <v>16</v>
      </c>
      <c r="H20" s="31">
        <v>15</v>
      </c>
      <c r="I20" s="31">
        <v>63</v>
      </c>
      <c r="J20" s="31">
        <v>29</v>
      </c>
      <c r="K20" s="31">
        <v>34</v>
      </c>
      <c r="L20" s="31">
        <v>81</v>
      </c>
      <c r="M20" s="31">
        <v>43</v>
      </c>
      <c r="N20" s="31">
        <v>38</v>
      </c>
      <c r="O20" s="31">
        <v>59</v>
      </c>
      <c r="P20" s="31">
        <v>36</v>
      </c>
      <c r="Q20" s="49">
        <v>23</v>
      </c>
    </row>
    <row r="21" spans="1:17" x14ac:dyDescent="0.15">
      <c r="A21" s="48" t="s">
        <v>524</v>
      </c>
      <c r="B21" s="33"/>
      <c r="C21" s="31">
        <v>40</v>
      </c>
      <c r="D21" s="31">
        <v>23</v>
      </c>
      <c r="E21" s="31">
        <v>17</v>
      </c>
      <c r="F21" s="31">
        <v>60</v>
      </c>
      <c r="G21" s="31">
        <v>29</v>
      </c>
      <c r="H21" s="31">
        <v>31</v>
      </c>
      <c r="I21" s="31">
        <v>73</v>
      </c>
      <c r="J21" s="31">
        <v>39</v>
      </c>
      <c r="K21" s="31">
        <v>34</v>
      </c>
      <c r="L21" s="31">
        <v>87</v>
      </c>
      <c r="M21" s="31">
        <v>47</v>
      </c>
      <c r="N21" s="31">
        <v>40</v>
      </c>
      <c r="O21" s="31">
        <v>67</v>
      </c>
      <c r="P21" s="31">
        <v>33</v>
      </c>
      <c r="Q21" s="49">
        <v>34</v>
      </c>
    </row>
    <row r="22" spans="1:17" x14ac:dyDescent="0.15">
      <c r="A22" s="48" t="s">
        <v>525</v>
      </c>
      <c r="B22" s="33"/>
      <c r="C22" s="31">
        <v>16</v>
      </c>
      <c r="D22" s="31">
        <v>7</v>
      </c>
      <c r="E22" s="31">
        <v>9</v>
      </c>
      <c r="F22" s="31">
        <v>22</v>
      </c>
      <c r="G22" s="31">
        <v>11</v>
      </c>
      <c r="H22" s="31">
        <v>11</v>
      </c>
      <c r="I22" s="31">
        <v>34</v>
      </c>
      <c r="J22" s="31">
        <v>14</v>
      </c>
      <c r="K22" s="31">
        <v>20</v>
      </c>
      <c r="L22" s="31">
        <v>44</v>
      </c>
      <c r="M22" s="31">
        <v>30</v>
      </c>
      <c r="N22" s="31">
        <v>14</v>
      </c>
      <c r="O22" s="31">
        <v>30</v>
      </c>
      <c r="P22" s="31">
        <v>13</v>
      </c>
      <c r="Q22" s="49">
        <v>17</v>
      </c>
    </row>
    <row r="23" spans="1:17" x14ac:dyDescent="0.15">
      <c r="A23" s="48" t="s">
        <v>526</v>
      </c>
      <c r="B23" s="33"/>
      <c r="C23" s="31">
        <v>31</v>
      </c>
      <c r="D23" s="31">
        <v>17</v>
      </c>
      <c r="E23" s="31">
        <v>14</v>
      </c>
      <c r="F23" s="31">
        <v>44</v>
      </c>
      <c r="G23" s="31">
        <v>21</v>
      </c>
      <c r="H23" s="31">
        <v>23</v>
      </c>
      <c r="I23" s="31">
        <v>60</v>
      </c>
      <c r="J23" s="31">
        <v>35</v>
      </c>
      <c r="K23" s="31">
        <v>25</v>
      </c>
      <c r="L23" s="31">
        <v>64</v>
      </c>
      <c r="M23" s="31">
        <v>37</v>
      </c>
      <c r="N23" s="31">
        <v>27</v>
      </c>
      <c r="O23" s="31">
        <v>50</v>
      </c>
      <c r="P23" s="31">
        <v>29</v>
      </c>
      <c r="Q23" s="49">
        <v>21</v>
      </c>
    </row>
    <row r="24" spans="1:17" x14ac:dyDescent="0.15">
      <c r="A24" s="48" t="s">
        <v>527</v>
      </c>
      <c r="B24" s="33"/>
      <c r="C24" s="31">
        <v>9</v>
      </c>
      <c r="D24" s="31">
        <v>5</v>
      </c>
      <c r="E24" s="31">
        <v>4</v>
      </c>
      <c r="F24" s="31">
        <v>23</v>
      </c>
      <c r="G24" s="31">
        <v>9</v>
      </c>
      <c r="H24" s="31">
        <v>14</v>
      </c>
      <c r="I24" s="31">
        <v>29</v>
      </c>
      <c r="J24" s="31">
        <v>12</v>
      </c>
      <c r="K24" s="31">
        <v>17</v>
      </c>
      <c r="L24" s="31">
        <v>42</v>
      </c>
      <c r="M24" s="31">
        <v>21</v>
      </c>
      <c r="N24" s="31">
        <v>21</v>
      </c>
      <c r="O24" s="31">
        <v>31</v>
      </c>
      <c r="P24" s="31">
        <v>17</v>
      </c>
      <c r="Q24" s="49">
        <v>14</v>
      </c>
    </row>
    <row r="25" spans="1:17" x14ac:dyDescent="0.15">
      <c r="A25" s="48" t="s">
        <v>528</v>
      </c>
      <c r="B25" s="33"/>
      <c r="C25" s="31">
        <v>17</v>
      </c>
      <c r="D25" s="31">
        <v>6</v>
      </c>
      <c r="E25" s="31">
        <v>11</v>
      </c>
      <c r="F25" s="31">
        <v>16</v>
      </c>
      <c r="G25" s="31">
        <v>7</v>
      </c>
      <c r="H25" s="31">
        <v>9</v>
      </c>
      <c r="I25" s="31">
        <v>21</v>
      </c>
      <c r="J25" s="31">
        <v>13</v>
      </c>
      <c r="K25" s="31">
        <v>8</v>
      </c>
      <c r="L25" s="31">
        <v>44</v>
      </c>
      <c r="M25" s="31">
        <v>24</v>
      </c>
      <c r="N25" s="31">
        <v>20</v>
      </c>
      <c r="O25" s="31">
        <v>30</v>
      </c>
      <c r="P25" s="31">
        <v>14</v>
      </c>
      <c r="Q25" s="49">
        <v>16</v>
      </c>
    </row>
    <row r="26" spans="1:17" x14ac:dyDescent="0.15">
      <c r="A26" s="48" t="s">
        <v>529</v>
      </c>
      <c r="B26" s="33"/>
      <c r="C26" s="31">
        <v>14</v>
      </c>
      <c r="D26" s="31">
        <v>5</v>
      </c>
      <c r="E26" s="31">
        <v>9</v>
      </c>
      <c r="F26" s="31">
        <v>24</v>
      </c>
      <c r="G26" s="31">
        <v>9</v>
      </c>
      <c r="H26" s="31">
        <v>15</v>
      </c>
      <c r="I26" s="31">
        <v>33</v>
      </c>
      <c r="J26" s="31">
        <v>20</v>
      </c>
      <c r="K26" s="31">
        <v>13</v>
      </c>
      <c r="L26" s="31">
        <v>32</v>
      </c>
      <c r="M26" s="31">
        <v>17</v>
      </c>
      <c r="N26" s="31">
        <v>15</v>
      </c>
      <c r="O26" s="31">
        <v>16</v>
      </c>
      <c r="P26" s="31">
        <v>9</v>
      </c>
      <c r="Q26" s="49">
        <v>7</v>
      </c>
    </row>
    <row r="27" spans="1:17" x14ac:dyDescent="0.15">
      <c r="A27" s="48" t="s">
        <v>530</v>
      </c>
      <c r="B27" s="33"/>
      <c r="C27" s="31">
        <v>14</v>
      </c>
      <c r="D27" s="31">
        <v>7</v>
      </c>
      <c r="E27" s="31">
        <v>7</v>
      </c>
      <c r="F27" s="31">
        <v>21</v>
      </c>
      <c r="G27" s="31">
        <v>10</v>
      </c>
      <c r="H27" s="31">
        <v>11</v>
      </c>
      <c r="I27" s="31">
        <v>22</v>
      </c>
      <c r="J27" s="31">
        <v>14</v>
      </c>
      <c r="K27" s="31">
        <v>8</v>
      </c>
      <c r="L27" s="31">
        <v>43</v>
      </c>
      <c r="M27" s="31">
        <v>24</v>
      </c>
      <c r="N27" s="31">
        <v>19</v>
      </c>
      <c r="O27" s="31">
        <v>23</v>
      </c>
      <c r="P27" s="31">
        <v>16</v>
      </c>
      <c r="Q27" s="49">
        <v>7</v>
      </c>
    </row>
    <row r="28" spans="1:17" x14ac:dyDescent="0.15">
      <c r="A28" s="48" t="s">
        <v>531</v>
      </c>
      <c r="B28" s="33"/>
      <c r="C28" s="31">
        <v>1</v>
      </c>
      <c r="D28" s="31">
        <v>1</v>
      </c>
      <c r="E28" s="38" t="s">
        <v>509</v>
      </c>
      <c r="F28" s="31">
        <v>3</v>
      </c>
      <c r="G28" s="31">
        <v>1</v>
      </c>
      <c r="H28" s="31">
        <v>2</v>
      </c>
      <c r="I28" s="31">
        <v>4</v>
      </c>
      <c r="J28" s="31">
        <v>3</v>
      </c>
      <c r="K28" s="31">
        <v>1</v>
      </c>
      <c r="L28" s="31">
        <v>9</v>
      </c>
      <c r="M28" s="31">
        <v>4</v>
      </c>
      <c r="N28" s="31">
        <v>5</v>
      </c>
      <c r="O28" s="31">
        <v>3</v>
      </c>
      <c r="P28" s="31">
        <v>2</v>
      </c>
      <c r="Q28" s="49">
        <v>1</v>
      </c>
    </row>
    <row r="29" spans="1:17" x14ac:dyDescent="0.15">
      <c r="A29" s="48"/>
      <c r="B29" s="33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49"/>
    </row>
    <row r="30" spans="1:17" x14ac:dyDescent="0.15">
      <c r="A30" s="1190" t="s">
        <v>532</v>
      </c>
      <c r="B30" s="1191"/>
      <c r="C30" s="31">
        <f t="shared" ref="C30:Q30" si="2">SUM(C32:C37)</f>
        <v>423</v>
      </c>
      <c r="D30" s="31">
        <f t="shared" si="2"/>
        <v>273</v>
      </c>
      <c r="E30" s="31">
        <f t="shared" si="2"/>
        <v>150</v>
      </c>
      <c r="F30" s="31">
        <f t="shared" si="2"/>
        <v>391</v>
      </c>
      <c r="G30" s="31">
        <f t="shared" si="2"/>
        <v>253</v>
      </c>
      <c r="H30" s="31">
        <f t="shared" si="2"/>
        <v>138</v>
      </c>
      <c r="I30" s="31">
        <f t="shared" si="2"/>
        <v>485</v>
      </c>
      <c r="J30" s="31">
        <f t="shared" si="2"/>
        <v>293</v>
      </c>
      <c r="K30" s="31">
        <f t="shared" si="2"/>
        <v>192</v>
      </c>
      <c r="L30" s="31">
        <f t="shared" si="2"/>
        <v>468</v>
      </c>
      <c r="M30" s="31">
        <f t="shared" si="2"/>
        <v>280</v>
      </c>
      <c r="N30" s="31">
        <f t="shared" si="2"/>
        <v>188</v>
      </c>
      <c r="O30" s="31">
        <f t="shared" si="2"/>
        <v>455</v>
      </c>
      <c r="P30" s="31">
        <f t="shared" si="2"/>
        <v>278</v>
      </c>
      <c r="Q30" s="49">
        <f t="shared" si="2"/>
        <v>177</v>
      </c>
    </row>
    <row r="31" spans="1:17" x14ac:dyDescent="0.15">
      <c r="A31" s="48"/>
      <c r="B31" s="33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49"/>
    </row>
    <row r="32" spans="1:17" x14ac:dyDescent="0.15">
      <c r="A32" s="48" t="s">
        <v>533</v>
      </c>
      <c r="B32" s="33"/>
      <c r="C32" s="31">
        <v>85</v>
      </c>
      <c r="D32" s="31">
        <v>38</v>
      </c>
      <c r="E32" s="31">
        <v>47</v>
      </c>
      <c r="F32" s="31">
        <v>84</v>
      </c>
      <c r="G32" s="31">
        <v>41</v>
      </c>
      <c r="H32" s="31">
        <v>43</v>
      </c>
      <c r="I32" s="31">
        <v>155</v>
      </c>
      <c r="J32" s="31">
        <v>82</v>
      </c>
      <c r="K32" s="31">
        <v>73</v>
      </c>
      <c r="L32" s="31">
        <v>141</v>
      </c>
      <c r="M32" s="31">
        <v>69</v>
      </c>
      <c r="N32" s="31">
        <v>72</v>
      </c>
      <c r="O32" s="31">
        <v>169</v>
      </c>
      <c r="P32" s="31">
        <v>91</v>
      </c>
      <c r="Q32" s="49">
        <v>78</v>
      </c>
    </row>
    <row r="33" spans="1:17" x14ac:dyDescent="0.15">
      <c r="A33" s="48" t="s">
        <v>534</v>
      </c>
      <c r="B33" s="33"/>
      <c r="C33" s="31">
        <v>26</v>
      </c>
      <c r="D33" s="31">
        <v>9</v>
      </c>
      <c r="E33" s="31">
        <v>17</v>
      </c>
      <c r="F33" s="31">
        <v>28</v>
      </c>
      <c r="G33" s="31">
        <v>12</v>
      </c>
      <c r="H33" s="31">
        <v>16</v>
      </c>
      <c r="I33" s="31">
        <v>30</v>
      </c>
      <c r="J33" s="31">
        <v>13</v>
      </c>
      <c r="K33" s="31">
        <v>17</v>
      </c>
      <c r="L33" s="31">
        <v>28</v>
      </c>
      <c r="M33" s="31">
        <v>16</v>
      </c>
      <c r="N33" s="31">
        <v>12</v>
      </c>
      <c r="O33" s="31">
        <v>31</v>
      </c>
      <c r="P33" s="31">
        <v>15</v>
      </c>
      <c r="Q33" s="49">
        <v>16</v>
      </c>
    </row>
    <row r="34" spans="1:17" x14ac:dyDescent="0.15">
      <c r="A34" s="48" t="s">
        <v>535</v>
      </c>
      <c r="B34" s="33"/>
      <c r="C34" s="31">
        <v>24</v>
      </c>
      <c r="D34" s="31">
        <v>9</v>
      </c>
      <c r="E34" s="31">
        <v>15</v>
      </c>
      <c r="F34" s="31">
        <v>32</v>
      </c>
      <c r="G34" s="31">
        <v>22</v>
      </c>
      <c r="H34" s="31">
        <v>10</v>
      </c>
      <c r="I34" s="31">
        <v>20</v>
      </c>
      <c r="J34" s="31">
        <v>10</v>
      </c>
      <c r="K34" s="31">
        <v>10</v>
      </c>
      <c r="L34" s="31">
        <v>35</v>
      </c>
      <c r="M34" s="31">
        <v>15</v>
      </c>
      <c r="N34" s="31">
        <v>20</v>
      </c>
      <c r="O34" s="31">
        <v>23</v>
      </c>
      <c r="P34" s="31">
        <v>15</v>
      </c>
      <c r="Q34" s="49">
        <v>8</v>
      </c>
    </row>
    <row r="35" spans="1:17" x14ac:dyDescent="0.15">
      <c r="A35" s="48" t="s">
        <v>536</v>
      </c>
      <c r="B35" s="33"/>
      <c r="C35" s="31">
        <v>39</v>
      </c>
      <c r="D35" s="31">
        <v>15</v>
      </c>
      <c r="E35" s="31">
        <v>24</v>
      </c>
      <c r="F35" s="31">
        <v>29</v>
      </c>
      <c r="G35" s="31">
        <v>14</v>
      </c>
      <c r="H35" s="31">
        <v>15</v>
      </c>
      <c r="I35" s="31">
        <v>34</v>
      </c>
      <c r="J35" s="31">
        <v>21</v>
      </c>
      <c r="K35" s="31">
        <v>13</v>
      </c>
      <c r="L35" s="31">
        <v>42</v>
      </c>
      <c r="M35" s="31">
        <v>25</v>
      </c>
      <c r="N35" s="31">
        <v>17</v>
      </c>
      <c r="O35" s="31">
        <v>34</v>
      </c>
      <c r="P35" s="31">
        <v>18</v>
      </c>
      <c r="Q35" s="49">
        <v>16</v>
      </c>
    </row>
    <row r="36" spans="1:17" x14ac:dyDescent="0.15">
      <c r="A36" s="48" t="s">
        <v>537</v>
      </c>
      <c r="B36" s="33"/>
      <c r="C36" s="31">
        <v>38</v>
      </c>
      <c r="D36" s="31">
        <v>19</v>
      </c>
      <c r="E36" s="31">
        <v>19</v>
      </c>
      <c r="F36" s="31">
        <v>46</v>
      </c>
      <c r="G36" s="31">
        <v>21</v>
      </c>
      <c r="H36" s="31">
        <v>25</v>
      </c>
      <c r="I36" s="31">
        <v>65</v>
      </c>
      <c r="J36" s="31">
        <v>34</v>
      </c>
      <c r="K36" s="31">
        <v>31</v>
      </c>
      <c r="L36" s="31">
        <v>55</v>
      </c>
      <c r="M36" s="31">
        <v>27</v>
      </c>
      <c r="N36" s="31">
        <v>28</v>
      </c>
      <c r="O36" s="31">
        <v>46</v>
      </c>
      <c r="P36" s="31">
        <v>24</v>
      </c>
      <c r="Q36" s="49">
        <v>22</v>
      </c>
    </row>
    <row r="37" spans="1:17" x14ac:dyDescent="0.15">
      <c r="A37" s="48" t="s">
        <v>538</v>
      </c>
      <c r="B37" s="33"/>
      <c r="C37" s="31">
        <v>211</v>
      </c>
      <c r="D37" s="31">
        <v>183</v>
      </c>
      <c r="E37" s="31">
        <v>28</v>
      </c>
      <c r="F37" s="31">
        <v>172</v>
      </c>
      <c r="G37" s="31">
        <v>143</v>
      </c>
      <c r="H37" s="31">
        <v>29</v>
      </c>
      <c r="I37" s="31">
        <v>181</v>
      </c>
      <c r="J37" s="31">
        <v>133</v>
      </c>
      <c r="K37" s="31">
        <v>48</v>
      </c>
      <c r="L37" s="31">
        <v>167</v>
      </c>
      <c r="M37" s="31">
        <v>128</v>
      </c>
      <c r="N37" s="31">
        <v>39</v>
      </c>
      <c r="O37" s="31">
        <v>152</v>
      </c>
      <c r="P37" s="31">
        <v>115</v>
      </c>
      <c r="Q37" s="49">
        <v>37</v>
      </c>
    </row>
    <row r="38" spans="1:17" x14ac:dyDescent="0.15">
      <c r="A38" s="48"/>
      <c r="B38" s="33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49"/>
    </row>
    <row r="39" spans="1:17" x14ac:dyDescent="0.15">
      <c r="A39" s="1190" t="s">
        <v>539</v>
      </c>
      <c r="B39" s="1191"/>
      <c r="C39" s="31">
        <f t="shared" ref="C39:Q39" si="3">SUM(C41:C49)</f>
        <v>112</v>
      </c>
      <c r="D39" s="31">
        <f t="shared" si="3"/>
        <v>53</v>
      </c>
      <c r="E39" s="31">
        <f t="shared" si="3"/>
        <v>59</v>
      </c>
      <c r="F39" s="31">
        <f t="shared" si="3"/>
        <v>125</v>
      </c>
      <c r="G39" s="31">
        <f t="shared" si="3"/>
        <v>66</v>
      </c>
      <c r="H39" s="31">
        <f t="shared" si="3"/>
        <v>59</v>
      </c>
      <c r="I39" s="31">
        <f t="shared" si="3"/>
        <v>176</v>
      </c>
      <c r="J39" s="31">
        <f t="shared" si="3"/>
        <v>83</v>
      </c>
      <c r="K39" s="31">
        <f t="shared" si="3"/>
        <v>93</v>
      </c>
      <c r="L39" s="31">
        <f t="shared" si="3"/>
        <v>202</v>
      </c>
      <c r="M39" s="31">
        <f t="shared" si="3"/>
        <v>111</v>
      </c>
      <c r="N39" s="31">
        <f t="shared" si="3"/>
        <v>91</v>
      </c>
      <c r="O39" s="31">
        <f t="shared" si="3"/>
        <v>171</v>
      </c>
      <c r="P39" s="31">
        <f t="shared" si="3"/>
        <v>93</v>
      </c>
      <c r="Q39" s="49">
        <f t="shared" si="3"/>
        <v>78</v>
      </c>
    </row>
    <row r="40" spans="1:17" x14ac:dyDescent="0.15">
      <c r="A40" s="48"/>
      <c r="B40" s="33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49"/>
    </row>
    <row r="41" spans="1:17" x14ac:dyDescent="0.15">
      <c r="A41" s="48" t="s">
        <v>540</v>
      </c>
      <c r="B41" s="33"/>
      <c r="C41" s="31">
        <v>22</v>
      </c>
      <c r="D41" s="31">
        <v>10</v>
      </c>
      <c r="E41" s="31">
        <v>12</v>
      </c>
      <c r="F41" s="31">
        <v>24</v>
      </c>
      <c r="G41" s="31">
        <v>18</v>
      </c>
      <c r="H41" s="31">
        <v>6</v>
      </c>
      <c r="I41" s="31">
        <v>37</v>
      </c>
      <c r="J41" s="31">
        <v>15</v>
      </c>
      <c r="K41" s="31">
        <v>22</v>
      </c>
      <c r="L41" s="31">
        <v>42</v>
      </c>
      <c r="M41" s="31">
        <v>24</v>
      </c>
      <c r="N41" s="31">
        <v>18</v>
      </c>
      <c r="O41" s="31">
        <v>45</v>
      </c>
      <c r="P41" s="31">
        <v>25</v>
      </c>
      <c r="Q41" s="49">
        <v>20</v>
      </c>
    </row>
    <row r="42" spans="1:17" x14ac:dyDescent="0.15">
      <c r="A42" s="48" t="s">
        <v>541</v>
      </c>
      <c r="B42" s="33"/>
      <c r="C42" s="31">
        <v>29</v>
      </c>
      <c r="D42" s="31">
        <v>12</v>
      </c>
      <c r="E42" s="31">
        <v>17</v>
      </c>
      <c r="F42" s="31">
        <v>28</v>
      </c>
      <c r="G42" s="31">
        <v>14</v>
      </c>
      <c r="H42" s="31">
        <v>14</v>
      </c>
      <c r="I42" s="31">
        <v>34</v>
      </c>
      <c r="J42" s="31">
        <v>15</v>
      </c>
      <c r="K42" s="31">
        <v>19</v>
      </c>
      <c r="L42" s="31">
        <v>47</v>
      </c>
      <c r="M42" s="31">
        <v>32</v>
      </c>
      <c r="N42" s="31">
        <v>15</v>
      </c>
      <c r="O42" s="31">
        <v>28</v>
      </c>
      <c r="P42" s="31">
        <v>15</v>
      </c>
      <c r="Q42" s="49">
        <v>13</v>
      </c>
    </row>
    <row r="43" spans="1:17" x14ac:dyDescent="0.15">
      <c r="A43" s="48" t="s">
        <v>542</v>
      </c>
      <c r="B43" s="33"/>
      <c r="C43" s="31">
        <v>13</v>
      </c>
      <c r="D43" s="31">
        <v>8</v>
      </c>
      <c r="E43" s="31">
        <v>5</v>
      </c>
      <c r="F43" s="31">
        <v>20</v>
      </c>
      <c r="G43" s="31">
        <v>12</v>
      </c>
      <c r="H43" s="31">
        <v>8</v>
      </c>
      <c r="I43" s="31">
        <v>16</v>
      </c>
      <c r="J43" s="31">
        <v>8</v>
      </c>
      <c r="K43" s="31">
        <v>8</v>
      </c>
      <c r="L43" s="31">
        <v>15</v>
      </c>
      <c r="M43" s="31">
        <v>7</v>
      </c>
      <c r="N43" s="31">
        <v>8</v>
      </c>
      <c r="O43" s="31">
        <v>17</v>
      </c>
      <c r="P43" s="31">
        <v>10</v>
      </c>
      <c r="Q43" s="49">
        <v>7</v>
      </c>
    </row>
    <row r="44" spans="1:17" x14ac:dyDescent="0.15">
      <c r="A44" s="48" t="s">
        <v>543</v>
      </c>
      <c r="B44" s="33"/>
      <c r="C44" s="31">
        <v>6</v>
      </c>
      <c r="D44" s="31">
        <v>2</v>
      </c>
      <c r="E44" s="38">
        <v>4</v>
      </c>
      <c r="F44" s="31">
        <v>11</v>
      </c>
      <c r="G44" s="31">
        <v>6</v>
      </c>
      <c r="H44" s="31">
        <v>5</v>
      </c>
      <c r="I44" s="31">
        <v>10</v>
      </c>
      <c r="J44" s="31">
        <v>5</v>
      </c>
      <c r="K44" s="31">
        <v>5</v>
      </c>
      <c r="L44" s="31">
        <v>8</v>
      </c>
      <c r="M44" s="31">
        <v>4</v>
      </c>
      <c r="N44" s="31">
        <v>4</v>
      </c>
      <c r="O44" s="31">
        <v>10</v>
      </c>
      <c r="P44" s="31">
        <v>5</v>
      </c>
      <c r="Q44" s="49">
        <v>5</v>
      </c>
    </row>
    <row r="45" spans="1:17" x14ac:dyDescent="0.15">
      <c r="A45" s="48" t="s">
        <v>544</v>
      </c>
      <c r="B45" s="33"/>
      <c r="C45" s="31">
        <v>1</v>
      </c>
      <c r="D45" s="31">
        <v>1</v>
      </c>
      <c r="E45" s="38" t="s">
        <v>509</v>
      </c>
      <c r="F45" s="31">
        <v>4</v>
      </c>
      <c r="G45" s="31">
        <v>2</v>
      </c>
      <c r="H45" s="31">
        <v>2</v>
      </c>
      <c r="I45" s="31">
        <v>10</v>
      </c>
      <c r="J45" s="31">
        <v>4</v>
      </c>
      <c r="K45" s="31">
        <v>6</v>
      </c>
      <c r="L45" s="31">
        <v>13</v>
      </c>
      <c r="M45" s="31">
        <v>7</v>
      </c>
      <c r="N45" s="31">
        <v>6</v>
      </c>
      <c r="O45" s="31">
        <v>12</v>
      </c>
      <c r="P45" s="31">
        <v>5</v>
      </c>
      <c r="Q45" s="49">
        <v>7</v>
      </c>
    </row>
    <row r="46" spans="1:17" x14ac:dyDescent="0.15">
      <c r="A46" s="48" t="s">
        <v>545</v>
      </c>
      <c r="B46" s="33"/>
      <c r="C46" s="31">
        <v>8</v>
      </c>
      <c r="D46" s="31">
        <v>5</v>
      </c>
      <c r="E46" s="31">
        <v>3</v>
      </c>
      <c r="F46" s="31">
        <v>12</v>
      </c>
      <c r="G46" s="31">
        <v>4</v>
      </c>
      <c r="H46" s="31">
        <v>8</v>
      </c>
      <c r="I46" s="31">
        <v>14</v>
      </c>
      <c r="J46" s="31">
        <v>8</v>
      </c>
      <c r="K46" s="31">
        <v>6</v>
      </c>
      <c r="L46" s="31">
        <v>14</v>
      </c>
      <c r="M46" s="31">
        <v>8</v>
      </c>
      <c r="N46" s="31">
        <v>6</v>
      </c>
      <c r="O46" s="31">
        <v>6</v>
      </c>
      <c r="P46" s="31">
        <v>3</v>
      </c>
      <c r="Q46" s="49">
        <v>3</v>
      </c>
    </row>
    <row r="47" spans="1:17" x14ac:dyDescent="0.15">
      <c r="A47" s="48" t="s">
        <v>546</v>
      </c>
      <c r="B47" s="33"/>
      <c r="C47" s="31">
        <v>7</v>
      </c>
      <c r="D47" s="31">
        <v>2</v>
      </c>
      <c r="E47" s="31">
        <v>5</v>
      </c>
      <c r="F47" s="31">
        <v>7</v>
      </c>
      <c r="G47" s="31">
        <v>3</v>
      </c>
      <c r="H47" s="31">
        <v>4</v>
      </c>
      <c r="I47" s="31">
        <v>15</v>
      </c>
      <c r="J47" s="31">
        <v>6</v>
      </c>
      <c r="K47" s="31">
        <v>9</v>
      </c>
      <c r="L47" s="31">
        <v>19</v>
      </c>
      <c r="M47" s="31">
        <v>10</v>
      </c>
      <c r="N47" s="31">
        <v>9</v>
      </c>
      <c r="O47" s="31">
        <v>9</v>
      </c>
      <c r="P47" s="31">
        <v>4</v>
      </c>
      <c r="Q47" s="49">
        <v>5</v>
      </c>
    </row>
    <row r="48" spans="1:17" x14ac:dyDescent="0.15">
      <c r="A48" s="48" t="s">
        <v>547</v>
      </c>
      <c r="B48" s="33"/>
      <c r="C48" s="31">
        <v>25</v>
      </c>
      <c r="D48" s="31">
        <v>12</v>
      </c>
      <c r="E48" s="31">
        <v>13</v>
      </c>
      <c r="F48" s="31">
        <v>13</v>
      </c>
      <c r="G48" s="31">
        <v>5</v>
      </c>
      <c r="H48" s="31">
        <v>8</v>
      </c>
      <c r="I48" s="31">
        <v>25</v>
      </c>
      <c r="J48" s="31">
        <v>12</v>
      </c>
      <c r="K48" s="31">
        <v>13</v>
      </c>
      <c r="L48" s="31">
        <v>26</v>
      </c>
      <c r="M48" s="31">
        <v>12</v>
      </c>
      <c r="N48" s="31">
        <v>14</v>
      </c>
      <c r="O48" s="31">
        <v>28</v>
      </c>
      <c r="P48" s="31">
        <v>18</v>
      </c>
      <c r="Q48" s="49">
        <v>10</v>
      </c>
    </row>
    <row r="49" spans="1:17" x14ac:dyDescent="0.15">
      <c r="A49" s="48" t="s">
        <v>548</v>
      </c>
      <c r="B49" s="33"/>
      <c r="C49" s="31">
        <v>1</v>
      </c>
      <c r="D49" s="31">
        <v>1</v>
      </c>
      <c r="E49" s="38" t="s">
        <v>509</v>
      </c>
      <c r="F49" s="31">
        <v>6</v>
      </c>
      <c r="G49" s="31">
        <v>2</v>
      </c>
      <c r="H49" s="31">
        <v>4</v>
      </c>
      <c r="I49" s="31">
        <v>15</v>
      </c>
      <c r="J49" s="31">
        <v>10</v>
      </c>
      <c r="K49" s="31">
        <v>5</v>
      </c>
      <c r="L49" s="31">
        <v>18</v>
      </c>
      <c r="M49" s="31">
        <v>7</v>
      </c>
      <c r="N49" s="31">
        <v>11</v>
      </c>
      <c r="O49" s="31">
        <v>16</v>
      </c>
      <c r="P49" s="31">
        <v>8</v>
      </c>
      <c r="Q49" s="49">
        <v>8</v>
      </c>
    </row>
    <row r="50" spans="1:17" x14ac:dyDescent="0.15">
      <c r="A50" s="48"/>
      <c r="B50" s="33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49"/>
    </row>
    <row r="51" spans="1:17" x14ac:dyDescent="0.15">
      <c r="A51" s="1190" t="s">
        <v>549</v>
      </c>
      <c r="B51" s="1191"/>
      <c r="C51" s="31">
        <f t="shared" ref="C51:Q51" si="4">SUM(C53:C57)</f>
        <v>72</v>
      </c>
      <c r="D51" s="31">
        <f t="shared" si="4"/>
        <v>37</v>
      </c>
      <c r="E51" s="31">
        <f t="shared" si="4"/>
        <v>35</v>
      </c>
      <c r="F51" s="31">
        <f t="shared" si="4"/>
        <v>111</v>
      </c>
      <c r="G51" s="31">
        <f t="shared" si="4"/>
        <v>57</v>
      </c>
      <c r="H51" s="31">
        <f t="shared" si="4"/>
        <v>54</v>
      </c>
      <c r="I51" s="31">
        <f t="shared" si="4"/>
        <v>147</v>
      </c>
      <c r="J51" s="31">
        <f t="shared" si="4"/>
        <v>77</v>
      </c>
      <c r="K51" s="31">
        <f t="shared" si="4"/>
        <v>70</v>
      </c>
      <c r="L51" s="31">
        <f t="shared" si="4"/>
        <v>200</v>
      </c>
      <c r="M51" s="31">
        <f t="shared" si="4"/>
        <v>106</v>
      </c>
      <c r="N51" s="31">
        <f t="shared" si="4"/>
        <v>94</v>
      </c>
      <c r="O51" s="31">
        <f t="shared" si="4"/>
        <v>141</v>
      </c>
      <c r="P51" s="31">
        <f t="shared" si="4"/>
        <v>81</v>
      </c>
      <c r="Q51" s="49">
        <f t="shared" si="4"/>
        <v>60</v>
      </c>
    </row>
    <row r="52" spans="1:17" x14ac:dyDescent="0.15">
      <c r="A52" s="48"/>
      <c r="B52" s="33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49"/>
    </row>
    <row r="53" spans="1:17" x14ac:dyDescent="0.15">
      <c r="A53" s="48" t="s">
        <v>550</v>
      </c>
      <c r="B53" s="33"/>
      <c r="C53" s="31">
        <v>20</v>
      </c>
      <c r="D53" s="31">
        <v>11</v>
      </c>
      <c r="E53" s="31">
        <v>9</v>
      </c>
      <c r="F53" s="31">
        <v>35</v>
      </c>
      <c r="G53" s="31">
        <v>17</v>
      </c>
      <c r="H53" s="31">
        <v>18</v>
      </c>
      <c r="I53" s="31">
        <v>58</v>
      </c>
      <c r="J53" s="31">
        <v>30</v>
      </c>
      <c r="K53" s="31">
        <v>28</v>
      </c>
      <c r="L53" s="31">
        <v>71</v>
      </c>
      <c r="M53" s="31">
        <v>36</v>
      </c>
      <c r="N53" s="31">
        <v>35</v>
      </c>
      <c r="O53" s="31">
        <v>48</v>
      </c>
      <c r="P53" s="31">
        <v>29</v>
      </c>
      <c r="Q53" s="49">
        <v>19</v>
      </c>
    </row>
    <row r="54" spans="1:17" x14ac:dyDescent="0.15">
      <c r="A54" s="48" t="s">
        <v>551</v>
      </c>
      <c r="B54" s="33"/>
      <c r="C54" s="31">
        <v>37</v>
      </c>
      <c r="D54" s="31">
        <v>18</v>
      </c>
      <c r="E54" s="31">
        <v>19</v>
      </c>
      <c r="F54" s="31">
        <v>51</v>
      </c>
      <c r="G54" s="31">
        <v>29</v>
      </c>
      <c r="H54" s="31">
        <v>22</v>
      </c>
      <c r="I54" s="31">
        <v>67</v>
      </c>
      <c r="J54" s="31">
        <v>33</v>
      </c>
      <c r="K54" s="31">
        <v>34</v>
      </c>
      <c r="L54" s="31">
        <v>94</v>
      </c>
      <c r="M54" s="31">
        <v>53</v>
      </c>
      <c r="N54" s="31">
        <v>41</v>
      </c>
      <c r="O54" s="31">
        <v>66</v>
      </c>
      <c r="P54" s="31">
        <v>38</v>
      </c>
      <c r="Q54" s="49">
        <v>28</v>
      </c>
    </row>
    <row r="55" spans="1:17" x14ac:dyDescent="0.15">
      <c r="A55" s="48" t="s">
        <v>552</v>
      </c>
      <c r="B55" s="33"/>
      <c r="C55" s="31">
        <v>5</v>
      </c>
      <c r="D55" s="31">
        <v>2</v>
      </c>
      <c r="E55" s="31">
        <v>3</v>
      </c>
      <c r="F55" s="31">
        <v>7</v>
      </c>
      <c r="G55" s="31">
        <v>2</v>
      </c>
      <c r="H55" s="31">
        <v>5</v>
      </c>
      <c r="I55" s="31">
        <v>6</v>
      </c>
      <c r="J55" s="31">
        <v>3</v>
      </c>
      <c r="K55" s="31">
        <v>3</v>
      </c>
      <c r="L55" s="31">
        <v>12</v>
      </c>
      <c r="M55" s="31">
        <v>7</v>
      </c>
      <c r="N55" s="31">
        <v>5</v>
      </c>
      <c r="O55" s="31">
        <v>11</v>
      </c>
      <c r="P55" s="31">
        <v>6</v>
      </c>
      <c r="Q55" s="49">
        <v>5</v>
      </c>
    </row>
    <row r="56" spans="1:17" x14ac:dyDescent="0.15">
      <c r="A56" s="48" t="s">
        <v>553</v>
      </c>
      <c r="B56" s="33"/>
      <c r="C56" s="31">
        <v>1</v>
      </c>
      <c r="D56" s="38">
        <v>1</v>
      </c>
      <c r="E56" s="38" t="s">
        <v>509</v>
      </c>
      <c r="F56" s="31">
        <v>1</v>
      </c>
      <c r="G56" s="38" t="s">
        <v>509</v>
      </c>
      <c r="H56" s="31">
        <v>1</v>
      </c>
      <c r="I56" s="31">
        <v>4</v>
      </c>
      <c r="J56" s="31">
        <v>3</v>
      </c>
      <c r="K56" s="31">
        <v>1</v>
      </c>
      <c r="L56" s="31">
        <v>7</v>
      </c>
      <c r="M56" s="31">
        <v>4</v>
      </c>
      <c r="N56" s="31">
        <v>3</v>
      </c>
      <c r="O56" s="31">
        <v>3</v>
      </c>
      <c r="P56" s="31">
        <v>2</v>
      </c>
      <c r="Q56" s="49">
        <v>1</v>
      </c>
    </row>
    <row r="57" spans="1:17" ht="14.25" thickBot="1" x14ac:dyDescent="0.2">
      <c r="A57" s="65" t="s">
        <v>554</v>
      </c>
      <c r="B57" s="66"/>
      <c r="C57" s="773">
        <v>9</v>
      </c>
      <c r="D57" s="773">
        <v>5</v>
      </c>
      <c r="E57" s="773">
        <v>4</v>
      </c>
      <c r="F57" s="773">
        <v>17</v>
      </c>
      <c r="G57" s="773">
        <v>9</v>
      </c>
      <c r="H57" s="773">
        <v>8</v>
      </c>
      <c r="I57" s="773">
        <v>12</v>
      </c>
      <c r="J57" s="773">
        <v>8</v>
      </c>
      <c r="K57" s="773">
        <v>4</v>
      </c>
      <c r="L57" s="773">
        <v>16</v>
      </c>
      <c r="M57" s="773">
        <v>6</v>
      </c>
      <c r="N57" s="773">
        <v>10</v>
      </c>
      <c r="O57" s="773">
        <v>13</v>
      </c>
      <c r="P57" s="773">
        <v>6</v>
      </c>
      <c r="Q57" s="775">
        <v>7</v>
      </c>
    </row>
  </sheetData>
  <mergeCells count="11">
    <mergeCell ref="O4:Q4"/>
    <mergeCell ref="A4:B5"/>
    <mergeCell ref="C4:E4"/>
    <mergeCell ref="F4:H4"/>
    <mergeCell ref="I4:K4"/>
    <mergeCell ref="L4:N4"/>
    <mergeCell ref="A7:B7"/>
    <mergeCell ref="A18:B18"/>
    <mergeCell ref="A30:B30"/>
    <mergeCell ref="A39:B39"/>
    <mergeCell ref="A51:B51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&amp;C74</oddFooter>
    <firstFooter>&amp;C72</first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2:Q57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5" width="5.25" style="203" customWidth="1"/>
    <col min="16" max="17" width="5.875" style="203" customWidth="1"/>
  </cols>
  <sheetData>
    <row r="2" spans="1:17" x14ac:dyDescent="0.15">
      <c r="Q2" s="757" t="s">
        <v>1240</v>
      </c>
    </row>
    <row r="3" spans="1:17" ht="4.5" customHeight="1" thickBot="1" x14ac:dyDescent="0.2"/>
    <row r="4" spans="1:17" x14ac:dyDescent="0.15">
      <c r="A4" s="1192" t="s">
        <v>501</v>
      </c>
      <c r="B4" s="1201"/>
      <c r="C4" s="1201"/>
      <c r="D4" s="1205" t="s">
        <v>502</v>
      </c>
      <c r="E4" s="1206"/>
      <c r="F4" s="1207"/>
      <c r="G4" s="1201" t="s">
        <v>503</v>
      </c>
      <c r="H4" s="1201"/>
      <c r="I4" s="1201"/>
      <c r="J4" s="1205" t="s">
        <v>884</v>
      </c>
      <c r="K4" s="1206"/>
      <c r="L4" s="1207"/>
      <c r="M4" s="1201" t="s">
        <v>504</v>
      </c>
      <c r="N4" s="1201"/>
      <c r="O4" s="1201"/>
      <c r="P4" s="1201" t="s">
        <v>486</v>
      </c>
      <c r="Q4" s="1202"/>
    </row>
    <row r="5" spans="1:17" x14ac:dyDescent="0.15">
      <c r="A5" s="63" t="s">
        <v>507</v>
      </c>
      <c r="B5" s="45" t="s">
        <v>840</v>
      </c>
      <c r="C5" s="45" t="s">
        <v>506</v>
      </c>
      <c r="D5" s="45" t="s">
        <v>507</v>
      </c>
      <c r="E5" s="45" t="s">
        <v>840</v>
      </c>
      <c r="F5" s="45" t="s">
        <v>506</v>
      </c>
      <c r="G5" s="45" t="s">
        <v>507</v>
      </c>
      <c r="H5" s="45" t="s">
        <v>840</v>
      </c>
      <c r="I5" s="45" t="s">
        <v>506</v>
      </c>
      <c r="J5" s="45" t="s">
        <v>507</v>
      </c>
      <c r="K5" s="45" t="s">
        <v>840</v>
      </c>
      <c r="L5" s="45" t="s">
        <v>506</v>
      </c>
      <c r="M5" s="45" t="s">
        <v>507</v>
      </c>
      <c r="N5" s="45" t="s">
        <v>840</v>
      </c>
      <c r="O5" s="45" t="s">
        <v>506</v>
      </c>
      <c r="P5" s="1203"/>
      <c r="Q5" s="1204"/>
    </row>
    <row r="6" spans="1:17" x14ac:dyDescent="0.15">
      <c r="A6" s="778"/>
      <c r="B6" s="787"/>
      <c r="C6" s="787"/>
      <c r="D6" s="787"/>
      <c r="E6" s="787"/>
      <c r="F6" s="787"/>
      <c r="G6" s="787"/>
      <c r="H6" s="787"/>
      <c r="I6" s="787"/>
      <c r="J6" s="787"/>
      <c r="K6" s="787"/>
      <c r="L6" s="787"/>
      <c r="M6" s="786"/>
      <c r="N6" s="786"/>
      <c r="O6" s="786"/>
      <c r="P6" s="788"/>
      <c r="Q6" s="789"/>
    </row>
    <row r="7" spans="1:17" x14ac:dyDescent="0.15">
      <c r="A7" s="54">
        <f>SUM(A9:A16)</f>
        <v>241</v>
      </c>
      <c r="B7" s="31">
        <f>SUM(B9:B16)</f>
        <v>125</v>
      </c>
      <c r="C7" s="31">
        <v>166</v>
      </c>
      <c r="D7" s="42">
        <v>233</v>
      </c>
      <c r="E7" s="31">
        <f t="shared" ref="E7:N7" si="0">SUM(E9:E16)</f>
        <v>107</v>
      </c>
      <c r="F7" s="31">
        <f t="shared" si="0"/>
        <v>126</v>
      </c>
      <c r="G7" s="31">
        <f t="shared" si="0"/>
        <v>229</v>
      </c>
      <c r="H7" s="31">
        <f t="shared" si="0"/>
        <v>95</v>
      </c>
      <c r="I7" s="31">
        <f t="shared" si="0"/>
        <v>134</v>
      </c>
      <c r="J7" s="31">
        <v>306</v>
      </c>
      <c r="K7" s="31">
        <v>97</v>
      </c>
      <c r="L7" s="31">
        <v>209</v>
      </c>
      <c r="M7" s="38">
        <f t="shared" si="0"/>
        <v>4</v>
      </c>
      <c r="N7" s="38">
        <f t="shared" si="0"/>
        <v>4</v>
      </c>
      <c r="O7" s="38" t="s">
        <v>1136</v>
      </c>
      <c r="P7" s="1197" t="s">
        <v>108</v>
      </c>
      <c r="Q7" s="1198"/>
    </row>
    <row r="8" spans="1:17" x14ac:dyDescent="0.15">
      <c r="A8" s="54"/>
      <c r="B8" s="31"/>
      <c r="C8" s="31"/>
      <c r="D8" s="42"/>
      <c r="E8" s="31"/>
      <c r="F8" s="31"/>
      <c r="G8" s="31"/>
      <c r="H8" s="31"/>
      <c r="I8" s="31"/>
      <c r="J8" s="31"/>
      <c r="K8" s="31"/>
      <c r="L8" s="31"/>
      <c r="M8" s="38"/>
      <c r="N8" s="38"/>
      <c r="O8" s="38"/>
      <c r="P8" s="32"/>
      <c r="Q8" s="55"/>
    </row>
    <row r="9" spans="1:17" x14ac:dyDescent="0.15">
      <c r="A9" s="54">
        <v>19</v>
      </c>
      <c r="B9" s="31">
        <v>10</v>
      </c>
      <c r="C9" s="31">
        <v>9</v>
      </c>
      <c r="D9" s="31">
        <v>32</v>
      </c>
      <c r="E9" s="31">
        <v>15</v>
      </c>
      <c r="F9" s="31">
        <v>17</v>
      </c>
      <c r="G9" s="31">
        <v>18</v>
      </c>
      <c r="H9" s="31">
        <v>9</v>
      </c>
      <c r="I9" s="31">
        <v>9</v>
      </c>
      <c r="J9" s="31">
        <v>13</v>
      </c>
      <c r="K9" s="31">
        <v>2</v>
      </c>
      <c r="L9" s="31">
        <v>11</v>
      </c>
      <c r="M9" s="38" t="s">
        <v>509</v>
      </c>
      <c r="N9" s="38" t="s">
        <v>509</v>
      </c>
      <c r="O9" s="38" t="s">
        <v>509</v>
      </c>
      <c r="P9" s="32" t="s">
        <v>514</v>
      </c>
      <c r="Q9" s="55"/>
    </row>
    <row r="10" spans="1:17" x14ac:dyDescent="0.15">
      <c r="A10" s="54">
        <v>11</v>
      </c>
      <c r="B10" s="31">
        <v>7</v>
      </c>
      <c r="C10" s="31">
        <v>4</v>
      </c>
      <c r="D10" s="31">
        <v>8</v>
      </c>
      <c r="E10" s="31">
        <v>3</v>
      </c>
      <c r="F10" s="31">
        <v>5</v>
      </c>
      <c r="G10" s="31">
        <v>12</v>
      </c>
      <c r="H10" s="31">
        <v>4</v>
      </c>
      <c r="I10" s="31">
        <v>8</v>
      </c>
      <c r="J10" s="31">
        <v>8</v>
      </c>
      <c r="K10" s="31">
        <v>3</v>
      </c>
      <c r="L10" s="31">
        <v>5</v>
      </c>
      <c r="M10" s="38" t="s">
        <v>509</v>
      </c>
      <c r="N10" s="38" t="s">
        <v>509</v>
      </c>
      <c r="O10" s="38" t="s">
        <v>509</v>
      </c>
      <c r="P10" s="32" t="s">
        <v>515</v>
      </c>
      <c r="Q10" s="55"/>
    </row>
    <row r="11" spans="1:17" x14ac:dyDescent="0.15">
      <c r="A11" s="54">
        <v>51</v>
      </c>
      <c r="B11" s="31">
        <v>30</v>
      </c>
      <c r="C11" s="31">
        <v>21</v>
      </c>
      <c r="D11" s="31">
        <v>41</v>
      </c>
      <c r="E11" s="31">
        <v>19</v>
      </c>
      <c r="F11" s="31">
        <v>22</v>
      </c>
      <c r="G11" s="31">
        <v>59</v>
      </c>
      <c r="H11" s="31">
        <v>21</v>
      </c>
      <c r="I11" s="31">
        <v>38</v>
      </c>
      <c r="J11" s="31">
        <v>114</v>
      </c>
      <c r="K11" s="31">
        <v>38</v>
      </c>
      <c r="L11" s="31">
        <v>76</v>
      </c>
      <c r="M11" s="38" t="s">
        <v>509</v>
      </c>
      <c r="N11" s="38" t="s">
        <v>509</v>
      </c>
      <c r="O11" s="38" t="s">
        <v>509</v>
      </c>
      <c r="P11" s="32" t="s">
        <v>516</v>
      </c>
      <c r="Q11" s="55"/>
    </row>
    <row r="12" spans="1:17" x14ac:dyDescent="0.15">
      <c r="A12" s="54">
        <v>54</v>
      </c>
      <c r="B12" s="31">
        <v>25</v>
      </c>
      <c r="C12" s="31">
        <v>29</v>
      </c>
      <c r="D12" s="31">
        <v>63</v>
      </c>
      <c r="E12" s="31">
        <v>33</v>
      </c>
      <c r="F12" s="31">
        <v>30</v>
      </c>
      <c r="G12" s="31">
        <v>46</v>
      </c>
      <c r="H12" s="31">
        <v>22</v>
      </c>
      <c r="I12" s="31">
        <v>24</v>
      </c>
      <c r="J12" s="31">
        <v>49</v>
      </c>
      <c r="K12" s="31">
        <v>20</v>
      </c>
      <c r="L12" s="31">
        <v>29</v>
      </c>
      <c r="M12" s="38" t="s">
        <v>509</v>
      </c>
      <c r="N12" s="38" t="s">
        <v>509</v>
      </c>
      <c r="O12" s="38" t="s">
        <v>509</v>
      </c>
      <c r="P12" s="32" t="s">
        <v>517</v>
      </c>
      <c r="Q12" s="55"/>
    </row>
    <row r="13" spans="1:17" x14ac:dyDescent="0.15">
      <c r="A13" s="54">
        <v>37</v>
      </c>
      <c r="B13" s="31">
        <v>19</v>
      </c>
      <c r="C13" s="31">
        <v>18</v>
      </c>
      <c r="D13" s="31">
        <v>31</v>
      </c>
      <c r="E13" s="31">
        <v>9</v>
      </c>
      <c r="F13" s="31">
        <v>22</v>
      </c>
      <c r="G13" s="31">
        <v>36</v>
      </c>
      <c r="H13" s="31">
        <v>17</v>
      </c>
      <c r="I13" s="31">
        <v>19</v>
      </c>
      <c r="J13" s="31">
        <v>35</v>
      </c>
      <c r="K13" s="31">
        <v>12</v>
      </c>
      <c r="L13" s="31">
        <v>23</v>
      </c>
      <c r="M13" s="38">
        <v>4</v>
      </c>
      <c r="N13" s="38">
        <v>4</v>
      </c>
      <c r="O13" s="38" t="s">
        <v>509</v>
      </c>
      <c r="P13" s="32" t="s">
        <v>518</v>
      </c>
      <c r="Q13" s="55"/>
    </row>
    <row r="14" spans="1:17" x14ac:dyDescent="0.15">
      <c r="A14" s="54">
        <v>49</v>
      </c>
      <c r="B14" s="31">
        <v>23</v>
      </c>
      <c r="C14" s="31">
        <v>26</v>
      </c>
      <c r="D14" s="31">
        <v>41</v>
      </c>
      <c r="E14" s="31">
        <v>18</v>
      </c>
      <c r="F14" s="31">
        <v>23</v>
      </c>
      <c r="G14" s="31">
        <v>44</v>
      </c>
      <c r="H14" s="31">
        <v>16</v>
      </c>
      <c r="I14" s="31">
        <v>28</v>
      </c>
      <c r="J14" s="31">
        <v>61</v>
      </c>
      <c r="K14" s="31">
        <v>16</v>
      </c>
      <c r="L14" s="31">
        <v>45</v>
      </c>
      <c r="M14" s="38" t="s">
        <v>509</v>
      </c>
      <c r="N14" s="38" t="s">
        <v>509</v>
      </c>
      <c r="O14" s="38" t="s">
        <v>509</v>
      </c>
      <c r="P14" s="32" t="s">
        <v>519</v>
      </c>
      <c r="Q14" s="55"/>
    </row>
    <row r="15" spans="1:17" x14ac:dyDescent="0.15">
      <c r="A15" s="54">
        <v>6</v>
      </c>
      <c r="B15" s="31">
        <v>3</v>
      </c>
      <c r="C15" s="31">
        <v>3</v>
      </c>
      <c r="D15" s="31">
        <v>4</v>
      </c>
      <c r="E15" s="31">
        <v>2</v>
      </c>
      <c r="F15" s="31">
        <v>2</v>
      </c>
      <c r="G15" s="31">
        <v>11</v>
      </c>
      <c r="H15" s="31">
        <v>4</v>
      </c>
      <c r="I15" s="31">
        <v>7</v>
      </c>
      <c r="J15" s="31">
        <v>5</v>
      </c>
      <c r="K15" s="776" t="s">
        <v>1133</v>
      </c>
      <c r="L15" s="31">
        <v>5</v>
      </c>
      <c r="M15" s="38" t="s">
        <v>509</v>
      </c>
      <c r="N15" s="38" t="s">
        <v>509</v>
      </c>
      <c r="O15" s="38" t="s">
        <v>509</v>
      </c>
      <c r="P15" s="32" t="s">
        <v>520</v>
      </c>
      <c r="Q15" s="55"/>
    </row>
    <row r="16" spans="1:17" x14ac:dyDescent="0.15">
      <c r="A16" s="54">
        <v>14</v>
      </c>
      <c r="B16" s="31">
        <v>8</v>
      </c>
      <c r="C16" s="31">
        <v>6</v>
      </c>
      <c r="D16" s="31">
        <v>13</v>
      </c>
      <c r="E16" s="31">
        <v>8</v>
      </c>
      <c r="F16" s="31">
        <v>5</v>
      </c>
      <c r="G16" s="31">
        <v>3</v>
      </c>
      <c r="H16" s="31">
        <v>2</v>
      </c>
      <c r="I16" s="31">
        <v>1</v>
      </c>
      <c r="J16" s="31">
        <v>21</v>
      </c>
      <c r="K16" s="31">
        <v>6</v>
      </c>
      <c r="L16" s="31">
        <v>15</v>
      </c>
      <c r="M16" s="38" t="s">
        <v>509</v>
      </c>
      <c r="N16" s="38" t="s">
        <v>509</v>
      </c>
      <c r="O16" s="38" t="s">
        <v>509</v>
      </c>
      <c r="P16" s="32" t="s">
        <v>521</v>
      </c>
      <c r="Q16" s="55"/>
    </row>
    <row r="17" spans="1:17" x14ac:dyDescent="0.15">
      <c r="A17" s="54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8"/>
      <c r="N17" s="38"/>
      <c r="O17" s="38"/>
      <c r="P17" s="32"/>
      <c r="Q17" s="55"/>
    </row>
    <row r="18" spans="1:17" x14ac:dyDescent="0.15">
      <c r="A18" s="54">
        <f>SUM(A20:A28)</f>
        <v>218</v>
      </c>
      <c r="B18" s="31">
        <f>SUM(B20:B28)</f>
        <v>104</v>
      </c>
      <c r="C18" s="31">
        <f>SUM(C20:C28)</f>
        <v>114</v>
      </c>
      <c r="D18" s="31">
        <f t="shared" ref="D18:O18" si="1">SUM(D20:D28)</f>
        <v>229</v>
      </c>
      <c r="E18" s="31">
        <f t="shared" si="1"/>
        <v>104</v>
      </c>
      <c r="F18" s="31">
        <f t="shared" si="1"/>
        <v>125</v>
      </c>
      <c r="G18" s="31">
        <f t="shared" si="1"/>
        <v>217</v>
      </c>
      <c r="H18" s="31">
        <f t="shared" si="1"/>
        <v>85</v>
      </c>
      <c r="I18" s="31">
        <f t="shared" si="1"/>
        <v>132</v>
      </c>
      <c r="J18" s="31">
        <v>217</v>
      </c>
      <c r="K18" s="31">
        <v>67</v>
      </c>
      <c r="L18" s="31">
        <v>150</v>
      </c>
      <c r="M18" s="38">
        <f t="shared" si="1"/>
        <v>1</v>
      </c>
      <c r="N18" s="38" t="s">
        <v>1137</v>
      </c>
      <c r="O18" s="38">
        <f t="shared" si="1"/>
        <v>1</v>
      </c>
      <c r="P18" s="1197" t="s">
        <v>522</v>
      </c>
      <c r="Q18" s="1198"/>
    </row>
    <row r="19" spans="1:17" x14ac:dyDescent="0.15">
      <c r="A19" s="54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8"/>
      <c r="N19" s="38"/>
      <c r="O19" s="38"/>
      <c r="P19" s="32"/>
      <c r="Q19" s="55"/>
    </row>
    <row r="20" spans="1:17" x14ac:dyDescent="0.15">
      <c r="A20" s="54">
        <v>45</v>
      </c>
      <c r="B20" s="31">
        <v>21</v>
      </c>
      <c r="C20" s="31">
        <v>24</v>
      </c>
      <c r="D20" s="31">
        <v>40</v>
      </c>
      <c r="E20" s="31">
        <v>17</v>
      </c>
      <c r="F20" s="31">
        <v>23</v>
      </c>
      <c r="G20" s="31">
        <v>39</v>
      </c>
      <c r="H20" s="31">
        <v>13</v>
      </c>
      <c r="I20" s="31">
        <v>26</v>
      </c>
      <c r="J20" s="31">
        <v>47</v>
      </c>
      <c r="K20" s="31">
        <v>18</v>
      </c>
      <c r="L20" s="31">
        <v>29</v>
      </c>
      <c r="M20" s="38" t="s">
        <v>509</v>
      </c>
      <c r="N20" s="38" t="s">
        <v>509</v>
      </c>
      <c r="O20" s="38" t="s">
        <v>509</v>
      </c>
      <c r="P20" s="32" t="s">
        <v>523</v>
      </c>
      <c r="Q20" s="55"/>
    </row>
    <row r="21" spans="1:17" x14ac:dyDescent="0.15">
      <c r="A21" s="54">
        <v>54</v>
      </c>
      <c r="B21" s="31">
        <v>26</v>
      </c>
      <c r="C21" s="31">
        <v>28</v>
      </c>
      <c r="D21" s="31">
        <v>52</v>
      </c>
      <c r="E21" s="31">
        <v>20</v>
      </c>
      <c r="F21" s="31">
        <v>32</v>
      </c>
      <c r="G21" s="31">
        <v>42</v>
      </c>
      <c r="H21" s="31">
        <v>17</v>
      </c>
      <c r="I21" s="31">
        <v>25</v>
      </c>
      <c r="J21" s="31">
        <v>52</v>
      </c>
      <c r="K21" s="31">
        <v>16</v>
      </c>
      <c r="L21" s="31">
        <v>36</v>
      </c>
      <c r="M21" s="38" t="s">
        <v>509</v>
      </c>
      <c r="N21" s="38" t="s">
        <v>509</v>
      </c>
      <c r="O21" s="38" t="s">
        <v>509</v>
      </c>
      <c r="P21" s="32" t="s">
        <v>524</v>
      </c>
      <c r="Q21" s="55"/>
    </row>
    <row r="22" spans="1:17" x14ac:dyDescent="0.15">
      <c r="A22" s="54">
        <v>24</v>
      </c>
      <c r="B22" s="31">
        <v>11</v>
      </c>
      <c r="C22" s="31">
        <v>13</v>
      </c>
      <c r="D22" s="31">
        <v>16</v>
      </c>
      <c r="E22" s="31">
        <v>8</v>
      </c>
      <c r="F22" s="31">
        <v>8</v>
      </c>
      <c r="G22" s="31">
        <v>16</v>
      </c>
      <c r="H22" s="31">
        <v>8</v>
      </c>
      <c r="I22" s="31">
        <v>8</v>
      </c>
      <c r="J22" s="31">
        <v>9</v>
      </c>
      <c r="K22" s="31">
        <v>3</v>
      </c>
      <c r="L22" s="31">
        <v>6</v>
      </c>
      <c r="M22" s="38" t="s">
        <v>509</v>
      </c>
      <c r="N22" s="38" t="s">
        <v>509</v>
      </c>
      <c r="O22" s="38" t="s">
        <v>509</v>
      </c>
      <c r="P22" s="32" t="s">
        <v>525</v>
      </c>
      <c r="Q22" s="55"/>
    </row>
    <row r="23" spans="1:17" x14ac:dyDescent="0.15">
      <c r="A23" s="54">
        <v>30</v>
      </c>
      <c r="B23" s="31">
        <v>13</v>
      </c>
      <c r="C23" s="31">
        <v>17</v>
      </c>
      <c r="D23" s="31">
        <v>42</v>
      </c>
      <c r="E23" s="31">
        <v>20</v>
      </c>
      <c r="F23" s="31">
        <v>22</v>
      </c>
      <c r="G23" s="31">
        <v>56</v>
      </c>
      <c r="H23" s="31">
        <v>20</v>
      </c>
      <c r="I23" s="31">
        <v>36</v>
      </c>
      <c r="J23" s="31">
        <v>28</v>
      </c>
      <c r="K23" s="31">
        <v>9</v>
      </c>
      <c r="L23" s="31">
        <v>19</v>
      </c>
      <c r="M23" s="38">
        <v>1</v>
      </c>
      <c r="N23" s="38" t="s">
        <v>509</v>
      </c>
      <c r="O23" s="38">
        <v>1</v>
      </c>
      <c r="P23" s="32" t="s">
        <v>526</v>
      </c>
      <c r="Q23" s="55"/>
    </row>
    <row r="24" spans="1:17" x14ac:dyDescent="0.15">
      <c r="A24" s="54">
        <v>16</v>
      </c>
      <c r="B24" s="31">
        <v>6</v>
      </c>
      <c r="C24" s="31">
        <v>10</v>
      </c>
      <c r="D24" s="31">
        <v>19</v>
      </c>
      <c r="E24" s="31">
        <v>9</v>
      </c>
      <c r="F24" s="31">
        <v>10</v>
      </c>
      <c r="G24" s="31">
        <v>8</v>
      </c>
      <c r="H24" s="31">
        <v>3</v>
      </c>
      <c r="I24" s="31">
        <v>5</v>
      </c>
      <c r="J24" s="31">
        <v>11</v>
      </c>
      <c r="K24" s="38">
        <v>1</v>
      </c>
      <c r="L24" s="31">
        <v>10</v>
      </c>
      <c r="M24" s="38" t="s">
        <v>509</v>
      </c>
      <c r="N24" s="38" t="s">
        <v>509</v>
      </c>
      <c r="O24" s="38" t="s">
        <v>509</v>
      </c>
      <c r="P24" s="32" t="s">
        <v>527</v>
      </c>
      <c r="Q24" s="55"/>
    </row>
    <row r="25" spans="1:17" x14ac:dyDescent="0.15">
      <c r="A25" s="54">
        <v>16</v>
      </c>
      <c r="B25" s="31">
        <v>9</v>
      </c>
      <c r="C25" s="31">
        <v>7</v>
      </c>
      <c r="D25" s="31">
        <v>15</v>
      </c>
      <c r="E25" s="31">
        <v>7</v>
      </c>
      <c r="F25" s="31">
        <v>8</v>
      </c>
      <c r="G25" s="31">
        <v>16</v>
      </c>
      <c r="H25" s="31">
        <v>7</v>
      </c>
      <c r="I25" s="31">
        <v>9</v>
      </c>
      <c r="J25" s="31">
        <v>25</v>
      </c>
      <c r="K25" s="31">
        <v>6</v>
      </c>
      <c r="L25" s="31">
        <v>19</v>
      </c>
      <c r="M25" s="38" t="s">
        <v>509</v>
      </c>
      <c r="N25" s="38" t="s">
        <v>509</v>
      </c>
      <c r="O25" s="38" t="s">
        <v>509</v>
      </c>
      <c r="P25" s="32" t="s">
        <v>528</v>
      </c>
      <c r="Q25" s="55"/>
    </row>
    <row r="26" spans="1:17" x14ac:dyDescent="0.15">
      <c r="A26" s="54">
        <v>14</v>
      </c>
      <c r="B26" s="31">
        <v>7</v>
      </c>
      <c r="C26" s="31">
        <v>7</v>
      </c>
      <c r="D26" s="31">
        <v>17</v>
      </c>
      <c r="E26" s="31">
        <v>6</v>
      </c>
      <c r="F26" s="31">
        <v>11</v>
      </c>
      <c r="G26" s="31">
        <v>24</v>
      </c>
      <c r="H26" s="31">
        <v>13</v>
      </c>
      <c r="I26" s="31">
        <v>11</v>
      </c>
      <c r="J26" s="31">
        <v>21</v>
      </c>
      <c r="K26" s="31">
        <v>6</v>
      </c>
      <c r="L26" s="31">
        <v>15</v>
      </c>
      <c r="M26" s="38" t="s">
        <v>509</v>
      </c>
      <c r="N26" s="38" t="s">
        <v>509</v>
      </c>
      <c r="O26" s="38" t="s">
        <v>509</v>
      </c>
      <c r="P26" s="32" t="s">
        <v>529</v>
      </c>
      <c r="Q26" s="55"/>
    </row>
    <row r="27" spans="1:17" x14ac:dyDescent="0.15">
      <c r="A27" s="54">
        <v>11</v>
      </c>
      <c r="B27" s="31">
        <v>6</v>
      </c>
      <c r="C27" s="31">
        <v>5</v>
      </c>
      <c r="D27" s="31">
        <v>25</v>
      </c>
      <c r="E27" s="31">
        <v>16</v>
      </c>
      <c r="F27" s="31">
        <v>9</v>
      </c>
      <c r="G27" s="31">
        <v>14</v>
      </c>
      <c r="H27" s="31">
        <v>3</v>
      </c>
      <c r="I27" s="31">
        <v>11</v>
      </c>
      <c r="J27" s="31">
        <v>22</v>
      </c>
      <c r="K27" s="31">
        <v>8</v>
      </c>
      <c r="L27" s="31">
        <v>14</v>
      </c>
      <c r="M27" s="38" t="s">
        <v>509</v>
      </c>
      <c r="N27" s="38" t="s">
        <v>509</v>
      </c>
      <c r="O27" s="38" t="s">
        <v>509</v>
      </c>
      <c r="P27" s="32" t="s">
        <v>530</v>
      </c>
      <c r="Q27" s="55"/>
    </row>
    <row r="28" spans="1:17" x14ac:dyDescent="0.15">
      <c r="A28" s="54">
        <v>8</v>
      </c>
      <c r="B28" s="31">
        <v>5</v>
      </c>
      <c r="C28" s="31">
        <v>3</v>
      </c>
      <c r="D28" s="31">
        <v>3</v>
      </c>
      <c r="E28" s="31">
        <v>1</v>
      </c>
      <c r="F28" s="31">
        <v>2</v>
      </c>
      <c r="G28" s="31">
        <v>2</v>
      </c>
      <c r="H28" s="31">
        <v>1</v>
      </c>
      <c r="I28" s="31">
        <v>1</v>
      </c>
      <c r="J28" s="31">
        <v>2</v>
      </c>
      <c r="K28" s="776" t="s">
        <v>1134</v>
      </c>
      <c r="L28" s="31">
        <v>2</v>
      </c>
      <c r="M28" s="38" t="s">
        <v>509</v>
      </c>
      <c r="N28" s="38" t="s">
        <v>509</v>
      </c>
      <c r="O28" s="38" t="s">
        <v>509</v>
      </c>
      <c r="P28" s="32" t="s">
        <v>531</v>
      </c>
      <c r="Q28" s="55"/>
    </row>
    <row r="29" spans="1:17" x14ac:dyDescent="0.15">
      <c r="A29" s="54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8"/>
      <c r="N29" s="38"/>
      <c r="O29" s="38"/>
      <c r="P29" s="32"/>
      <c r="Q29" s="55"/>
    </row>
    <row r="30" spans="1:17" x14ac:dyDescent="0.15">
      <c r="A30" s="54">
        <f>SUM(A32:A37)</f>
        <v>230</v>
      </c>
      <c r="B30" s="31">
        <f>SUM(B32:B37)</f>
        <v>129</v>
      </c>
      <c r="C30" s="31">
        <f>SUM(C32:C37)</f>
        <v>101</v>
      </c>
      <c r="D30" s="31">
        <f t="shared" ref="D30:O30" si="2">SUM(D32:D37)</f>
        <v>245</v>
      </c>
      <c r="E30" s="31">
        <f t="shared" si="2"/>
        <v>120</v>
      </c>
      <c r="F30" s="31">
        <f t="shared" si="2"/>
        <v>125</v>
      </c>
      <c r="G30" s="31">
        <f t="shared" si="2"/>
        <v>228</v>
      </c>
      <c r="H30" s="31">
        <f t="shared" si="2"/>
        <v>99</v>
      </c>
      <c r="I30" s="31">
        <f t="shared" si="2"/>
        <v>129</v>
      </c>
      <c r="J30" s="31">
        <v>229</v>
      </c>
      <c r="K30" s="31">
        <v>89</v>
      </c>
      <c r="L30" s="31">
        <v>140</v>
      </c>
      <c r="M30" s="38">
        <f t="shared" si="2"/>
        <v>7</v>
      </c>
      <c r="N30" s="38">
        <f t="shared" si="2"/>
        <v>5</v>
      </c>
      <c r="O30" s="38">
        <f t="shared" si="2"/>
        <v>2</v>
      </c>
      <c r="P30" s="1197" t="s">
        <v>532</v>
      </c>
      <c r="Q30" s="1198"/>
    </row>
    <row r="31" spans="1:17" x14ac:dyDescent="0.15">
      <c r="A31" s="54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8"/>
      <c r="N31" s="38"/>
      <c r="O31" s="38"/>
      <c r="P31" s="32"/>
      <c r="Q31" s="55"/>
    </row>
    <row r="32" spans="1:17" x14ac:dyDescent="0.15">
      <c r="A32" s="54">
        <v>74</v>
      </c>
      <c r="B32" s="31">
        <v>35</v>
      </c>
      <c r="C32" s="31">
        <v>39</v>
      </c>
      <c r="D32" s="31">
        <v>100</v>
      </c>
      <c r="E32" s="31">
        <v>39</v>
      </c>
      <c r="F32" s="31">
        <v>61</v>
      </c>
      <c r="G32" s="31">
        <v>105</v>
      </c>
      <c r="H32" s="31">
        <v>51</v>
      </c>
      <c r="I32" s="31">
        <v>54</v>
      </c>
      <c r="J32" s="31">
        <v>99</v>
      </c>
      <c r="K32" s="31">
        <v>35</v>
      </c>
      <c r="L32" s="31">
        <v>64</v>
      </c>
      <c r="M32" s="38">
        <v>6</v>
      </c>
      <c r="N32" s="38">
        <v>4</v>
      </c>
      <c r="O32" s="38">
        <v>2</v>
      </c>
      <c r="P32" s="32" t="s">
        <v>533</v>
      </c>
      <c r="Q32" s="55"/>
    </row>
    <row r="33" spans="1:17" x14ac:dyDescent="0.15">
      <c r="A33" s="54">
        <v>17</v>
      </c>
      <c r="B33" s="31">
        <v>6</v>
      </c>
      <c r="C33" s="31">
        <v>11</v>
      </c>
      <c r="D33" s="31">
        <v>13</v>
      </c>
      <c r="E33" s="31">
        <v>4</v>
      </c>
      <c r="F33" s="31">
        <v>9</v>
      </c>
      <c r="G33" s="31">
        <v>20</v>
      </c>
      <c r="H33" s="31">
        <v>9</v>
      </c>
      <c r="I33" s="31">
        <v>11</v>
      </c>
      <c r="J33" s="31">
        <v>13</v>
      </c>
      <c r="K33" s="31">
        <v>8</v>
      </c>
      <c r="L33" s="31">
        <v>5</v>
      </c>
      <c r="M33" s="38" t="s">
        <v>509</v>
      </c>
      <c r="N33" s="38" t="s">
        <v>509</v>
      </c>
      <c r="O33" s="38" t="s">
        <v>509</v>
      </c>
      <c r="P33" s="32" t="s">
        <v>534</v>
      </c>
      <c r="Q33" s="55"/>
    </row>
    <row r="34" spans="1:17" x14ac:dyDescent="0.15">
      <c r="A34" s="54">
        <v>14</v>
      </c>
      <c r="B34" s="31">
        <v>4</v>
      </c>
      <c r="C34" s="31">
        <v>10</v>
      </c>
      <c r="D34" s="31">
        <v>16</v>
      </c>
      <c r="E34" s="31">
        <v>8</v>
      </c>
      <c r="F34" s="31">
        <v>8</v>
      </c>
      <c r="G34" s="31">
        <v>14</v>
      </c>
      <c r="H34" s="31">
        <v>4</v>
      </c>
      <c r="I34" s="31">
        <v>10</v>
      </c>
      <c r="J34" s="31">
        <v>16</v>
      </c>
      <c r="K34" s="31">
        <v>9</v>
      </c>
      <c r="L34" s="31">
        <v>7</v>
      </c>
      <c r="M34" s="38">
        <v>1</v>
      </c>
      <c r="N34" s="38">
        <v>1</v>
      </c>
      <c r="O34" s="38" t="s">
        <v>509</v>
      </c>
      <c r="P34" s="32" t="s">
        <v>535</v>
      </c>
      <c r="Q34" s="55"/>
    </row>
    <row r="35" spans="1:17" x14ac:dyDescent="0.15">
      <c r="A35" s="54">
        <v>23</v>
      </c>
      <c r="B35" s="31">
        <v>13</v>
      </c>
      <c r="C35" s="31">
        <v>10</v>
      </c>
      <c r="D35" s="31">
        <v>25</v>
      </c>
      <c r="E35" s="31">
        <v>10</v>
      </c>
      <c r="F35" s="31">
        <v>15</v>
      </c>
      <c r="G35" s="31">
        <v>18</v>
      </c>
      <c r="H35" s="31">
        <v>6</v>
      </c>
      <c r="I35" s="31">
        <v>12</v>
      </c>
      <c r="J35" s="31">
        <v>17</v>
      </c>
      <c r="K35" s="31">
        <v>6</v>
      </c>
      <c r="L35" s="31">
        <v>11</v>
      </c>
      <c r="M35" s="38" t="s">
        <v>509</v>
      </c>
      <c r="N35" s="38" t="s">
        <v>509</v>
      </c>
      <c r="O35" s="38" t="s">
        <v>509</v>
      </c>
      <c r="P35" s="32" t="s">
        <v>536</v>
      </c>
      <c r="Q35" s="55"/>
    </row>
    <row r="36" spans="1:17" x14ac:dyDescent="0.15">
      <c r="A36" s="54">
        <v>19</v>
      </c>
      <c r="B36" s="31">
        <v>8</v>
      </c>
      <c r="C36" s="31">
        <v>11</v>
      </c>
      <c r="D36" s="31">
        <v>21</v>
      </c>
      <c r="E36" s="31">
        <v>12</v>
      </c>
      <c r="F36" s="31">
        <v>9</v>
      </c>
      <c r="G36" s="31">
        <v>28</v>
      </c>
      <c r="H36" s="31">
        <v>11</v>
      </c>
      <c r="I36" s="31">
        <v>17</v>
      </c>
      <c r="J36" s="31">
        <v>29</v>
      </c>
      <c r="K36" s="31">
        <v>12</v>
      </c>
      <c r="L36" s="31">
        <v>17</v>
      </c>
      <c r="M36" s="38" t="s">
        <v>509</v>
      </c>
      <c r="N36" s="38" t="s">
        <v>509</v>
      </c>
      <c r="O36" s="38" t="s">
        <v>509</v>
      </c>
      <c r="P36" s="32" t="s">
        <v>537</v>
      </c>
      <c r="Q36" s="55"/>
    </row>
    <row r="37" spans="1:17" x14ac:dyDescent="0.15">
      <c r="A37" s="54">
        <v>83</v>
      </c>
      <c r="B37" s="31">
        <v>63</v>
      </c>
      <c r="C37" s="31">
        <v>20</v>
      </c>
      <c r="D37" s="31">
        <v>70</v>
      </c>
      <c r="E37" s="31">
        <v>47</v>
      </c>
      <c r="F37" s="31">
        <v>23</v>
      </c>
      <c r="G37" s="31">
        <v>43</v>
      </c>
      <c r="H37" s="31">
        <v>18</v>
      </c>
      <c r="I37" s="31">
        <v>25</v>
      </c>
      <c r="J37" s="31">
        <v>55</v>
      </c>
      <c r="K37" s="31">
        <v>19</v>
      </c>
      <c r="L37" s="31">
        <v>36</v>
      </c>
      <c r="M37" s="38" t="s">
        <v>509</v>
      </c>
      <c r="N37" s="38" t="s">
        <v>509</v>
      </c>
      <c r="O37" s="38" t="s">
        <v>509</v>
      </c>
      <c r="P37" s="32" t="s">
        <v>538</v>
      </c>
      <c r="Q37" s="55"/>
    </row>
    <row r="38" spans="1:17" x14ac:dyDescent="0.15">
      <c r="A38" s="54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8"/>
      <c r="N38" s="38"/>
      <c r="O38" s="38"/>
      <c r="P38" s="32"/>
      <c r="Q38" s="55"/>
    </row>
    <row r="39" spans="1:17" x14ac:dyDescent="0.15">
      <c r="A39" s="54">
        <f>SUM(A41:A49)</f>
        <v>111</v>
      </c>
      <c r="B39" s="31">
        <f>SUM(B41:B49)</f>
        <v>53</v>
      </c>
      <c r="C39" s="31">
        <f>SUM(C41:C49)</f>
        <v>58</v>
      </c>
      <c r="D39" s="31">
        <f t="shared" ref="D39:I39" si="3">SUM(D41:D49)</f>
        <v>136</v>
      </c>
      <c r="E39" s="31">
        <f t="shared" si="3"/>
        <v>64</v>
      </c>
      <c r="F39" s="31">
        <f t="shared" si="3"/>
        <v>72</v>
      </c>
      <c r="G39" s="31">
        <f t="shared" si="3"/>
        <v>157</v>
      </c>
      <c r="H39" s="31">
        <f t="shared" si="3"/>
        <v>63</v>
      </c>
      <c r="I39" s="31">
        <f t="shared" si="3"/>
        <v>94</v>
      </c>
      <c r="J39" s="31">
        <v>195</v>
      </c>
      <c r="K39" s="31">
        <v>60</v>
      </c>
      <c r="L39" s="31">
        <v>135</v>
      </c>
      <c r="M39" s="38">
        <v>4</v>
      </c>
      <c r="N39" s="38">
        <v>2</v>
      </c>
      <c r="O39" s="38">
        <v>2</v>
      </c>
      <c r="P39" s="1197" t="s">
        <v>539</v>
      </c>
      <c r="Q39" s="1198"/>
    </row>
    <row r="40" spans="1:17" x14ac:dyDescent="0.15">
      <c r="A40" s="54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8"/>
      <c r="N40" s="38"/>
      <c r="O40" s="38"/>
      <c r="P40" s="32"/>
      <c r="Q40" s="55"/>
    </row>
    <row r="41" spans="1:17" x14ac:dyDescent="0.15">
      <c r="A41" s="54">
        <v>13</v>
      </c>
      <c r="B41" s="31">
        <v>7</v>
      </c>
      <c r="C41" s="31">
        <v>6</v>
      </c>
      <c r="D41" s="31">
        <v>25</v>
      </c>
      <c r="E41" s="31">
        <v>13</v>
      </c>
      <c r="F41" s="31">
        <v>12</v>
      </c>
      <c r="G41" s="31">
        <v>35</v>
      </c>
      <c r="H41" s="31">
        <v>14</v>
      </c>
      <c r="I41" s="31">
        <v>21</v>
      </c>
      <c r="J41" s="31">
        <v>30</v>
      </c>
      <c r="K41" s="31">
        <v>12</v>
      </c>
      <c r="L41" s="31">
        <v>18</v>
      </c>
      <c r="M41" s="38">
        <v>4</v>
      </c>
      <c r="N41" s="38">
        <v>2</v>
      </c>
      <c r="O41" s="38">
        <v>2</v>
      </c>
      <c r="P41" s="32" t="s">
        <v>540</v>
      </c>
      <c r="Q41" s="55"/>
    </row>
    <row r="42" spans="1:17" x14ac:dyDescent="0.15">
      <c r="A42" s="54">
        <v>18</v>
      </c>
      <c r="B42" s="31">
        <v>6</v>
      </c>
      <c r="C42" s="31">
        <v>12</v>
      </c>
      <c r="D42" s="31">
        <v>20</v>
      </c>
      <c r="E42" s="31">
        <v>12</v>
      </c>
      <c r="F42" s="31">
        <v>8</v>
      </c>
      <c r="G42" s="31">
        <v>24</v>
      </c>
      <c r="H42" s="31">
        <v>11</v>
      </c>
      <c r="I42" s="31">
        <v>13</v>
      </c>
      <c r="J42" s="31">
        <v>32</v>
      </c>
      <c r="K42" s="31">
        <v>11</v>
      </c>
      <c r="L42" s="31">
        <v>21</v>
      </c>
      <c r="M42" s="38" t="s">
        <v>509</v>
      </c>
      <c r="N42" s="38" t="s">
        <v>509</v>
      </c>
      <c r="O42" s="38" t="s">
        <v>509</v>
      </c>
      <c r="P42" s="32" t="s">
        <v>541</v>
      </c>
      <c r="Q42" s="55"/>
    </row>
    <row r="43" spans="1:17" x14ac:dyDescent="0.15">
      <c r="A43" s="54">
        <v>14</v>
      </c>
      <c r="B43" s="31">
        <v>7</v>
      </c>
      <c r="C43" s="31">
        <v>7</v>
      </c>
      <c r="D43" s="31">
        <v>15</v>
      </c>
      <c r="E43" s="31">
        <v>6</v>
      </c>
      <c r="F43" s="31">
        <v>9</v>
      </c>
      <c r="G43" s="31">
        <v>10</v>
      </c>
      <c r="H43" s="31">
        <v>3</v>
      </c>
      <c r="I43" s="31">
        <v>7</v>
      </c>
      <c r="J43" s="31">
        <v>11</v>
      </c>
      <c r="K43" s="31">
        <v>5</v>
      </c>
      <c r="L43" s="31">
        <v>6</v>
      </c>
      <c r="M43" s="38" t="s">
        <v>509</v>
      </c>
      <c r="N43" s="38" t="s">
        <v>509</v>
      </c>
      <c r="O43" s="38" t="s">
        <v>509</v>
      </c>
      <c r="P43" s="32" t="s">
        <v>542</v>
      </c>
      <c r="Q43" s="55"/>
    </row>
    <row r="44" spans="1:17" x14ac:dyDescent="0.15">
      <c r="A44" s="54">
        <v>10</v>
      </c>
      <c r="B44" s="31">
        <v>3</v>
      </c>
      <c r="C44" s="31">
        <v>7</v>
      </c>
      <c r="D44" s="31">
        <v>10</v>
      </c>
      <c r="E44" s="31">
        <v>5</v>
      </c>
      <c r="F44" s="31">
        <v>5</v>
      </c>
      <c r="G44" s="31">
        <v>12</v>
      </c>
      <c r="H44" s="31">
        <v>6</v>
      </c>
      <c r="I44" s="31">
        <v>6</v>
      </c>
      <c r="J44" s="31">
        <v>7</v>
      </c>
      <c r="K44" s="38">
        <v>2</v>
      </c>
      <c r="L44" s="31">
        <v>5</v>
      </c>
      <c r="M44" s="38" t="s">
        <v>509</v>
      </c>
      <c r="N44" s="38" t="s">
        <v>509</v>
      </c>
      <c r="O44" s="38" t="s">
        <v>509</v>
      </c>
      <c r="P44" s="32" t="s">
        <v>543</v>
      </c>
      <c r="Q44" s="55"/>
    </row>
    <row r="45" spans="1:17" x14ac:dyDescent="0.15">
      <c r="A45" s="54">
        <v>8</v>
      </c>
      <c r="B45" s="31">
        <v>4</v>
      </c>
      <c r="C45" s="31">
        <v>4</v>
      </c>
      <c r="D45" s="31">
        <v>5</v>
      </c>
      <c r="E45" s="31">
        <v>2</v>
      </c>
      <c r="F45" s="31">
        <v>3</v>
      </c>
      <c r="G45" s="31">
        <v>3</v>
      </c>
      <c r="H45" s="31">
        <v>1</v>
      </c>
      <c r="I45" s="31">
        <v>2</v>
      </c>
      <c r="J45" s="31">
        <v>10</v>
      </c>
      <c r="K45" s="31">
        <v>5</v>
      </c>
      <c r="L45" s="31">
        <v>5</v>
      </c>
      <c r="M45" s="38" t="s">
        <v>509</v>
      </c>
      <c r="N45" s="38" t="s">
        <v>509</v>
      </c>
      <c r="O45" s="38" t="s">
        <v>509</v>
      </c>
      <c r="P45" s="32" t="s">
        <v>544</v>
      </c>
      <c r="Q45" s="55"/>
    </row>
    <row r="46" spans="1:17" x14ac:dyDescent="0.15">
      <c r="A46" s="54">
        <v>7</v>
      </c>
      <c r="B46" s="31">
        <v>5</v>
      </c>
      <c r="C46" s="31">
        <v>2</v>
      </c>
      <c r="D46" s="31">
        <v>8</v>
      </c>
      <c r="E46" s="31">
        <v>3</v>
      </c>
      <c r="F46" s="31">
        <v>5</v>
      </c>
      <c r="G46" s="31">
        <v>11</v>
      </c>
      <c r="H46" s="31">
        <v>5</v>
      </c>
      <c r="I46" s="31">
        <v>6</v>
      </c>
      <c r="J46" s="31">
        <v>9</v>
      </c>
      <c r="K46" s="31">
        <v>3</v>
      </c>
      <c r="L46" s="31">
        <v>6</v>
      </c>
      <c r="M46" s="38" t="s">
        <v>509</v>
      </c>
      <c r="N46" s="38" t="s">
        <v>509</v>
      </c>
      <c r="O46" s="38" t="s">
        <v>509</v>
      </c>
      <c r="P46" s="32" t="s">
        <v>545</v>
      </c>
      <c r="Q46" s="55"/>
    </row>
    <row r="47" spans="1:17" x14ac:dyDescent="0.15">
      <c r="A47" s="54">
        <v>12</v>
      </c>
      <c r="B47" s="31">
        <v>8</v>
      </c>
      <c r="C47" s="31">
        <v>4</v>
      </c>
      <c r="D47" s="31">
        <v>15</v>
      </c>
      <c r="E47" s="31">
        <v>5</v>
      </c>
      <c r="F47" s="31">
        <v>10</v>
      </c>
      <c r="G47" s="31">
        <v>20</v>
      </c>
      <c r="H47" s="31">
        <v>7</v>
      </c>
      <c r="I47" s="31">
        <v>13</v>
      </c>
      <c r="J47" s="31">
        <v>70</v>
      </c>
      <c r="K47" s="31">
        <v>14</v>
      </c>
      <c r="L47" s="31">
        <v>56</v>
      </c>
      <c r="M47" s="38" t="s">
        <v>509</v>
      </c>
      <c r="N47" s="38" t="s">
        <v>509</v>
      </c>
      <c r="O47" s="38" t="s">
        <v>509</v>
      </c>
      <c r="P47" s="32" t="s">
        <v>546</v>
      </c>
      <c r="Q47" s="55"/>
    </row>
    <row r="48" spans="1:17" x14ac:dyDescent="0.15">
      <c r="A48" s="54">
        <v>20</v>
      </c>
      <c r="B48" s="31">
        <v>9</v>
      </c>
      <c r="C48" s="31">
        <v>11</v>
      </c>
      <c r="D48" s="31">
        <v>25</v>
      </c>
      <c r="E48" s="31">
        <v>13</v>
      </c>
      <c r="F48" s="31">
        <v>12</v>
      </c>
      <c r="G48" s="31">
        <v>24</v>
      </c>
      <c r="H48" s="31">
        <v>9</v>
      </c>
      <c r="I48" s="31">
        <v>15</v>
      </c>
      <c r="J48" s="31">
        <v>15</v>
      </c>
      <c r="K48" s="31">
        <v>6</v>
      </c>
      <c r="L48" s="31">
        <v>9</v>
      </c>
      <c r="M48" s="38" t="s">
        <v>509</v>
      </c>
      <c r="N48" s="38" t="s">
        <v>509</v>
      </c>
      <c r="O48" s="38" t="s">
        <v>509</v>
      </c>
      <c r="P48" s="32" t="s">
        <v>547</v>
      </c>
      <c r="Q48" s="55"/>
    </row>
    <row r="49" spans="1:17" x14ac:dyDescent="0.15">
      <c r="A49" s="54">
        <v>9</v>
      </c>
      <c r="B49" s="31">
        <v>4</v>
      </c>
      <c r="C49" s="31">
        <v>5</v>
      </c>
      <c r="D49" s="31">
        <v>13</v>
      </c>
      <c r="E49" s="31">
        <v>5</v>
      </c>
      <c r="F49" s="31">
        <v>8</v>
      </c>
      <c r="G49" s="31">
        <v>18</v>
      </c>
      <c r="H49" s="31">
        <v>7</v>
      </c>
      <c r="I49" s="31">
        <v>11</v>
      </c>
      <c r="J49" s="31">
        <v>11</v>
      </c>
      <c r="K49" s="31">
        <v>2</v>
      </c>
      <c r="L49" s="31">
        <v>9</v>
      </c>
      <c r="M49" s="38" t="s">
        <v>509</v>
      </c>
      <c r="N49" s="38" t="s">
        <v>509</v>
      </c>
      <c r="O49" s="38" t="s">
        <v>509</v>
      </c>
      <c r="P49" s="32" t="s">
        <v>548</v>
      </c>
      <c r="Q49" s="55"/>
    </row>
    <row r="50" spans="1:17" x14ac:dyDescent="0.15">
      <c r="A50" s="54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8"/>
      <c r="N50" s="38"/>
      <c r="O50" s="38"/>
      <c r="P50" s="32"/>
      <c r="Q50" s="55"/>
    </row>
    <row r="51" spans="1:17" x14ac:dyDescent="0.15">
      <c r="A51" s="54">
        <f>SUM(A53:A57)</f>
        <v>90</v>
      </c>
      <c r="B51" s="31">
        <f>SUM(B53:B57)</f>
        <v>47</v>
      </c>
      <c r="C51" s="31">
        <f>SUM(C53:C57)</f>
        <v>43</v>
      </c>
      <c r="D51" s="31">
        <f t="shared" ref="D51:I51" si="4">SUM(D53:D57)</f>
        <v>128</v>
      </c>
      <c r="E51" s="31">
        <f t="shared" si="4"/>
        <v>48</v>
      </c>
      <c r="F51" s="31">
        <f t="shared" si="4"/>
        <v>80</v>
      </c>
      <c r="G51" s="31">
        <f t="shared" si="4"/>
        <v>147</v>
      </c>
      <c r="H51" s="31">
        <f t="shared" si="4"/>
        <v>65</v>
      </c>
      <c r="I51" s="31">
        <f t="shared" si="4"/>
        <v>82</v>
      </c>
      <c r="J51" s="31">
        <v>150</v>
      </c>
      <c r="K51" s="31">
        <v>56</v>
      </c>
      <c r="L51" s="31">
        <v>94</v>
      </c>
      <c r="M51" s="38">
        <v>1</v>
      </c>
      <c r="N51" s="38">
        <v>1</v>
      </c>
      <c r="O51" s="38" t="s">
        <v>837</v>
      </c>
      <c r="P51" s="1197" t="s">
        <v>549</v>
      </c>
      <c r="Q51" s="1198"/>
    </row>
    <row r="52" spans="1:17" x14ac:dyDescent="0.15">
      <c r="A52" s="54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8"/>
      <c r="N52" s="38"/>
      <c r="O52" s="38"/>
      <c r="P52" s="32"/>
      <c r="Q52" s="55"/>
    </row>
    <row r="53" spans="1:17" x14ac:dyDescent="0.15">
      <c r="A53" s="54">
        <v>31</v>
      </c>
      <c r="B53" s="31">
        <v>18</v>
      </c>
      <c r="C53" s="31">
        <v>13</v>
      </c>
      <c r="D53" s="31">
        <v>49</v>
      </c>
      <c r="E53" s="31">
        <v>20</v>
      </c>
      <c r="F53" s="31">
        <v>29</v>
      </c>
      <c r="G53" s="31">
        <v>49</v>
      </c>
      <c r="H53" s="31">
        <v>21</v>
      </c>
      <c r="I53" s="31">
        <v>28</v>
      </c>
      <c r="J53" s="31">
        <v>60</v>
      </c>
      <c r="K53" s="31">
        <v>24</v>
      </c>
      <c r="L53" s="31">
        <v>36</v>
      </c>
      <c r="M53" s="38" t="s">
        <v>509</v>
      </c>
      <c r="N53" s="38" t="s">
        <v>509</v>
      </c>
      <c r="O53" s="38" t="s">
        <v>509</v>
      </c>
      <c r="P53" s="32" t="s">
        <v>550</v>
      </c>
      <c r="Q53" s="55"/>
    </row>
    <row r="54" spans="1:17" x14ac:dyDescent="0.15">
      <c r="A54" s="54">
        <v>44</v>
      </c>
      <c r="B54" s="31">
        <v>21</v>
      </c>
      <c r="C54" s="31">
        <v>23</v>
      </c>
      <c r="D54" s="31">
        <v>48</v>
      </c>
      <c r="E54" s="31">
        <v>18</v>
      </c>
      <c r="F54" s="31">
        <v>30</v>
      </c>
      <c r="G54" s="31">
        <v>63</v>
      </c>
      <c r="H54" s="31">
        <v>27</v>
      </c>
      <c r="I54" s="31">
        <v>36</v>
      </c>
      <c r="J54" s="31">
        <v>66</v>
      </c>
      <c r="K54" s="31">
        <v>26</v>
      </c>
      <c r="L54" s="31">
        <v>40</v>
      </c>
      <c r="M54" s="38" t="s">
        <v>509</v>
      </c>
      <c r="N54" s="38" t="s">
        <v>509</v>
      </c>
      <c r="O54" s="38" t="s">
        <v>509</v>
      </c>
      <c r="P54" s="32" t="s">
        <v>551</v>
      </c>
      <c r="Q54" s="55"/>
    </row>
    <row r="55" spans="1:17" x14ac:dyDescent="0.15">
      <c r="A55" s="54">
        <v>7</v>
      </c>
      <c r="B55" s="31">
        <v>3</v>
      </c>
      <c r="C55" s="31">
        <v>4</v>
      </c>
      <c r="D55" s="31">
        <v>16</v>
      </c>
      <c r="E55" s="31">
        <v>7</v>
      </c>
      <c r="F55" s="31">
        <v>9</v>
      </c>
      <c r="G55" s="31">
        <v>12</v>
      </c>
      <c r="H55" s="31">
        <v>7</v>
      </c>
      <c r="I55" s="31">
        <v>5</v>
      </c>
      <c r="J55" s="31">
        <v>13</v>
      </c>
      <c r="K55" s="31">
        <v>3</v>
      </c>
      <c r="L55" s="31">
        <v>10</v>
      </c>
      <c r="M55" s="38">
        <v>1</v>
      </c>
      <c r="N55" s="38">
        <v>1</v>
      </c>
      <c r="O55" s="38" t="s">
        <v>509</v>
      </c>
      <c r="P55" s="32" t="s">
        <v>552</v>
      </c>
      <c r="Q55" s="55"/>
    </row>
    <row r="56" spans="1:17" x14ac:dyDescent="0.15">
      <c r="A56" s="54">
        <v>3</v>
      </c>
      <c r="B56" s="31">
        <v>1</v>
      </c>
      <c r="C56" s="31">
        <v>2</v>
      </c>
      <c r="D56" s="31">
        <v>2</v>
      </c>
      <c r="E56" s="38" t="s">
        <v>509</v>
      </c>
      <c r="F56" s="31">
        <v>2</v>
      </c>
      <c r="G56" s="31">
        <v>1</v>
      </c>
      <c r="H56" s="38" t="s">
        <v>509</v>
      </c>
      <c r="I56" s="31">
        <v>1</v>
      </c>
      <c r="J56" s="31">
        <v>3</v>
      </c>
      <c r="K56" s="31">
        <v>1</v>
      </c>
      <c r="L56" s="31">
        <v>2</v>
      </c>
      <c r="M56" s="38" t="s">
        <v>509</v>
      </c>
      <c r="N56" s="38" t="s">
        <v>509</v>
      </c>
      <c r="O56" s="38" t="s">
        <v>509</v>
      </c>
      <c r="P56" s="32" t="s">
        <v>553</v>
      </c>
      <c r="Q56" s="55"/>
    </row>
    <row r="57" spans="1:17" ht="14.25" thickBot="1" x14ac:dyDescent="0.2">
      <c r="A57" s="772">
        <v>5</v>
      </c>
      <c r="B57" s="773">
        <v>4</v>
      </c>
      <c r="C57" s="773">
        <v>1</v>
      </c>
      <c r="D57" s="773">
        <v>13</v>
      </c>
      <c r="E57" s="773">
        <v>3</v>
      </c>
      <c r="F57" s="773">
        <v>10</v>
      </c>
      <c r="G57" s="773">
        <v>22</v>
      </c>
      <c r="H57" s="773">
        <v>10</v>
      </c>
      <c r="I57" s="773">
        <v>12</v>
      </c>
      <c r="J57" s="773">
        <v>8</v>
      </c>
      <c r="K57" s="773">
        <v>2</v>
      </c>
      <c r="L57" s="773">
        <v>6</v>
      </c>
      <c r="M57" s="777" t="s">
        <v>509</v>
      </c>
      <c r="N57" s="777" t="s">
        <v>509</v>
      </c>
      <c r="O57" s="777" t="s">
        <v>509</v>
      </c>
      <c r="P57" s="67" t="s">
        <v>554</v>
      </c>
      <c r="Q57" s="68"/>
    </row>
  </sheetData>
  <mergeCells count="11">
    <mergeCell ref="A4:C4"/>
    <mergeCell ref="D4:F4"/>
    <mergeCell ref="G4:I4"/>
    <mergeCell ref="P39:Q39"/>
    <mergeCell ref="P51:Q51"/>
    <mergeCell ref="J4:L4"/>
    <mergeCell ref="M4:O4"/>
    <mergeCell ref="P4:Q5"/>
    <mergeCell ref="P7:Q7"/>
    <mergeCell ref="P18:Q18"/>
    <mergeCell ref="P30:Q30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&amp;C75</oddFooter>
    <firstFooter>&amp;C73</first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A1:P368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2" width="5.875" style="203" customWidth="1"/>
    <col min="3" max="4" width="6.25" style="203" customWidth="1"/>
    <col min="5" max="12" width="5.625" style="203" customWidth="1"/>
    <col min="13" max="13" width="6.25" style="203" customWidth="1"/>
    <col min="14" max="14" width="5.625" style="203" customWidth="1"/>
    <col min="15" max="16" width="6.25" style="203" customWidth="1"/>
  </cols>
  <sheetData>
    <row r="1" spans="1:16" ht="17.25" x14ac:dyDescent="0.15">
      <c r="A1" s="29" t="s">
        <v>1052</v>
      </c>
    </row>
    <row r="2" spans="1:16" ht="15" thickBot="1" x14ac:dyDescent="0.2">
      <c r="A2" s="47" t="s">
        <v>46</v>
      </c>
      <c r="P2" s="756" t="s">
        <v>1251</v>
      </c>
    </row>
    <row r="3" spans="1:16" x14ac:dyDescent="0.15">
      <c r="A3" s="1192" t="s">
        <v>555</v>
      </c>
      <c r="B3" s="1186"/>
      <c r="C3" s="1234" t="s">
        <v>556</v>
      </c>
      <c r="D3" s="1235"/>
      <c r="E3" s="1235" t="s">
        <v>557</v>
      </c>
      <c r="F3" s="1235"/>
      <c r="G3" s="1235"/>
      <c r="H3" s="1235"/>
      <c r="I3" s="1235"/>
      <c r="J3" s="1235"/>
      <c r="K3" s="1235"/>
      <c r="L3" s="1235"/>
      <c r="M3" s="1235"/>
      <c r="N3" s="1235"/>
      <c r="O3" s="1223" t="s">
        <v>558</v>
      </c>
      <c r="P3" s="1224"/>
    </row>
    <row r="4" spans="1:16" x14ac:dyDescent="0.15">
      <c r="A4" s="1193"/>
      <c r="B4" s="1194"/>
      <c r="C4" s="1236" t="s">
        <v>466</v>
      </c>
      <c r="D4" s="1237" t="s">
        <v>559</v>
      </c>
      <c r="E4" s="1225" t="s">
        <v>560</v>
      </c>
      <c r="F4" s="1225"/>
      <c r="G4" s="1225"/>
      <c r="H4" s="1225"/>
      <c r="I4" s="1225"/>
      <c r="J4" s="1225"/>
      <c r="K4" s="1225"/>
      <c r="L4" s="1225"/>
      <c r="M4" s="1237" t="s">
        <v>559</v>
      </c>
      <c r="N4" s="1240" t="s">
        <v>561</v>
      </c>
      <c r="O4" s="1225" t="s">
        <v>466</v>
      </c>
      <c r="P4" s="1226" t="s">
        <v>559</v>
      </c>
    </row>
    <row r="5" spans="1:16" x14ac:dyDescent="0.15">
      <c r="A5" s="1193"/>
      <c r="B5" s="1194"/>
      <c r="C5" s="1236"/>
      <c r="D5" s="1238"/>
      <c r="E5" s="1225" t="s">
        <v>21</v>
      </c>
      <c r="F5" s="1229" t="s">
        <v>1263</v>
      </c>
      <c r="G5" s="1231" t="s">
        <v>562</v>
      </c>
      <c r="H5" s="1231" t="s">
        <v>563</v>
      </c>
      <c r="I5" s="1231" t="s">
        <v>564</v>
      </c>
      <c r="J5" s="1231" t="s">
        <v>565</v>
      </c>
      <c r="K5" s="1231" t="s">
        <v>566</v>
      </c>
      <c r="L5" s="1232" t="s">
        <v>922</v>
      </c>
      <c r="M5" s="1238"/>
      <c r="N5" s="1240"/>
      <c r="O5" s="1225"/>
      <c r="P5" s="1227"/>
    </row>
    <row r="6" spans="1:16" x14ac:dyDescent="0.15">
      <c r="A6" s="1193"/>
      <c r="B6" s="1194"/>
      <c r="C6" s="1236"/>
      <c r="D6" s="1239"/>
      <c r="E6" s="1225"/>
      <c r="F6" s="1230"/>
      <c r="G6" s="1231"/>
      <c r="H6" s="1231"/>
      <c r="I6" s="1231"/>
      <c r="J6" s="1231"/>
      <c r="K6" s="1231"/>
      <c r="L6" s="1233"/>
      <c r="M6" s="1239"/>
      <c r="N6" s="1240"/>
      <c r="O6" s="1225"/>
      <c r="P6" s="1228"/>
    </row>
    <row r="7" spans="1:16" x14ac:dyDescent="0.15">
      <c r="A7" s="791" t="s">
        <v>21</v>
      </c>
      <c r="B7" s="792"/>
      <c r="C7" s="793">
        <v>28753</v>
      </c>
      <c r="D7" s="793">
        <v>75457</v>
      </c>
      <c r="E7" s="793">
        <v>28685</v>
      </c>
      <c r="F7" s="793">
        <v>9616</v>
      </c>
      <c r="G7" s="793">
        <v>6811</v>
      </c>
      <c r="H7" s="793">
        <v>5012</v>
      </c>
      <c r="I7" s="793">
        <v>4054</v>
      </c>
      <c r="J7" s="793">
        <v>1693</v>
      </c>
      <c r="K7" s="793">
        <v>882</v>
      </c>
      <c r="L7" s="793">
        <v>617</v>
      </c>
      <c r="M7" s="793">
        <v>72812</v>
      </c>
      <c r="N7" s="794">
        <v>2.5383301377</v>
      </c>
      <c r="O7" s="793">
        <v>68</v>
      </c>
      <c r="P7" s="795">
        <v>2645</v>
      </c>
    </row>
    <row r="8" spans="1:16" ht="7.5" customHeight="1" x14ac:dyDescent="0.15">
      <c r="A8" s="791"/>
      <c r="B8" s="792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95"/>
      <c r="O8" s="44"/>
      <c r="P8" s="70"/>
    </row>
    <row r="9" spans="1:16" x14ac:dyDescent="0.15">
      <c r="A9" s="791" t="s">
        <v>567</v>
      </c>
      <c r="B9" s="792"/>
      <c r="C9" s="44">
        <v>13970</v>
      </c>
      <c r="D9" s="44">
        <v>30715</v>
      </c>
      <c r="E9" s="44">
        <v>13952</v>
      </c>
      <c r="F9" s="44">
        <v>6158</v>
      </c>
      <c r="G9" s="44">
        <v>3149</v>
      </c>
      <c r="H9" s="44">
        <v>2126</v>
      </c>
      <c r="I9" s="44">
        <v>1641</v>
      </c>
      <c r="J9" s="44">
        <v>551</v>
      </c>
      <c r="K9" s="44">
        <v>217</v>
      </c>
      <c r="L9" s="44">
        <v>110</v>
      </c>
      <c r="M9" s="44">
        <v>30267</v>
      </c>
      <c r="N9" s="95">
        <v>2.17</v>
      </c>
      <c r="O9" s="44">
        <v>18</v>
      </c>
      <c r="P9" s="70">
        <v>448</v>
      </c>
    </row>
    <row r="10" spans="1:16" ht="5.25" customHeight="1" x14ac:dyDescent="0.15">
      <c r="A10" s="791"/>
      <c r="B10" s="792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95"/>
      <c r="O10" s="44"/>
      <c r="P10" s="70"/>
    </row>
    <row r="11" spans="1:16" x14ac:dyDescent="0.15">
      <c r="A11" s="791" t="s">
        <v>467</v>
      </c>
      <c r="B11" s="792"/>
      <c r="C11" s="44">
        <v>364</v>
      </c>
      <c r="D11" s="44">
        <v>882</v>
      </c>
      <c r="E11" s="44">
        <v>363</v>
      </c>
      <c r="F11" s="44">
        <v>109</v>
      </c>
      <c r="G11" s="44">
        <v>114</v>
      </c>
      <c r="H11" s="44">
        <v>66</v>
      </c>
      <c r="I11" s="44">
        <v>44</v>
      </c>
      <c r="J11" s="44">
        <v>19</v>
      </c>
      <c r="K11" s="44">
        <v>10</v>
      </c>
      <c r="L11" s="44">
        <v>1</v>
      </c>
      <c r="M11" s="44">
        <v>873</v>
      </c>
      <c r="N11" s="95">
        <v>2.4049586776999998</v>
      </c>
      <c r="O11" s="44">
        <v>1</v>
      </c>
      <c r="P11" s="70">
        <v>9</v>
      </c>
    </row>
    <row r="12" spans="1:16" x14ac:dyDescent="0.15">
      <c r="A12" s="791" t="s">
        <v>467</v>
      </c>
      <c r="B12" s="792" t="s">
        <v>468</v>
      </c>
      <c r="C12" s="44">
        <v>133</v>
      </c>
      <c r="D12" s="44">
        <v>298</v>
      </c>
      <c r="E12" s="44">
        <v>133</v>
      </c>
      <c r="F12" s="44">
        <v>49</v>
      </c>
      <c r="G12" s="44">
        <v>34</v>
      </c>
      <c r="H12" s="44">
        <v>27</v>
      </c>
      <c r="I12" s="44">
        <v>18</v>
      </c>
      <c r="J12" s="44">
        <v>2</v>
      </c>
      <c r="K12" s="44">
        <v>3</v>
      </c>
      <c r="L12" s="796" t="s">
        <v>509</v>
      </c>
      <c r="M12" s="44">
        <v>298</v>
      </c>
      <c r="N12" s="95">
        <v>2.2406015037999998</v>
      </c>
      <c r="O12" s="797" t="s">
        <v>509</v>
      </c>
      <c r="P12" s="798" t="s">
        <v>509</v>
      </c>
    </row>
    <row r="13" spans="1:16" x14ac:dyDescent="0.15">
      <c r="A13" s="791" t="s">
        <v>467</v>
      </c>
      <c r="B13" s="792" t="s">
        <v>469</v>
      </c>
      <c r="C13" s="44">
        <v>231</v>
      </c>
      <c r="D13" s="44">
        <v>584</v>
      </c>
      <c r="E13" s="44">
        <v>230</v>
      </c>
      <c r="F13" s="44">
        <v>60</v>
      </c>
      <c r="G13" s="44">
        <v>80</v>
      </c>
      <c r="H13" s="44">
        <v>39</v>
      </c>
      <c r="I13" s="44">
        <v>26</v>
      </c>
      <c r="J13" s="44">
        <v>17</v>
      </c>
      <c r="K13" s="44">
        <v>7</v>
      </c>
      <c r="L13" s="44">
        <v>1</v>
      </c>
      <c r="M13" s="44">
        <v>575</v>
      </c>
      <c r="N13" s="95">
        <v>2.5</v>
      </c>
      <c r="O13" s="44">
        <v>1</v>
      </c>
      <c r="P13" s="70">
        <v>9</v>
      </c>
    </row>
    <row r="14" spans="1:16" x14ac:dyDescent="0.15">
      <c r="A14" s="791" t="s">
        <v>470</v>
      </c>
      <c r="B14" s="792"/>
      <c r="C14" s="44">
        <v>598</v>
      </c>
      <c r="D14" s="44">
        <v>1312</v>
      </c>
      <c r="E14" s="44">
        <v>596</v>
      </c>
      <c r="F14" s="44">
        <v>258</v>
      </c>
      <c r="G14" s="44">
        <v>153</v>
      </c>
      <c r="H14" s="44">
        <v>86</v>
      </c>
      <c r="I14" s="44">
        <v>56</v>
      </c>
      <c r="J14" s="44">
        <v>30</v>
      </c>
      <c r="K14" s="44">
        <v>9</v>
      </c>
      <c r="L14" s="44">
        <v>4</v>
      </c>
      <c r="M14" s="44">
        <v>1279</v>
      </c>
      <c r="N14" s="95">
        <v>2.1459731544</v>
      </c>
      <c r="O14" s="797">
        <v>2</v>
      </c>
      <c r="P14" s="798">
        <v>33</v>
      </c>
    </row>
    <row r="15" spans="1:16" x14ac:dyDescent="0.15">
      <c r="A15" s="791" t="s">
        <v>470</v>
      </c>
      <c r="B15" s="792" t="s">
        <v>468</v>
      </c>
      <c r="C15" s="44">
        <v>115</v>
      </c>
      <c r="D15" s="44">
        <v>266</v>
      </c>
      <c r="E15" s="44">
        <v>113</v>
      </c>
      <c r="F15" s="44">
        <v>55</v>
      </c>
      <c r="G15" s="44">
        <v>26</v>
      </c>
      <c r="H15" s="44">
        <v>14</v>
      </c>
      <c r="I15" s="44">
        <v>10</v>
      </c>
      <c r="J15" s="44">
        <v>4</v>
      </c>
      <c r="K15" s="44">
        <v>4</v>
      </c>
      <c r="L15" s="797" t="s">
        <v>509</v>
      </c>
      <c r="M15" s="44">
        <v>233</v>
      </c>
      <c r="N15" s="95">
        <v>2.0619469026999999</v>
      </c>
      <c r="O15" s="797">
        <v>2</v>
      </c>
      <c r="P15" s="798">
        <v>33</v>
      </c>
    </row>
    <row r="16" spans="1:16" x14ac:dyDescent="0.15">
      <c r="A16" s="791" t="s">
        <v>470</v>
      </c>
      <c r="B16" s="792" t="s">
        <v>469</v>
      </c>
      <c r="C16" s="44">
        <v>483</v>
      </c>
      <c r="D16" s="44">
        <v>1046</v>
      </c>
      <c r="E16" s="44">
        <v>483</v>
      </c>
      <c r="F16" s="44">
        <v>203</v>
      </c>
      <c r="G16" s="44">
        <v>127</v>
      </c>
      <c r="H16" s="44">
        <v>72</v>
      </c>
      <c r="I16" s="44">
        <v>46</v>
      </c>
      <c r="J16" s="44">
        <v>26</v>
      </c>
      <c r="K16" s="44">
        <v>5</v>
      </c>
      <c r="L16" s="44">
        <v>4</v>
      </c>
      <c r="M16" s="44">
        <v>1046</v>
      </c>
      <c r="N16" s="95">
        <v>2.1656314700000001</v>
      </c>
      <c r="O16" s="797" t="s">
        <v>509</v>
      </c>
      <c r="P16" s="798" t="s">
        <v>509</v>
      </c>
    </row>
    <row r="17" spans="1:16" x14ac:dyDescent="0.15">
      <c r="A17" s="791" t="s">
        <v>471</v>
      </c>
      <c r="B17" s="792"/>
      <c r="C17" s="44">
        <v>552</v>
      </c>
      <c r="D17" s="44">
        <v>1041</v>
      </c>
      <c r="E17" s="44">
        <v>551</v>
      </c>
      <c r="F17" s="44">
        <v>305</v>
      </c>
      <c r="G17" s="44">
        <v>114</v>
      </c>
      <c r="H17" s="44">
        <v>65</v>
      </c>
      <c r="I17" s="44">
        <v>43</v>
      </c>
      <c r="J17" s="44">
        <v>15</v>
      </c>
      <c r="K17" s="44">
        <v>6</v>
      </c>
      <c r="L17" s="797">
        <v>3</v>
      </c>
      <c r="M17" s="44">
        <v>1033</v>
      </c>
      <c r="N17" s="95">
        <v>1.8747731397</v>
      </c>
      <c r="O17" s="797">
        <v>1</v>
      </c>
      <c r="P17" s="798">
        <v>8</v>
      </c>
    </row>
    <row r="18" spans="1:16" x14ac:dyDescent="0.15">
      <c r="A18" s="791" t="s">
        <v>471</v>
      </c>
      <c r="B18" s="792" t="s">
        <v>468</v>
      </c>
      <c r="C18" s="44">
        <v>336</v>
      </c>
      <c r="D18" s="44">
        <v>622</v>
      </c>
      <c r="E18" s="44">
        <v>335</v>
      </c>
      <c r="F18" s="44">
        <v>181</v>
      </c>
      <c r="G18" s="44">
        <v>81</v>
      </c>
      <c r="H18" s="44">
        <v>37</v>
      </c>
      <c r="I18" s="44">
        <v>23</v>
      </c>
      <c r="J18" s="44">
        <v>10</v>
      </c>
      <c r="K18" s="44">
        <v>3</v>
      </c>
      <c r="L18" s="797" t="s">
        <v>509</v>
      </c>
      <c r="M18" s="44">
        <v>614</v>
      </c>
      <c r="N18" s="95">
        <v>1.8328358209</v>
      </c>
      <c r="O18" s="797">
        <v>1</v>
      </c>
      <c r="P18" s="798">
        <v>8</v>
      </c>
    </row>
    <row r="19" spans="1:16" x14ac:dyDescent="0.15">
      <c r="A19" s="791" t="s">
        <v>471</v>
      </c>
      <c r="B19" s="792" t="s">
        <v>469</v>
      </c>
      <c r="C19" s="44">
        <v>216</v>
      </c>
      <c r="D19" s="44">
        <v>419</v>
      </c>
      <c r="E19" s="44">
        <v>216</v>
      </c>
      <c r="F19" s="44">
        <v>124</v>
      </c>
      <c r="G19" s="44">
        <v>33</v>
      </c>
      <c r="H19" s="44">
        <v>28</v>
      </c>
      <c r="I19" s="44">
        <v>20</v>
      </c>
      <c r="J19" s="44">
        <v>5</v>
      </c>
      <c r="K19" s="44">
        <v>3</v>
      </c>
      <c r="L19" s="797">
        <v>3</v>
      </c>
      <c r="M19" s="44">
        <v>419</v>
      </c>
      <c r="N19" s="95">
        <v>1.9398148148000001</v>
      </c>
      <c r="O19" s="797" t="s">
        <v>509</v>
      </c>
      <c r="P19" s="798" t="s">
        <v>509</v>
      </c>
    </row>
    <row r="20" spans="1:16" x14ac:dyDescent="0.15">
      <c r="A20" s="791" t="s">
        <v>472</v>
      </c>
      <c r="B20" s="792"/>
      <c r="C20" s="44">
        <v>622</v>
      </c>
      <c r="D20" s="44">
        <v>1388</v>
      </c>
      <c r="E20" s="44">
        <v>622</v>
      </c>
      <c r="F20" s="44">
        <v>237</v>
      </c>
      <c r="G20" s="44">
        <v>173</v>
      </c>
      <c r="H20" s="44">
        <v>101</v>
      </c>
      <c r="I20" s="44">
        <v>76</v>
      </c>
      <c r="J20" s="44">
        <v>22</v>
      </c>
      <c r="K20" s="44">
        <v>5</v>
      </c>
      <c r="L20" s="44">
        <v>8</v>
      </c>
      <c r="M20" s="44">
        <v>1388</v>
      </c>
      <c r="N20" s="95">
        <v>2.2315112539999999</v>
      </c>
      <c r="O20" s="797" t="s">
        <v>509</v>
      </c>
      <c r="P20" s="798" t="s">
        <v>509</v>
      </c>
    </row>
    <row r="21" spans="1:16" x14ac:dyDescent="0.15">
      <c r="A21" s="791" t="s">
        <v>472</v>
      </c>
      <c r="B21" s="792" t="s">
        <v>468</v>
      </c>
      <c r="C21" s="44">
        <v>157</v>
      </c>
      <c r="D21" s="44">
        <v>300</v>
      </c>
      <c r="E21" s="44">
        <v>157</v>
      </c>
      <c r="F21" s="44">
        <v>82</v>
      </c>
      <c r="G21" s="44">
        <v>37</v>
      </c>
      <c r="H21" s="44">
        <v>22</v>
      </c>
      <c r="I21" s="44">
        <v>10</v>
      </c>
      <c r="J21" s="44">
        <v>2</v>
      </c>
      <c r="K21" s="797">
        <v>1</v>
      </c>
      <c r="L21" s="44">
        <v>3</v>
      </c>
      <c r="M21" s="44">
        <v>300</v>
      </c>
      <c r="N21" s="95">
        <v>1.9108280255000001</v>
      </c>
      <c r="O21" s="797" t="s">
        <v>509</v>
      </c>
      <c r="P21" s="798" t="s">
        <v>509</v>
      </c>
    </row>
    <row r="22" spans="1:16" x14ac:dyDescent="0.15">
      <c r="A22" s="791" t="s">
        <v>472</v>
      </c>
      <c r="B22" s="792" t="s">
        <v>469</v>
      </c>
      <c r="C22" s="44">
        <v>222</v>
      </c>
      <c r="D22" s="44">
        <v>483</v>
      </c>
      <c r="E22" s="44">
        <v>222</v>
      </c>
      <c r="F22" s="44">
        <v>93</v>
      </c>
      <c r="G22" s="44">
        <v>59</v>
      </c>
      <c r="H22" s="44">
        <v>32</v>
      </c>
      <c r="I22" s="44">
        <v>24</v>
      </c>
      <c r="J22" s="44">
        <v>8</v>
      </c>
      <c r="K22" s="44">
        <v>3</v>
      </c>
      <c r="L22" s="44">
        <v>3</v>
      </c>
      <c r="M22" s="44">
        <v>483</v>
      </c>
      <c r="N22" s="95">
        <v>2.1756756757</v>
      </c>
      <c r="O22" s="797" t="s">
        <v>509</v>
      </c>
      <c r="P22" s="798" t="s">
        <v>509</v>
      </c>
    </row>
    <row r="23" spans="1:16" x14ac:dyDescent="0.15">
      <c r="A23" s="791" t="s">
        <v>472</v>
      </c>
      <c r="B23" s="792" t="s">
        <v>473</v>
      </c>
      <c r="C23" s="44">
        <v>243</v>
      </c>
      <c r="D23" s="44">
        <v>605</v>
      </c>
      <c r="E23" s="44">
        <v>243</v>
      </c>
      <c r="F23" s="44">
        <v>62</v>
      </c>
      <c r="G23" s="44">
        <v>77</v>
      </c>
      <c r="H23" s="44">
        <v>47</v>
      </c>
      <c r="I23" s="44">
        <v>42</v>
      </c>
      <c r="J23" s="44">
        <v>12</v>
      </c>
      <c r="K23" s="44">
        <v>1</v>
      </c>
      <c r="L23" s="44">
        <v>2</v>
      </c>
      <c r="M23" s="44">
        <v>605</v>
      </c>
      <c r="N23" s="95">
        <v>2.4897119341999998</v>
      </c>
      <c r="O23" s="797" t="s">
        <v>509</v>
      </c>
      <c r="P23" s="798" t="s">
        <v>509</v>
      </c>
    </row>
    <row r="24" spans="1:16" x14ac:dyDescent="0.15">
      <c r="A24" s="791" t="s">
        <v>474</v>
      </c>
      <c r="B24" s="792"/>
      <c r="C24" s="44">
        <v>507</v>
      </c>
      <c r="D24" s="44">
        <v>922</v>
      </c>
      <c r="E24" s="44">
        <v>507</v>
      </c>
      <c r="F24" s="44">
        <v>306</v>
      </c>
      <c r="G24" s="44">
        <v>91</v>
      </c>
      <c r="H24" s="44">
        <v>54</v>
      </c>
      <c r="I24" s="44">
        <v>29</v>
      </c>
      <c r="J24" s="44">
        <v>10</v>
      </c>
      <c r="K24" s="44">
        <v>13</v>
      </c>
      <c r="L24" s="44">
        <v>4</v>
      </c>
      <c r="M24" s="44">
        <v>922</v>
      </c>
      <c r="N24" s="95">
        <v>1.8185404339</v>
      </c>
      <c r="O24" s="797" t="s">
        <v>509</v>
      </c>
      <c r="P24" s="798" t="s">
        <v>509</v>
      </c>
    </row>
    <row r="25" spans="1:16" x14ac:dyDescent="0.15">
      <c r="A25" s="791" t="s">
        <v>474</v>
      </c>
      <c r="B25" s="792" t="s">
        <v>468</v>
      </c>
      <c r="C25" s="44">
        <v>137</v>
      </c>
      <c r="D25" s="44">
        <v>335</v>
      </c>
      <c r="E25" s="44">
        <v>137</v>
      </c>
      <c r="F25" s="44">
        <v>40</v>
      </c>
      <c r="G25" s="44">
        <v>47</v>
      </c>
      <c r="H25" s="44">
        <v>25</v>
      </c>
      <c r="I25" s="44">
        <v>11</v>
      </c>
      <c r="J25" s="44">
        <v>5</v>
      </c>
      <c r="K25" s="44">
        <v>6</v>
      </c>
      <c r="L25" s="44">
        <v>3</v>
      </c>
      <c r="M25" s="44">
        <v>335</v>
      </c>
      <c r="N25" s="95">
        <v>2.4452554745000001</v>
      </c>
      <c r="O25" s="797" t="s">
        <v>509</v>
      </c>
      <c r="P25" s="798" t="s">
        <v>509</v>
      </c>
    </row>
    <row r="26" spans="1:16" x14ac:dyDescent="0.15">
      <c r="A26" s="791" t="s">
        <v>474</v>
      </c>
      <c r="B26" s="792" t="s">
        <v>469</v>
      </c>
      <c r="C26" s="44">
        <v>370</v>
      </c>
      <c r="D26" s="44">
        <v>587</v>
      </c>
      <c r="E26" s="44">
        <v>370</v>
      </c>
      <c r="F26" s="44">
        <v>266</v>
      </c>
      <c r="G26" s="44">
        <v>44</v>
      </c>
      <c r="H26" s="44">
        <v>29</v>
      </c>
      <c r="I26" s="44">
        <v>18</v>
      </c>
      <c r="J26" s="44">
        <v>5</v>
      </c>
      <c r="K26" s="44">
        <v>7</v>
      </c>
      <c r="L26" s="797">
        <v>1</v>
      </c>
      <c r="M26" s="44">
        <v>587</v>
      </c>
      <c r="N26" s="95">
        <v>1.5864864864999999</v>
      </c>
      <c r="O26" s="797" t="s">
        <v>509</v>
      </c>
      <c r="P26" s="798" t="s">
        <v>509</v>
      </c>
    </row>
    <row r="27" spans="1:16" x14ac:dyDescent="0.15">
      <c r="A27" s="791" t="s">
        <v>475</v>
      </c>
      <c r="B27" s="792"/>
      <c r="C27" s="44">
        <v>509</v>
      </c>
      <c r="D27" s="44">
        <v>993</v>
      </c>
      <c r="E27" s="44">
        <v>509</v>
      </c>
      <c r="F27" s="44">
        <v>287</v>
      </c>
      <c r="G27" s="44">
        <v>78</v>
      </c>
      <c r="H27" s="44">
        <v>71</v>
      </c>
      <c r="I27" s="44">
        <v>45</v>
      </c>
      <c r="J27" s="44">
        <v>18</v>
      </c>
      <c r="K27" s="44">
        <v>6</v>
      </c>
      <c r="L27" s="44">
        <v>4</v>
      </c>
      <c r="M27" s="44">
        <v>993</v>
      </c>
      <c r="N27" s="95">
        <v>1.9508840864000001</v>
      </c>
      <c r="O27" s="796" t="s">
        <v>509</v>
      </c>
      <c r="P27" s="799" t="s">
        <v>509</v>
      </c>
    </row>
    <row r="28" spans="1:16" x14ac:dyDescent="0.15">
      <c r="A28" s="791" t="s">
        <v>475</v>
      </c>
      <c r="B28" s="792" t="s">
        <v>468</v>
      </c>
      <c r="C28" s="44">
        <v>320</v>
      </c>
      <c r="D28" s="44">
        <v>561</v>
      </c>
      <c r="E28" s="44">
        <v>320</v>
      </c>
      <c r="F28" s="44">
        <v>206</v>
      </c>
      <c r="G28" s="44">
        <v>40</v>
      </c>
      <c r="H28" s="44">
        <v>40</v>
      </c>
      <c r="I28" s="44">
        <v>24</v>
      </c>
      <c r="J28" s="44">
        <v>5</v>
      </c>
      <c r="K28" s="44">
        <v>3</v>
      </c>
      <c r="L28" s="44">
        <v>2</v>
      </c>
      <c r="M28" s="44">
        <v>561</v>
      </c>
      <c r="N28" s="95">
        <v>1.753125</v>
      </c>
      <c r="O28" s="797" t="s">
        <v>509</v>
      </c>
      <c r="P28" s="798" t="s">
        <v>509</v>
      </c>
    </row>
    <row r="29" spans="1:16" x14ac:dyDescent="0.15">
      <c r="A29" s="791" t="s">
        <v>475</v>
      </c>
      <c r="B29" s="792" t="s">
        <v>469</v>
      </c>
      <c r="C29" s="44">
        <v>189</v>
      </c>
      <c r="D29" s="44">
        <v>432</v>
      </c>
      <c r="E29" s="44">
        <v>189</v>
      </c>
      <c r="F29" s="44">
        <v>81</v>
      </c>
      <c r="G29" s="44">
        <v>38</v>
      </c>
      <c r="H29" s="44">
        <v>31</v>
      </c>
      <c r="I29" s="44">
        <v>21</v>
      </c>
      <c r="J29" s="44">
        <v>13</v>
      </c>
      <c r="K29" s="44">
        <v>3</v>
      </c>
      <c r="L29" s="44">
        <v>2</v>
      </c>
      <c r="M29" s="44">
        <v>432</v>
      </c>
      <c r="N29" s="95">
        <v>2.2857142857000001</v>
      </c>
      <c r="O29" s="796" t="s">
        <v>509</v>
      </c>
      <c r="P29" s="799" t="s">
        <v>509</v>
      </c>
    </row>
    <row r="30" spans="1:16" x14ac:dyDescent="0.15">
      <c r="A30" s="791" t="s">
        <v>476</v>
      </c>
      <c r="B30" s="792"/>
      <c r="C30" s="44">
        <v>952</v>
      </c>
      <c r="D30" s="44">
        <v>2135</v>
      </c>
      <c r="E30" s="44">
        <v>949</v>
      </c>
      <c r="F30" s="44">
        <v>353</v>
      </c>
      <c r="G30" s="44">
        <v>290</v>
      </c>
      <c r="H30" s="44">
        <v>151</v>
      </c>
      <c r="I30" s="44">
        <v>98</v>
      </c>
      <c r="J30" s="44">
        <v>37</v>
      </c>
      <c r="K30" s="44">
        <v>11</v>
      </c>
      <c r="L30" s="44">
        <v>9</v>
      </c>
      <c r="M30" s="44">
        <v>2095</v>
      </c>
      <c r="N30" s="95">
        <v>2.2075869336</v>
      </c>
      <c r="O30" s="44">
        <v>3</v>
      </c>
      <c r="P30" s="70">
        <v>40</v>
      </c>
    </row>
    <row r="31" spans="1:16" x14ac:dyDescent="0.15">
      <c r="A31" s="791" t="s">
        <v>476</v>
      </c>
      <c r="B31" s="792" t="s">
        <v>468</v>
      </c>
      <c r="C31" s="44">
        <v>366</v>
      </c>
      <c r="D31" s="44">
        <v>739</v>
      </c>
      <c r="E31" s="44">
        <v>365</v>
      </c>
      <c r="F31" s="44">
        <v>155</v>
      </c>
      <c r="G31" s="44">
        <v>122</v>
      </c>
      <c r="H31" s="44">
        <v>41</v>
      </c>
      <c r="I31" s="44">
        <v>31</v>
      </c>
      <c r="J31" s="44">
        <v>11</v>
      </c>
      <c r="K31" s="44">
        <v>2</v>
      </c>
      <c r="L31" s="44">
        <v>3</v>
      </c>
      <c r="M31" s="44">
        <v>735</v>
      </c>
      <c r="N31" s="95">
        <v>2.0136986300999999</v>
      </c>
      <c r="O31" s="44">
        <v>1</v>
      </c>
      <c r="P31" s="70">
        <v>4</v>
      </c>
    </row>
    <row r="32" spans="1:16" x14ac:dyDescent="0.15">
      <c r="A32" s="791" t="s">
        <v>476</v>
      </c>
      <c r="B32" s="792" t="s">
        <v>469</v>
      </c>
      <c r="C32" s="44">
        <v>179</v>
      </c>
      <c r="D32" s="44">
        <v>375</v>
      </c>
      <c r="E32" s="44">
        <v>178</v>
      </c>
      <c r="F32" s="44">
        <v>70</v>
      </c>
      <c r="G32" s="44">
        <v>50</v>
      </c>
      <c r="H32" s="44">
        <v>36</v>
      </c>
      <c r="I32" s="44">
        <v>17</v>
      </c>
      <c r="J32" s="44">
        <v>5</v>
      </c>
      <c r="K32" s="796" t="s">
        <v>509</v>
      </c>
      <c r="L32" s="796" t="s">
        <v>509</v>
      </c>
      <c r="M32" s="44">
        <v>371</v>
      </c>
      <c r="N32" s="95">
        <v>2.0842696629000002</v>
      </c>
      <c r="O32" s="797">
        <v>1</v>
      </c>
      <c r="P32" s="798">
        <v>4</v>
      </c>
    </row>
    <row r="33" spans="1:16" x14ac:dyDescent="0.15">
      <c r="A33" s="791" t="s">
        <v>476</v>
      </c>
      <c r="B33" s="792" t="s">
        <v>473</v>
      </c>
      <c r="C33" s="44">
        <v>214</v>
      </c>
      <c r="D33" s="44">
        <v>547</v>
      </c>
      <c r="E33" s="44">
        <v>213</v>
      </c>
      <c r="F33" s="44">
        <v>77</v>
      </c>
      <c r="G33" s="44">
        <v>51</v>
      </c>
      <c r="H33" s="44">
        <v>35</v>
      </c>
      <c r="I33" s="44">
        <v>29</v>
      </c>
      <c r="J33" s="44">
        <v>15</v>
      </c>
      <c r="K33" s="44">
        <v>3</v>
      </c>
      <c r="L33" s="44">
        <v>3</v>
      </c>
      <c r="M33" s="44">
        <v>515</v>
      </c>
      <c r="N33" s="95">
        <v>2.4178403756</v>
      </c>
      <c r="O33" s="797">
        <v>1</v>
      </c>
      <c r="P33" s="798">
        <v>32</v>
      </c>
    </row>
    <row r="34" spans="1:16" x14ac:dyDescent="0.15">
      <c r="A34" s="791" t="s">
        <v>476</v>
      </c>
      <c r="B34" s="792" t="s">
        <v>510</v>
      </c>
      <c r="C34" s="44">
        <v>193</v>
      </c>
      <c r="D34" s="44">
        <v>474</v>
      </c>
      <c r="E34" s="44">
        <v>193</v>
      </c>
      <c r="F34" s="44">
        <v>51</v>
      </c>
      <c r="G34" s="44">
        <v>67</v>
      </c>
      <c r="H34" s="44">
        <v>39</v>
      </c>
      <c r="I34" s="44">
        <v>21</v>
      </c>
      <c r="J34" s="44">
        <v>6</v>
      </c>
      <c r="K34" s="44">
        <v>6</v>
      </c>
      <c r="L34" s="44">
        <v>3</v>
      </c>
      <c r="M34" s="44">
        <v>474</v>
      </c>
      <c r="N34" s="95">
        <v>2.4559585492</v>
      </c>
      <c r="O34" s="797" t="s">
        <v>509</v>
      </c>
      <c r="P34" s="798" t="s">
        <v>509</v>
      </c>
    </row>
    <row r="35" spans="1:16" x14ac:dyDescent="0.15">
      <c r="A35" s="791" t="s">
        <v>477</v>
      </c>
      <c r="B35" s="792"/>
      <c r="C35" s="44">
        <v>902</v>
      </c>
      <c r="D35" s="44">
        <v>1939</v>
      </c>
      <c r="E35" s="44">
        <v>900</v>
      </c>
      <c r="F35" s="44">
        <v>407</v>
      </c>
      <c r="G35" s="44">
        <v>187</v>
      </c>
      <c r="H35" s="44">
        <v>161</v>
      </c>
      <c r="I35" s="44">
        <v>98</v>
      </c>
      <c r="J35" s="44">
        <v>28</v>
      </c>
      <c r="K35" s="44">
        <v>15</v>
      </c>
      <c r="L35" s="44">
        <v>4</v>
      </c>
      <c r="M35" s="44">
        <v>1917</v>
      </c>
      <c r="N35" s="95">
        <v>2.13</v>
      </c>
      <c r="O35" s="797">
        <v>2</v>
      </c>
      <c r="P35" s="798">
        <v>22</v>
      </c>
    </row>
    <row r="36" spans="1:16" x14ac:dyDescent="0.15">
      <c r="A36" s="791" t="s">
        <v>477</v>
      </c>
      <c r="B36" s="792" t="s">
        <v>468</v>
      </c>
      <c r="C36" s="44">
        <v>668</v>
      </c>
      <c r="D36" s="44">
        <v>1363</v>
      </c>
      <c r="E36" s="44">
        <v>668</v>
      </c>
      <c r="F36" s="44">
        <v>324</v>
      </c>
      <c r="G36" s="44">
        <v>139</v>
      </c>
      <c r="H36" s="44">
        <v>107</v>
      </c>
      <c r="I36" s="44">
        <v>66</v>
      </c>
      <c r="J36" s="44">
        <v>21</v>
      </c>
      <c r="K36" s="44">
        <v>8</v>
      </c>
      <c r="L36" s="44">
        <v>3</v>
      </c>
      <c r="M36" s="44">
        <v>1363</v>
      </c>
      <c r="N36" s="95">
        <v>2.0404191617</v>
      </c>
      <c r="O36" s="797" t="s">
        <v>509</v>
      </c>
      <c r="P36" s="798" t="s">
        <v>509</v>
      </c>
    </row>
    <row r="37" spans="1:16" x14ac:dyDescent="0.15">
      <c r="A37" s="791" t="s">
        <v>477</v>
      </c>
      <c r="B37" s="792" t="s">
        <v>469</v>
      </c>
      <c r="C37" s="44">
        <v>234</v>
      </c>
      <c r="D37" s="44">
        <v>576</v>
      </c>
      <c r="E37" s="44">
        <v>232</v>
      </c>
      <c r="F37" s="44">
        <v>83</v>
      </c>
      <c r="G37" s="44">
        <v>48</v>
      </c>
      <c r="H37" s="44">
        <v>54</v>
      </c>
      <c r="I37" s="44">
        <v>32</v>
      </c>
      <c r="J37" s="44">
        <v>7</v>
      </c>
      <c r="K37" s="44">
        <v>7</v>
      </c>
      <c r="L37" s="44">
        <v>1</v>
      </c>
      <c r="M37" s="44">
        <v>554</v>
      </c>
      <c r="N37" s="95">
        <v>2.3879310345000002</v>
      </c>
      <c r="O37" s="797">
        <v>2</v>
      </c>
      <c r="P37" s="798">
        <v>22</v>
      </c>
    </row>
    <row r="38" spans="1:16" x14ac:dyDescent="0.15">
      <c r="A38" s="791" t="s">
        <v>478</v>
      </c>
      <c r="B38" s="792"/>
      <c r="C38" s="44">
        <v>1320</v>
      </c>
      <c r="D38" s="44">
        <v>2677</v>
      </c>
      <c r="E38" s="44">
        <v>1316</v>
      </c>
      <c r="F38" s="44">
        <v>760</v>
      </c>
      <c r="G38" s="44">
        <v>228</v>
      </c>
      <c r="H38" s="44">
        <v>161</v>
      </c>
      <c r="I38" s="44">
        <v>113</v>
      </c>
      <c r="J38" s="44">
        <v>32</v>
      </c>
      <c r="K38" s="44">
        <v>17</v>
      </c>
      <c r="L38" s="44">
        <v>5</v>
      </c>
      <c r="M38" s="44">
        <v>2452</v>
      </c>
      <c r="N38" s="95">
        <v>1.8632218844999999</v>
      </c>
      <c r="O38" s="44">
        <v>4</v>
      </c>
      <c r="P38" s="70">
        <v>225</v>
      </c>
    </row>
    <row r="39" spans="1:16" x14ac:dyDescent="0.15">
      <c r="A39" s="791" t="s">
        <v>478</v>
      </c>
      <c r="B39" s="792" t="s">
        <v>468</v>
      </c>
      <c r="C39" s="44">
        <v>347</v>
      </c>
      <c r="D39" s="44">
        <v>905</v>
      </c>
      <c r="E39" s="44">
        <v>343</v>
      </c>
      <c r="F39" s="44">
        <v>182</v>
      </c>
      <c r="G39" s="44">
        <v>64</v>
      </c>
      <c r="H39" s="44">
        <v>43</v>
      </c>
      <c r="I39" s="44">
        <v>37</v>
      </c>
      <c r="J39" s="44">
        <v>9</v>
      </c>
      <c r="K39" s="44">
        <v>8</v>
      </c>
      <c r="L39" s="796" t="s">
        <v>509</v>
      </c>
      <c r="M39" s="44">
        <v>680</v>
      </c>
      <c r="N39" s="95">
        <v>1.9825072885999999</v>
      </c>
      <c r="O39" s="44">
        <v>4</v>
      </c>
      <c r="P39" s="70">
        <v>225</v>
      </c>
    </row>
    <row r="40" spans="1:16" x14ac:dyDescent="0.15">
      <c r="A40" s="791" t="s">
        <v>478</v>
      </c>
      <c r="B40" s="792" t="s">
        <v>469</v>
      </c>
      <c r="C40" s="44">
        <v>432</v>
      </c>
      <c r="D40" s="44">
        <v>764</v>
      </c>
      <c r="E40" s="44">
        <v>432</v>
      </c>
      <c r="F40" s="44">
        <v>262</v>
      </c>
      <c r="G40" s="44">
        <v>76</v>
      </c>
      <c r="H40" s="44">
        <v>49</v>
      </c>
      <c r="I40" s="44">
        <v>32</v>
      </c>
      <c r="J40" s="44">
        <v>8</v>
      </c>
      <c r="K40" s="44">
        <v>3</v>
      </c>
      <c r="L40" s="44">
        <v>2</v>
      </c>
      <c r="M40" s="44">
        <v>764</v>
      </c>
      <c r="N40" s="95">
        <v>1.7685185185000001</v>
      </c>
      <c r="O40" s="797" t="s">
        <v>509</v>
      </c>
      <c r="P40" s="798" t="s">
        <v>509</v>
      </c>
    </row>
    <row r="41" spans="1:16" x14ac:dyDescent="0.15">
      <c r="A41" s="791" t="s">
        <v>478</v>
      </c>
      <c r="B41" s="792" t="s">
        <v>473</v>
      </c>
      <c r="C41" s="44">
        <v>541</v>
      </c>
      <c r="D41" s="44">
        <v>1008</v>
      </c>
      <c r="E41" s="44">
        <v>541</v>
      </c>
      <c r="F41" s="44">
        <v>316</v>
      </c>
      <c r="G41" s="44">
        <v>88</v>
      </c>
      <c r="H41" s="44">
        <v>69</v>
      </c>
      <c r="I41" s="44">
        <v>44</v>
      </c>
      <c r="J41" s="44">
        <v>15</v>
      </c>
      <c r="K41" s="44">
        <v>6</v>
      </c>
      <c r="L41" s="44">
        <v>3</v>
      </c>
      <c r="M41" s="44">
        <v>1008</v>
      </c>
      <c r="N41" s="95">
        <v>1.8632162662</v>
      </c>
      <c r="O41" s="797" t="s">
        <v>509</v>
      </c>
      <c r="P41" s="798" t="s">
        <v>509</v>
      </c>
    </row>
    <row r="42" spans="1:16" x14ac:dyDescent="0.15">
      <c r="A42" s="791" t="s">
        <v>479</v>
      </c>
      <c r="B42" s="792"/>
      <c r="C42" s="44">
        <v>1968</v>
      </c>
      <c r="D42" s="44">
        <v>4813</v>
      </c>
      <c r="E42" s="44">
        <v>1966</v>
      </c>
      <c r="F42" s="44">
        <v>610</v>
      </c>
      <c r="G42" s="44">
        <v>550</v>
      </c>
      <c r="H42" s="44">
        <v>357</v>
      </c>
      <c r="I42" s="44">
        <v>308</v>
      </c>
      <c r="J42" s="44">
        <v>96</v>
      </c>
      <c r="K42" s="44">
        <v>33</v>
      </c>
      <c r="L42" s="44">
        <v>12</v>
      </c>
      <c r="M42" s="44">
        <v>4778</v>
      </c>
      <c r="N42" s="95">
        <v>2.4303153610999999</v>
      </c>
      <c r="O42" s="44">
        <v>2</v>
      </c>
      <c r="P42" s="70">
        <v>35</v>
      </c>
    </row>
    <row r="43" spans="1:16" x14ac:dyDescent="0.15">
      <c r="A43" s="791" t="s">
        <v>479</v>
      </c>
      <c r="B43" s="792" t="s">
        <v>468</v>
      </c>
      <c r="C43" s="44">
        <v>595</v>
      </c>
      <c r="D43" s="44">
        <v>1408</v>
      </c>
      <c r="E43" s="44">
        <v>594</v>
      </c>
      <c r="F43" s="44">
        <v>187</v>
      </c>
      <c r="G43" s="44">
        <v>178</v>
      </c>
      <c r="H43" s="44">
        <v>101</v>
      </c>
      <c r="I43" s="44">
        <v>93</v>
      </c>
      <c r="J43" s="44">
        <v>27</v>
      </c>
      <c r="K43" s="44">
        <v>6</v>
      </c>
      <c r="L43" s="44">
        <v>2</v>
      </c>
      <c r="M43" s="44">
        <v>1405</v>
      </c>
      <c r="N43" s="95">
        <v>2.3653198653</v>
      </c>
      <c r="O43" s="44">
        <v>1</v>
      </c>
      <c r="P43" s="70">
        <v>3</v>
      </c>
    </row>
    <row r="44" spans="1:16" x14ac:dyDescent="0.15">
      <c r="A44" s="791" t="s">
        <v>479</v>
      </c>
      <c r="B44" s="792" t="s">
        <v>469</v>
      </c>
      <c r="C44" s="44">
        <v>643</v>
      </c>
      <c r="D44" s="44">
        <v>1548</v>
      </c>
      <c r="E44" s="44">
        <v>643</v>
      </c>
      <c r="F44" s="44">
        <v>219</v>
      </c>
      <c r="G44" s="44">
        <v>165</v>
      </c>
      <c r="H44" s="44">
        <v>114</v>
      </c>
      <c r="I44" s="44">
        <v>90</v>
      </c>
      <c r="J44" s="44">
        <v>37</v>
      </c>
      <c r="K44" s="44">
        <v>14</v>
      </c>
      <c r="L44" s="44">
        <v>4</v>
      </c>
      <c r="M44" s="44">
        <v>1548</v>
      </c>
      <c r="N44" s="95">
        <v>2.4074650077999999</v>
      </c>
      <c r="O44" s="797" t="s">
        <v>509</v>
      </c>
      <c r="P44" s="798" t="s">
        <v>509</v>
      </c>
    </row>
    <row r="45" spans="1:16" x14ac:dyDescent="0.15">
      <c r="A45" s="791" t="s">
        <v>479</v>
      </c>
      <c r="B45" s="792" t="s">
        <v>473</v>
      </c>
      <c r="C45" s="44">
        <v>730</v>
      </c>
      <c r="D45" s="44">
        <v>1857</v>
      </c>
      <c r="E45" s="44">
        <v>729</v>
      </c>
      <c r="F45" s="44">
        <v>204</v>
      </c>
      <c r="G45" s="44">
        <v>207</v>
      </c>
      <c r="H45" s="44">
        <v>142</v>
      </c>
      <c r="I45" s="44">
        <v>125</v>
      </c>
      <c r="J45" s="44">
        <v>32</v>
      </c>
      <c r="K45" s="44">
        <v>13</v>
      </c>
      <c r="L45" s="44">
        <v>6</v>
      </c>
      <c r="M45" s="44">
        <v>1825</v>
      </c>
      <c r="N45" s="95">
        <v>2.5034293553000002</v>
      </c>
      <c r="O45" s="797">
        <v>1</v>
      </c>
      <c r="P45" s="798">
        <v>32</v>
      </c>
    </row>
    <row r="46" spans="1:16" x14ac:dyDescent="0.15">
      <c r="A46" s="791" t="s">
        <v>480</v>
      </c>
      <c r="B46" s="792"/>
      <c r="C46" s="44">
        <v>1954</v>
      </c>
      <c r="D46" s="44">
        <v>4790</v>
      </c>
      <c r="E46" s="44">
        <v>1953</v>
      </c>
      <c r="F46" s="44">
        <v>657</v>
      </c>
      <c r="G46" s="44">
        <v>501</v>
      </c>
      <c r="H46" s="44">
        <v>339</v>
      </c>
      <c r="I46" s="44">
        <v>288</v>
      </c>
      <c r="J46" s="44">
        <v>104</v>
      </c>
      <c r="K46" s="44">
        <v>41</v>
      </c>
      <c r="L46" s="44">
        <v>23</v>
      </c>
      <c r="M46" s="44">
        <v>4761</v>
      </c>
      <c r="N46" s="95">
        <v>2.4377880184</v>
      </c>
      <c r="O46" s="44">
        <v>1</v>
      </c>
      <c r="P46" s="70">
        <v>29</v>
      </c>
    </row>
    <row r="47" spans="1:16" x14ac:dyDescent="0.15">
      <c r="A47" s="791" t="s">
        <v>480</v>
      </c>
      <c r="B47" s="792" t="s">
        <v>468</v>
      </c>
      <c r="C47" s="44">
        <v>277</v>
      </c>
      <c r="D47" s="44">
        <v>646</v>
      </c>
      <c r="E47" s="44">
        <v>277</v>
      </c>
      <c r="F47" s="44">
        <v>95</v>
      </c>
      <c r="G47" s="44">
        <v>82</v>
      </c>
      <c r="H47" s="44">
        <v>42</v>
      </c>
      <c r="I47" s="44">
        <v>44</v>
      </c>
      <c r="J47" s="44">
        <v>4</v>
      </c>
      <c r="K47" s="44">
        <v>5</v>
      </c>
      <c r="L47" s="44">
        <v>5</v>
      </c>
      <c r="M47" s="44">
        <v>646</v>
      </c>
      <c r="N47" s="95">
        <v>2.3321299638999999</v>
      </c>
      <c r="O47" s="797" t="s">
        <v>509</v>
      </c>
      <c r="P47" s="798" t="s">
        <v>509</v>
      </c>
    </row>
    <row r="48" spans="1:16" x14ac:dyDescent="0.15">
      <c r="A48" s="791" t="s">
        <v>480</v>
      </c>
      <c r="B48" s="792" t="s">
        <v>469</v>
      </c>
      <c r="C48" s="44">
        <v>622</v>
      </c>
      <c r="D48" s="44">
        <v>1598</v>
      </c>
      <c r="E48" s="44">
        <v>622</v>
      </c>
      <c r="F48" s="44">
        <v>187</v>
      </c>
      <c r="G48" s="44">
        <v>149</v>
      </c>
      <c r="H48" s="44">
        <v>120</v>
      </c>
      <c r="I48" s="44">
        <v>103</v>
      </c>
      <c r="J48" s="44">
        <v>42</v>
      </c>
      <c r="K48" s="44">
        <v>17</v>
      </c>
      <c r="L48" s="44">
        <v>4</v>
      </c>
      <c r="M48" s="44">
        <v>1598</v>
      </c>
      <c r="N48" s="95">
        <v>2.5691318328000001</v>
      </c>
      <c r="O48" s="797" t="s">
        <v>509</v>
      </c>
      <c r="P48" s="798" t="s">
        <v>509</v>
      </c>
    </row>
    <row r="49" spans="1:16" x14ac:dyDescent="0.15">
      <c r="A49" s="791" t="s">
        <v>480</v>
      </c>
      <c r="B49" s="792" t="s">
        <v>473</v>
      </c>
      <c r="C49" s="44">
        <v>839</v>
      </c>
      <c r="D49" s="44">
        <v>1972</v>
      </c>
      <c r="E49" s="44">
        <v>838</v>
      </c>
      <c r="F49" s="44">
        <v>302</v>
      </c>
      <c r="G49" s="44">
        <v>222</v>
      </c>
      <c r="H49" s="44">
        <v>147</v>
      </c>
      <c r="I49" s="44">
        <v>110</v>
      </c>
      <c r="J49" s="44">
        <v>36</v>
      </c>
      <c r="K49" s="44">
        <v>13</v>
      </c>
      <c r="L49" s="44">
        <v>8</v>
      </c>
      <c r="M49" s="44">
        <v>1943</v>
      </c>
      <c r="N49" s="95">
        <v>2.3186157517999999</v>
      </c>
      <c r="O49" s="44">
        <v>1</v>
      </c>
      <c r="P49" s="70">
        <v>29</v>
      </c>
    </row>
    <row r="50" spans="1:16" x14ac:dyDescent="0.15">
      <c r="A50" s="791" t="s">
        <v>480</v>
      </c>
      <c r="B50" s="792" t="s">
        <v>510</v>
      </c>
      <c r="C50" s="44">
        <v>165</v>
      </c>
      <c r="D50" s="44">
        <v>379</v>
      </c>
      <c r="E50" s="44">
        <v>165</v>
      </c>
      <c r="F50" s="44">
        <v>72</v>
      </c>
      <c r="G50" s="44">
        <v>39</v>
      </c>
      <c r="H50" s="44">
        <v>17</v>
      </c>
      <c r="I50" s="44">
        <v>19</v>
      </c>
      <c r="J50" s="44">
        <v>12</v>
      </c>
      <c r="K50" s="44">
        <v>2</v>
      </c>
      <c r="L50" s="44">
        <v>4</v>
      </c>
      <c r="M50" s="44">
        <v>379</v>
      </c>
      <c r="N50" s="95">
        <v>2.2969696970000002</v>
      </c>
      <c r="O50" s="797" t="s">
        <v>509</v>
      </c>
      <c r="P50" s="798" t="s">
        <v>509</v>
      </c>
    </row>
    <row r="51" spans="1:16" x14ac:dyDescent="0.15">
      <c r="A51" s="791" t="s">
        <v>480</v>
      </c>
      <c r="B51" s="792" t="s">
        <v>511</v>
      </c>
      <c r="C51" s="44">
        <v>51</v>
      </c>
      <c r="D51" s="44">
        <v>195</v>
      </c>
      <c r="E51" s="44">
        <v>51</v>
      </c>
      <c r="F51" s="44">
        <v>1</v>
      </c>
      <c r="G51" s="44">
        <v>9</v>
      </c>
      <c r="H51" s="44">
        <v>13</v>
      </c>
      <c r="I51" s="44">
        <v>12</v>
      </c>
      <c r="J51" s="44">
        <v>10</v>
      </c>
      <c r="K51" s="44">
        <v>4</v>
      </c>
      <c r="L51" s="797">
        <v>2</v>
      </c>
      <c r="M51" s="44">
        <v>195</v>
      </c>
      <c r="N51" s="95">
        <v>3.8235294118000001</v>
      </c>
      <c r="O51" s="797" t="s">
        <v>509</v>
      </c>
      <c r="P51" s="798" t="s">
        <v>509</v>
      </c>
    </row>
    <row r="52" spans="1:16" x14ac:dyDescent="0.15">
      <c r="A52" s="791" t="s">
        <v>481</v>
      </c>
      <c r="B52" s="792"/>
      <c r="C52" s="44">
        <v>649</v>
      </c>
      <c r="D52" s="44">
        <v>1134</v>
      </c>
      <c r="E52" s="44">
        <v>649</v>
      </c>
      <c r="F52" s="44">
        <v>427</v>
      </c>
      <c r="G52" s="44">
        <v>80</v>
      </c>
      <c r="H52" s="44">
        <v>59</v>
      </c>
      <c r="I52" s="44">
        <v>55</v>
      </c>
      <c r="J52" s="44">
        <v>23</v>
      </c>
      <c r="K52" s="44">
        <v>2</v>
      </c>
      <c r="L52" s="44">
        <v>3</v>
      </c>
      <c r="M52" s="44">
        <v>1134</v>
      </c>
      <c r="N52" s="95">
        <v>1.7473035439</v>
      </c>
      <c r="O52" s="797" t="s">
        <v>509</v>
      </c>
      <c r="P52" s="798" t="s">
        <v>509</v>
      </c>
    </row>
    <row r="53" spans="1:16" x14ac:dyDescent="0.15">
      <c r="A53" s="791" t="s">
        <v>482</v>
      </c>
      <c r="B53" s="792"/>
      <c r="C53" s="44">
        <v>1125</v>
      </c>
      <c r="D53" s="44">
        <v>2130</v>
      </c>
      <c r="E53" s="44">
        <v>1124</v>
      </c>
      <c r="F53" s="44">
        <v>653</v>
      </c>
      <c r="G53" s="44">
        <v>192</v>
      </c>
      <c r="H53" s="44">
        <v>120</v>
      </c>
      <c r="I53" s="44">
        <v>102</v>
      </c>
      <c r="J53" s="44">
        <v>39</v>
      </c>
      <c r="K53" s="44">
        <v>9</v>
      </c>
      <c r="L53" s="44">
        <v>9</v>
      </c>
      <c r="M53" s="44">
        <v>2122</v>
      </c>
      <c r="N53" s="95">
        <v>1.8879003559</v>
      </c>
      <c r="O53" s="797">
        <v>1</v>
      </c>
      <c r="P53" s="798">
        <v>8</v>
      </c>
    </row>
    <row r="54" spans="1:16" x14ac:dyDescent="0.15">
      <c r="A54" s="791" t="s">
        <v>482</v>
      </c>
      <c r="B54" s="792" t="s">
        <v>468</v>
      </c>
      <c r="C54" s="44">
        <v>1010</v>
      </c>
      <c r="D54" s="44">
        <v>1790</v>
      </c>
      <c r="E54" s="44">
        <v>1009</v>
      </c>
      <c r="F54" s="44">
        <v>634</v>
      </c>
      <c r="G54" s="44">
        <v>155</v>
      </c>
      <c r="H54" s="44">
        <v>98</v>
      </c>
      <c r="I54" s="44">
        <v>84</v>
      </c>
      <c r="J54" s="44">
        <v>29</v>
      </c>
      <c r="K54" s="44">
        <v>4</v>
      </c>
      <c r="L54" s="44">
        <v>5</v>
      </c>
      <c r="M54" s="44">
        <v>1782</v>
      </c>
      <c r="N54" s="95">
        <v>1.7661050545000001</v>
      </c>
      <c r="O54" s="797">
        <v>1</v>
      </c>
      <c r="P54" s="798">
        <v>8</v>
      </c>
    </row>
    <row r="55" spans="1:16" x14ac:dyDescent="0.15">
      <c r="A55" s="791" t="s">
        <v>482</v>
      </c>
      <c r="B55" s="792" t="s">
        <v>469</v>
      </c>
      <c r="C55" s="44">
        <v>115</v>
      </c>
      <c r="D55" s="44">
        <v>340</v>
      </c>
      <c r="E55" s="44">
        <v>115</v>
      </c>
      <c r="F55" s="44">
        <v>19</v>
      </c>
      <c r="G55" s="44">
        <v>37</v>
      </c>
      <c r="H55" s="44">
        <v>22</v>
      </c>
      <c r="I55" s="44">
        <v>18</v>
      </c>
      <c r="J55" s="44">
        <v>10</v>
      </c>
      <c r="K55" s="44">
        <v>5</v>
      </c>
      <c r="L55" s="44">
        <v>4</v>
      </c>
      <c r="M55" s="44">
        <v>340</v>
      </c>
      <c r="N55" s="95">
        <v>2.9565217390999998</v>
      </c>
      <c r="O55" s="797" t="s">
        <v>509</v>
      </c>
      <c r="P55" s="798" t="s">
        <v>509</v>
      </c>
    </row>
    <row r="56" spans="1:16" x14ac:dyDescent="0.15">
      <c r="A56" s="791" t="s">
        <v>512</v>
      </c>
      <c r="B56" s="792"/>
      <c r="C56" s="44">
        <v>930</v>
      </c>
      <c r="D56" s="44">
        <v>1817</v>
      </c>
      <c r="E56" s="44">
        <v>929</v>
      </c>
      <c r="F56" s="44">
        <v>534</v>
      </c>
      <c r="G56" s="44">
        <v>152</v>
      </c>
      <c r="H56" s="44">
        <v>112</v>
      </c>
      <c r="I56" s="44">
        <v>82</v>
      </c>
      <c r="J56" s="44">
        <v>28</v>
      </c>
      <c r="K56" s="44">
        <v>14</v>
      </c>
      <c r="L56" s="44">
        <v>7</v>
      </c>
      <c r="M56" s="44">
        <v>1778</v>
      </c>
      <c r="N56" s="95">
        <v>1.9138858988</v>
      </c>
      <c r="O56" s="44">
        <v>1</v>
      </c>
      <c r="P56" s="70">
        <v>39</v>
      </c>
    </row>
    <row r="57" spans="1:16" x14ac:dyDescent="0.15">
      <c r="A57" s="791" t="s">
        <v>512</v>
      </c>
      <c r="B57" s="792" t="s">
        <v>468</v>
      </c>
      <c r="C57" s="44">
        <v>586</v>
      </c>
      <c r="D57" s="44">
        <v>1225</v>
      </c>
      <c r="E57" s="44">
        <v>585</v>
      </c>
      <c r="F57" s="44">
        <v>309</v>
      </c>
      <c r="G57" s="44">
        <v>100</v>
      </c>
      <c r="H57" s="44">
        <v>76</v>
      </c>
      <c r="I57" s="44">
        <v>69</v>
      </c>
      <c r="J57" s="44">
        <v>20</v>
      </c>
      <c r="K57" s="44">
        <v>6</v>
      </c>
      <c r="L57" s="44">
        <v>5</v>
      </c>
      <c r="M57" s="44">
        <v>1186</v>
      </c>
      <c r="N57" s="95">
        <v>2.0273504274</v>
      </c>
      <c r="O57" s="44">
        <v>1</v>
      </c>
      <c r="P57" s="70">
        <v>39</v>
      </c>
    </row>
    <row r="58" spans="1:16" x14ac:dyDescent="0.15">
      <c r="A58" s="791" t="s">
        <v>512</v>
      </c>
      <c r="B58" s="792" t="s">
        <v>469</v>
      </c>
      <c r="C58" s="44">
        <v>344</v>
      </c>
      <c r="D58" s="44">
        <v>592</v>
      </c>
      <c r="E58" s="44">
        <v>344</v>
      </c>
      <c r="F58" s="44">
        <v>225</v>
      </c>
      <c r="G58" s="44">
        <v>52</v>
      </c>
      <c r="H58" s="44">
        <v>36</v>
      </c>
      <c r="I58" s="44">
        <v>13</v>
      </c>
      <c r="J58" s="44">
        <v>8</v>
      </c>
      <c r="K58" s="44">
        <v>8</v>
      </c>
      <c r="L58" s="44">
        <v>2</v>
      </c>
      <c r="M58" s="44">
        <v>592</v>
      </c>
      <c r="N58" s="95">
        <v>1.7209302326</v>
      </c>
      <c r="O58" s="797" t="s">
        <v>509</v>
      </c>
      <c r="P58" s="798" t="s">
        <v>509</v>
      </c>
    </row>
    <row r="59" spans="1:16" ht="14.25" thickBot="1" x14ac:dyDescent="0.2">
      <c r="A59" s="800" t="s">
        <v>513</v>
      </c>
      <c r="B59" s="801"/>
      <c r="C59" s="802">
        <v>1018</v>
      </c>
      <c r="D59" s="802">
        <v>2742</v>
      </c>
      <c r="E59" s="802">
        <v>1018</v>
      </c>
      <c r="F59" s="802">
        <v>255</v>
      </c>
      <c r="G59" s="802">
        <v>246</v>
      </c>
      <c r="H59" s="802">
        <v>223</v>
      </c>
      <c r="I59" s="802">
        <v>204</v>
      </c>
      <c r="J59" s="802">
        <v>50</v>
      </c>
      <c r="K59" s="802">
        <v>26</v>
      </c>
      <c r="L59" s="802">
        <v>14</v>
      </c>
      <c r="M59" s="802">
        <v>2742</v>
      </c>
      <c r="N59" s="803">
        <v>2.6935166993999999</v>
      </c>
      <c r="O59" s="804" t="s">
        <v>509</v>
      </c>
      <c r="P59" s="805" t="s">
        <v>509</v>
      </c>
    </row>
    <row r="368" ht="4.5" customHeight="1" x14ac:dyDescent="0.15"/>
  </sheetData>
  <mergeCells count="19">
    <mergeCell ref="A3:B6"/>
    <mergeCell ref="C3:D3"/>
    <mergeCell ref="E3:N3"/>
    <mergeCell ref="C4:C6"/>
    <mergeCell ref="D4:D6"/>
    <mergeCell ref="E4:L4"/>
    <mergeCell ref="M4:M6"/>
    <mergeCell ref="N4:N6"/>
    <mergeCell ref="O3:P3"/>
    <mergeCell ref="O4:O6"/>
    <mergeCell ref="P4:P6"/>
    <mergeCell ref="E5:E6"/>
    <mergeCell ref="F5:F6"/>
    <mergeCell ref="G5:G6"/>
    <mergeCell ref="H5:H6"/>
    <mergeCell ref="I5:I6"/>
    <mergeCell ref="J5:J6"/>
    <mergeCell ref="K5:K6"/>
    <mergeCell ref="L5:L6"/>
  </mergeCells>
  <phoneticPr fontId="1"/>
  <pageMargins left="0.62992125984251968" right="0.23622047244094491" top="0.74803149606299213" bottom="0.74803149606299213" header="0.31496062992125984" footer="0.31496062992125984"/>
  <pageSetup paperSize="9" firstPageNumber="13" fitToHeight="0" orientation="portrait" useFirstPageNumber="1" r:id="rId1"/>
  <headerFooter>
    <oddFooter>&amp;C76</oddFooter>
    <firstFooter>&amp;C74</first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2:Q368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2" width="5.875" style="203" customWidth="1"/>
    <col min="3" max="4" width="6.25" style="203" customWidth="1"/>
    <col min="5" max="12" width="5.625" style="203" customWidth="1"/>
    <col min="13" max="13" width="6.25" style="203" customWidth="1"/>
    <col min="14" max="14" width="5.625" style="203" customWidth="1"/>
    <col min="15" max="16" width="6.25" style="203" customWidth="1"/>
  </cols>
  <sheetData>
    <row r="2" spans="1:17" ht="13.5" customHeight="1" thickBot="1" x14ac:dyDescent="0.2">
      <c r="P2" s="756" t="s">
        <v>1251</v>
      </c>
    </row>
    <row r="3" spans="1:17" x14ac:dyDescent="0.15">
      <c r="A3" s="1192" t="s">
        <v>555</v>
      </c>
      <c r="B3" s="1201"/>
      <c r="C3" s="1242" t="s">
        <v>556</v>
      </c>
      <c r="D3" s="1235"/>
      <c r="E3" s="1235" t="s">
        <v>557</v>
      </c>
      <c r="F3" s="1235"/>
      <c r="G3" s="1235"/>
      <c r="H3" s="1235"/>
      <c r="I3" s="1235"/>
      <c r="J3" s="1235"/>
      <c r="K3" s="1235"/>
      <c r="L3" s="1235"/>
      <c r="M3" s="1235"/>
      <c r="N3" s="1235"/>
      <c r="O3" s="1223" t="s">
        <v>558</v>
      </c>
      <c r="P3" s="1224"/>
      <c r="Q3" s="37"/>
    </row>
    <row r="4" spans="1:17" x14ac:dyDescent="0.15">
      <c r="A4" s="1208"/>
      <c r="B4" s="1203"/>
      <c r="C4" s="1236" t="s">
        <v>466</v>
      </c>
      <c r="D4" s="1237" t="s">
        <v>559</v>
      </c>
      <c r="E4" s="1225" t="s">
        <v>560</v>
      </c>
      <c r="F4" s="1225"/>
      <c r="G4" s="1225"/>
      <c r="H4" s="1225"/>
      <c r="I4" s="1225"/>
      <c r="J4" s="1225"/>
      <c r="K4" s="1225"/>
      <c r="L4" s="1225"/>
      <c r="M4" s="1237" t="s">
        <v>559</v>
      </c>
      <c r="N4" s="1240" t="s">
        <v>561</v>
      </c>
      <c r="O4" s="1225" t="s">
        <v>466</v>
      </c>
      <c r="P4" s="1226" t="s">
        <v>559</v>
      </c>
      <c r="Q4" s="37"/>
    </row>
    <row r="5" spans="1:17" x14ac:dyDescent="0.15">
      <c r="A5" s="1208"/>
      <c r="B5" s="1203"/>
      <c r="C5" s="1236"/>
      <c r="D5" s="1238"/>
      <c r="E5" s="1225" t="s">
        <v>21</v>
      </c>
      <c r="F5" s="1241" t="s">
        <v>1263</v>
      </c>
      <c r="G5" s="1231" t="s">
        <v>562</v>
      </c>
      <c r="H5" s="1231" t="s">
        <v>563</v>
      </c>
      <c r="I5" s="1231" t="s">
        <v>564</v>
      </c>
      <c r="J5" s="1231" t="s">
        <v>565</v>
      </c>
      <c r="K5" s="1231" t="s">
        <v>566</v>
      </c>
      <c r="L5" s="1232" t="s">
        <v>1262</v>
      </c>
      <c r="M5" s="1238"/>
      <c r="N5" s="1240"/>
      <c r="O5" s="1225"/>
      <c r="P5" s="1227"/>
      <c r="Q5" s="37"/>
    </row>
    <row r="6" spans="1:17" x14ac:dyDescent="0.15">
      <c r="A6" s="1208"/>
      <c r="B6" s="1203"/>
      <c r="C6" s="1236"/>
      <c r="D6" s="1239"/>
      <c r="E6" s="1225"/>
      <c r="F6" s="1241"/>
      <c r="G6" s="1231"/>
      <c r="H6" s="1231"/>
      <c r="I6" s="1231"/>
      <c r="J6" s="1231"/>
      <c r="K6" s="1231"/>
      <c r="L6" s="1233"/>
      <c r="M6" s="1239"/>
      <c r="N6" s="1240"/>
      <c r="O6" s="1225"/>
      <c r="P6" s="1228"/>
      <c r="Q6" s="37"/>
    </row>
    <row r="7" spans="1:17" x14ac:dyDescent="0.15">
      <c r="A7" s="778" t="s">
        <v>568</v>
      </c>
      <c r="B7" s="779"/>
      <c r="C7" s="806">
        <v>4806</v>
      </c>
      <c r="D7" s="806">
        <v>13480</v>
      </c>
      <c r="E7" s="806">
        <v>4795</v>
      </c>
      <c r="F7" s="806">
        <v>1486</v>
      </c>
      <c r="G7" s="806">
        <v>1034</v>
      </c>
      <c r="H7" s="806">
        <v>812</v>
      </c>
      <c r="I7" s="806">
        <v>768</v>
      </c>
      <c r="J7" s="806">
        <v>343</v>
      </c>
      <c r="K7" s="806">
        <v>206</v>
      </c>
      <c r="L7" s="806">
        <v>146</v>
      </c>
      <c r="M7" s="806">
        <v>13105</v>
      </c>
      <c r="N7" s="807">
        <v>2.73</v>
      </c>
      <c r="O7" s="806">
        <v>11</v>
      </c>
      <c r="P7" s="808">
        <v>375</v>
      </c>
    </row>
    <row r="8" spans="1:17" ht="7.5" customHeight="1" x14ac:dyDescent="0.15">
      <c r="A8" s="778"/>
      <c r="B8" s="779"/>
      <c r="C8" s="806"/>
      <c r="D8" s="806"/>
      <c r="E8" s="806"/>
      <c r="F8" s="806"/>
      <c r="G8" s="806"/>
      <c r="H8" s="806"/>
      <c r="I8" s="806"/>
      <c r="J8" s="806"/>
      <c r="K8" s="806"/>
      <c r="L8" s="806"/>
      <c r="M8" s="806"/>
      <c r="N8" s="807"/>
      <c r="O8" s="806"/>
      <c r="P8" s="808"/>
    </row>
    <row r="9" spans="1:17" x14ac:dyDescent="0.15">
      <c r="A9" s="778" t="s">
        <v>569</v>
      </c>
      <c r="B9" s="779"/>
      <c r="C9" s="806">
        <v>1323</v>
      </c>
      <c r="D9" s="806">
        <v>3269</v>
      </c>
      <c r="E9" s="806">
        <v>1321</v>
      </c>
      <c r="F9" s="806">
        <v>455</v>
      </c>
      <c r="G9" s="806">
        <v>327</v>
      </c>
      <c r="H9" s="806">
        <v>223</v>
      </c>
      <c r="I9" s="806">
        <v>185</v>
      </c>
      <c r="J9" s="806">
        <v>76</v>
      </c>
      <c r="K9" s="806">
        <v>35</v>
      </c>
      <c r="L9" s="806">
        <v>20</v>
      </c>
      <c r="M9" s="806">
        <v>3255</v>
      </c>
      <c r="N9" s="807">
        <v>2.4640423921000001</v>
      </c>
      <c r="O9" s="806">
        <v>2</v>
      </c>
      <c r="P9" s="808">
        <v>14</v>
      </c>
    </row>
    <row r="10" spans="1:17" x14ac:dyDescent="0.15">
      <c r="A10" s="778" t="s">
        <v>570</v>
      </c>
      <c r="B10" s="779"/>
      <c r="C10" s="806">
        <v>56</v>
      </c>
      <c r="D10" s="806">
        <v>189</v>
      </c>
      <c r="E10" s="806">
        <v>56</v>
      </c>
      <c r="F10" s="806">
        <v>6</v>
      </c>
      <c r="G10" s="806">
        <v>11</v>
      </c>
      <c r="H10" s="806">
        <v>13</v>
      </c>
      <c r="I10" s="806">
        <v>14</v>
      </c>
      <c r="J10" s="806">
        <v>8</v>
      </c>
      <c r="K10" s="806">
        <v>2</v>
      </c>
      <c r="L10" s="806">
        <v>2</v>
      </c>
      <c r="M10" s="806">
        <v>189</v>
      </c>
      <c r="N10" s="807">
        <v>3.375</v>
      </c>
      <c r="O10" s="797" t="s">
        <v>509</v>
      </c>
      <c r="P10" s="798" t="s">
        <v>509</v>
      </c>
    </row>
    <row r="11" spans="1:17" x14ac:dyDescent="0.15">
      <c r="A11" s="778" t="s">
        <v>571</v>
      </c>
      <c r="B11" s="779"/>
      <c r="C11" s="806">
        <v>51</v>
      </c>
      <c r="D11" s="806">
        <v>205</v>
      </c>
      <c r="E11" s="806">
        <v>51</v>
      </c>
      <c r="F11" s="806">
        <v>5</v>
      </c>
      <c r="G11" s="806">
        <v>5</v>
      </c>
      <c r="H11" s="806">
        <v>12</v>
      </c>
      <c r="I11" s="806">
        <v>11</v>
      </c>
      <c r="J11" s="806">
        <v>8</v>
      </c>
      <c r="K11" s="806">
        <v>5</v>
      </c>
      <c r="L11" s="806">
        <v>5</v>
      </c>
      <c r="M11" s="806">
        <v>205</v>
      </c>
      <c r="N11" s="807">
        <v>4.0196078431000002</v>
      </c>
      <c r="O11" s="797" t="s">
        <v>509</v>
      </c>
      <c r="P11" s="798" t="s">
        <v>509</v>
      </c>
    </row>
    <row r="12" spans="1:17" x14ac:dyDescent="0.15">
      <c r="A12" s="778" t="s">
        <v>572</v>
      </c>
      <c r="B12" s="779"/>
      <c r="C12" s="806">
        <v>22</v>
      </c>
      <c r="D12" s="806">
        <v>79</v>
      </c>
      <c r="E12" s="806">
        <v>22</v>
      </c>
      <c r="F12" s="806">
        <v>2</v>
      </c>
      <c r="G12" s="806">
        <v>4</v>
      </c>
      <c r="H12" s="806">
        <v>4</v>
      </c>
      <c r="I12" s="806">
        <v>7</v>
      </c>
      <c r="J12" s="806">
        <v>2</v>
      </c>
      <c r="K12" s="806">
        <v>2</v>
      </c>
      <c r="L12" s="806">
        <v>1</v>
      </c>
      <c r="M12" s="806">
        <v>79</v>
      </c>
      <c r="N12" s="807">
        <v>3.5909090908999999</v>
      </c>
      <c r="O12" s="797" t="s">
        <v>509</v>
      </c>
      <c r="P12" s="798" t="s">
        <v>509</v>
      </c>
    </row>
    <row r="13" spans="1:17" x14ac:dyDescent="0.15">
      <c r="A13" s="778" t="s">
        <v>573</v>
      </c>
      <c r="B13" s="779"/>
      <c r="C13" s="806">
        <v>119</v>
      </c>
      <c r="D13" s="806">
        <v>362</v>
      </c>
      <c r="E13" s="806">
        <v>119</v>
      </c>
      <c r="F13" s="806">
        <v>13</v>
      </c>
      <c r="G13" s="806">
        <v>44</v>
      </c>
      <c r="H13" s="806">
        <v>24</v>
      </c>
      <c r="I13" s="806">
        <v>18</v>
      </c>
      <c r="J13" s="806">
        <v>8</v>
      </c>
      <c r="K13" s="806">
        <v>8</v>
      </c>
      <c r="L13" s="806">
        <v>4</v>
      </c>
      <c r="M13" s="806">
        <v>362</v>
      </c>
      <c r="N13" s="807">
        <v>3.0420168067</v>
      </c>
      <c r="O13" s="797" t="s">
        <v>509</v>
      </c>
      <c r="P13" s="798" t="s">
        <v>509</v>
      </c>
    </row>
    <row r="14" spans="1:17" x14ac:dyDescent="0.15">
      <c r="A14" s="778" t="s">
        <v>574</v>
      </c>
      <c r="B14" s="779"/>
      <c r="C14" s="806">
        <v>43</v>
      </c>
      <c r="D14" s="806">
        <v>149</v>
      </c>
      <c r="E14" s="806">
        <v>43</v>
      </c>
      <c r="F14" s="806">
        <v>7</v>
      </c>
      <c r="G14" s="806">
        <v>8</v>
      </c>
      <c r="H14" s="806">
        <v>11</v>
      </c>
      <c r="I14" s="806">
        <v>8</v>
      </c>
      <c r="J14" s="806">
        <v>3</v>
      </c>
      <c r="K14" s="806">
        <v>1</v>
      </c>
      <c r="L14" s="806">
        <v>5</v>
      </c>
      <c r="M14" s="806">
        <v>149</v>
      </c>
      <c r="N14" s="807">
        <v>3.4651162791000001</v>
      </c>
      <c r="O14" s="797" t="s">
        <v>509</v>
      </c>
      <c r="P14" s="798" t="s">
        <v>509</v>
      </c>
    </row>
    <row r="15" spans="1:17" x14ac:dyDescent="0.15">
      <c r="A15" s="778" t="s">
        <v>575</v>
      </c>
      <c r="B15" s="779"/>
      <c r="C15" s="806">
        <v>161</v>
      </c>
      <c r="D15" s="806">
        <v>587</v>
      </c>
      <c r="E15" s="806">
        <v>161</v>
      </c>
      <c r="F15" s="806">
        <v>12</v>
      </c>
      <c r="G15" s="806">
        <v>33</v>
      </c>
      <c r="H15" s="806">
        <v>32</v>
      </c>
      <c r="I15" s="806">
        <v>44</v>
      </c>
      <c r="J15" s="806">
        <v>16</v>
      </c>
      <c r="K15" s="806">
        <v>15</v>
      </c>
      <c r="L15" s="806">
        <v>9</v>
      </c>
      <c r="M15" s="806">
        <v>587</v>
      </c>
      <c r="N15" s="807">
        <v>3.6459627329000002</v>
      </c>
      <c r="O15" s="797" t="s">
        <v>509</v>
      </c>
      <c r="P15" s="798" t="s">
        <v>509</v>
      </c>
    </row>
    <row r="16" spans="1:17" x14ac:dyDescent="0.15">
      <c r="A16" s="778" t="s">
        <v>576</v>
      </c>
      <c r="B16" s="779"/>
      <c r="C16" s="806">
        <v>273</v>
      </c>
      <c r="D16" s="806">
        <v>878</v>
      </c>
      <c r="E16" s="806">
        <v>271</v>
      </c>
      <c r="F16" s="806">
        <v>42</v>
      </c>
      <c r="G16" s="806">
        <v>57</v>
      </c>
      <c r="H16" s="806">
        <v>61</v>
      </c>
      <c r="I16" s="806">
        <v>64</v>
      </c>
      <c r="J16" s="806">
        <v>32</v>
      </c>
      <c r="K16" s="806">
        <v>9</v>
      </c>
      <c r="L16" s="806">
        <v>6</v>
      </c>
      <c r="M16" s="806">
        <v>852</v>
      </c>
      <c r="N16" s="807">
        <v>3.1439114391</v>
      </c>
      <c r="O16" s="806">
        <v>2</v>
      </c>
      <c r="P16" s="808">
        <v>26</v>
      </c>
    </row>
    <row r="17" spans="1:16" x14ac:dyDescent="0.15">
      <c r="A17" s="778" t="s">
        <v>577</v>
      </c>
      <c r="B17" s="779"/>
      <c r="C17" s="806">
        <v>153</v>
      </c>
      <c r="D17" s="806">
        <v>488</v>
      </c>
      <c r="E17" s="806">
        <v>153</v>
      </c>
      <c r="F17" s="806">
        <v>21</v>
      </c>
      <c r="G17" s="806">
        <v>38</v>
      </c>
      <c r="H17" s="806">
        <v>33</v>
      </c>
      <c r="I17" s="806">
        <v>36</v>
      </c>
      <c r="J17" s="806">
        <v>9</v>
      </c>
      <c r="K17" s="806">
        <v>10</v>
      </c>
      <c r="L17" s="806">
        <v>6</v>
      </c>
      <c r="M17" s="806">
        <v>488</v>
      </c>
      <c r="N17" s="807">
        <v>3.1895424836999999</v>
      </c>
      <c r="O17" s="797" t="s">
        <v>509</v>
      </c>
      <c r="P17" s="798" t="s">
        <v>509</v>
      </c>
    </row>
    <row r="18" spans="1:16" x14ac:dyDescent="0.15">
      <c r="A18" s="778" t="s">
        <v>578</v>
      </c>
      <c r="B18" s="779"/>
      <c r="C18" s="806">
        <v>170</v>
      </c>
      <c r="D18" s="806">
        <v>559</v>
      </c>
      <c r="E18" s="806">
        <v>170</v>
      </c>
      <c r="F18" s="806">
        <v>23</v>
      </c>
      <c r="G18" s="806">
        <v>44</v>
      </c>
      <c r="H18" s="806">
        <v>40</v>
      </c>
      <c r="I18" s="806">
        <v>28</v>
      </c>
      <c r="J18" s="806">
        <v>11</v>
      </c>
      <c r="K18" s="806">
        <v>13</v>
      </c>
      <c r="L18" s="806">
        <v>11</v>
      </c>
      <c r="M18" s="806">
        <v>559</v>
      </c>
      <c r="N18" s="807">
        <v>3.2882352941000002</v>
      </c>
      <c r="O18" s="797" t="s">
        <v>509</v>
      </c>
      <c r="P18" s="798" t="s">
        <v>509</v>
      </c>
    </row>
    <row r="19" spans="1:16" x14ac:dyDescent="0.15">
      <c r="A19" s="778" t="s">
        <v>579</v>
      </c>
      <c r="B19" s="779"/>
      <c r="C19" s="806">
        <v>104</v>
      </c>
      <c r="D19" s="806">
        <v>333</v>
      </c>
      <c r="E19" s="806">
        <v>104</v>
      </c>
      <c r="F19" s="806">
        <v>19</v>
      </c>
      <c r="G19" s="806">
        <v>25</v>
      </c>
      <c r="H19" s="806">
        <v>20</v>
      </c>
      <c r="I19" s="806">
        <v>13</v>
      </c>
      <c r="J19" s="806">
        <v>16</v>
      </c>
      <c r="K19" s="806">
        <v>7</v>
      </c>
      <c r="L19" s="806">
        <v>4</v>
      </c>
      <c r="M19" s="806">
        <v>333</v>
      </c>
      <c r="N19" s="807">
        <v>3.2019230769</v>
      </c>
      <c r="O19" s="797" t="s">
        <v>509</v>
      </c>
      <c r="P19" s="798" t="s">
        <v>509</v>
      </c>
    </row>
    <row r="20" spans="1:16" x14ac:dyDescent="0.15">
      <c r="A20" s="778" t="s">
        <v>580</v>
      </c>
      <c r="B20" s="779"/>
      <c r="C20" s="806">
        <v>368</v>
      </c>
      <c r="D20" s="806">
        <v>1255</v>
      </c>
      <c r="E20" s="806">
        <v>367</v>
      </c>
      <c r="F20" s="806">
        <v>44</v>
      </c>
      <c r="G20" s="806">
        <v>92</v>
      </c>
      <c r="H20" s="806">
        <v>75</v>
      </c>
      <c r="I20" s="806">
        <v>92</v>
      </c>
      <c r="J20" s="806">
        <v>34</v>
      </c>
      <c r="K20" s="806">
        <v>13</v>
      </c>
      <c r="L20" s="806">
        <v>17</v>
      </c>
      <c r="M20" s="806">
        <v>1203</v>
      </c>
      <c r="N20" s="807">
        <v>3.2779291552999998</v>
      </c>
      <c r="O20" s="806">
        <v>1</v>
      </c>
      <c r="P20" s="808">
        <v>52</v>
      </c>
    </row>
    <row r="21" spans="1:16" x14ac:dyDescent="0.15">
      <c r="A21" s="778" t="s">
        <v>581</v>
      </c>
      <c r="B21" s="779"/>
      <c r="C21" s="806">
        <v>690</v>
      </c>
      <c r="D21" s="806">
        <v>1528</v>
      </c>
      <c r="E21" s="806">
        <v>686</v>
      </c>
      <c r="F21" s="806">
        <v>450</v>
      </c>
      <c r="G21" s="806">
        <v>67</v>
      </c>
      <c r="H21" s="806">
        <v>52</v>
      </c>
      <c r="I21" s="806">
        <v>51</v>
      </c>
      <c r="J21" s="806">
        <v>31</v>
      </c>
      <c r="K21" s="806">
        <v>21</v>
      </c>
      <c r="L21" s="806">
        <v>14</v>
      </c>
      <c r="M21" s="806">
        <v>1328</v>
      </c>
      <c r="N21" s="807">
        <v>1.9358600583000001</v>
      </c>
      <c r="O21" s="806">
        <v>4</v>
      </c>
      <c r="P21" s="808">
        <v>200</v>
      </c>
    </row>
    <row r="22" spans="1:16" x14ac:dyDescent="0.15">
      <c r="A22" s="778" t="s">
        <v>582</v>
      </c>
      <c r="B22" s="779"/>
      <c r="C22" s="806">
        <v>315</v>
      </c>
      <c r="D22" s="806">
        <v>966</v>
      </c>
      <c r="E22" s="806">
        <v>315</v>
      </c>
      <c r="F22" s="806">
        <v>61</v>
      </c>
      <c r="G22" s="806">
        <v>77</v>
      </c>
      <c r="H22" s="806">
        <v>63</v>
      </c>
      <c r="I22" s="806">
        <v>58</v>
      </c>
      <c r="J22" s="806">
        <v>26</v>
      </c>
      <c r="K22" s="806">
        <v>15</v>
      </c>
      <c r="L22" s="806">
        <v>15</v>
      </c>
      <c r="M22" s="806">
        <v>966</v>
      </c>
      <c r="N22" s="807">
        <v>3.0666666667000002</v>
      </c>
      <c r="O22" s="797" t="s">
        <v>509</v>
      </c>
      <c r="P22" s="798" t="s">
        <v>509</v>
      </c>
    </row>
    <row r="23" spans="1:16" x14ac:dyDescent="0.15">
      <c r="A23" s="778" t="s">
        <v>583</v>
      </c>
      <c r="B23" s="779"/>
      <c r="C23" s="806">
        <v>451</v>
      </c>
      <c r="D23" s="806">
        <v>873</v>
      </c>
      <c r="E23" s="806">
        <v>451</v>
      </c>
      <c r="F23" s="806">
        <v>265</v>
      </c>
      <c r="G23" s="806">
        <v>64</v>
      </c>
      <c r="H23" s="806">
        <v>51</v>
      </c>
      <c r="I23" s="806">
        <v>43</v>
      </c>
      <c r="J23" s="806">
        <v>18</v>
      </c>
      <c r="K23" s="806">
        <v>7</v>
      </c>
      <c r="L23" s="806">
        <v>3</v>
      </c>
      <c r="M23" s="806">
        <v>873</v>
      </c>
      <c r="N23" s="807">
        <v>1.9356984478999999</v>
      </c>
      <c r="O23" s="797" t="s">
        <v>509</v>
      </c>
      <c r="P23" s="798" t="s">
        <v>509</v>
      </c>
    </row>
    <row r="24" spans="1:16" x14ac:dyDescent="0.15">
      <c r="A24" s="778" t="s">
        <v>584</v>
      </c>
      <c r="B24" s="779"/>
      <c r="C24" s="806">
        <v>137</v>
      </c>
      <c r="D24" s="806">
        <v>456</v>
      </c>
      <c r="E24" s="806">
        <v>137</v>
      </c>
      <c r="F24" s="806">
        <v>15</v>
      </c>
      <c r="G24" s="806">
        <v>37</v>
      </c>
      <c r="H24" s="806">
        <v>27</v>
      </c>
      <c r="I24" s="806">
        <v>26</v>
      </c>
      <c r="J24" s="806">
        <v>16</v>
      </c>
      <c r="K24" s="806">
        <v>12</v>
      </c>
      <c r="L24" s="806">
        <v>4</v>
      </c>
      <c r="M24" s="806">
        <v>456</v>
      </c>
      <c r="N24" s="807">
        <v>3.3284671533000001</v>
      </c>
      <c r="O24" s="797" t="s">
        <v>509</v>
      </c>
      <c r="P24" s="798" t="s">
        <v>509</v>
      </c>
    </row>
    <row r="25" spans="1:16" x14ac:dyDescent="0.15">
      <c r="A25" s="778" t="s">
        <v>585</v>
      </c>
      <c r="B25" s="779"/>
      <c r="C25" s="806">
        <v>143</v>
      </c>
      <c r="D25" s="806">
        <v>502</v>
      </c>
      <c r="E25" s="806">
        <v>143</v>
      </c>
      <c r="F25" s="806">
        <v>15</v>
      </c>
      <c r="G25" s="806">
        <v>32</v>
      </c>
      <c r="H25" s="806">
        <v>31</v>
      </c>
      <c r="I25" s="806">
        <v>30</v>
      </c>
      <c r="J25" s="806">
        <v>12</v>
      </c>
      <c r="K25" s="806">
        <v>14</v>
      </c>
      <c r="L25" s="806">
        <v>9</v>
      </c>
      <c r="M25" s="806">
        <v>502</v>
      </c>
      <c r="N25" s="807">
        <v>3.5104895104999998</v>
      </c>
      <c r="O25" s="797" t="s">
        <v>509</v>
      </c>
      <c r="P25" s="798" t="s">
        <v>509</v>
      </c>
    </row>
    <row r="26" spans="1:16" x14ac:dyDescent="0.15">
      <c r="A26" s="778" t="s">
        <v>586</v>
      </c>
      <c r="B26" s="779"/>
      <c r="C26" s="806">
        <v>128</v>
      </c>
      <c r="D26" s="806">
        <v>468</v>
      </c>
      <c r="E26" s="806">
        <v>128</v>
      </c>
      <c r="F26" s="806">
        <v>9</v>
      </c>
      <c r="G26" s="806">
        <v>29</v>
      </c>
      <c r="H26" s="806">
        <v>25</v>
      </c>
      <c r="I26" s="806">
        <v>32</v>
      </c>
      <c r="J26" s="806">
        <v>12</v>
      </c>
      <c r="K26" s="806">
        <v>14</v>
      </c>
      <c r="L26" s="806">
        <v>7</v>
      </c>
      <c r="M26" s="806">
        <v>468</v>
      </c>
      <c r="N26" s="807">
        <v>3.65625</v>
      </c>
      <c r="O26" s="797" t="s">
        <v>509</v>
      </c>
      <c r="P26" s="798" t="s">
        <v>509</v>
      </c>
    </row>
    <row r="27" spans="1:16" x14ac:dyDescent="0.15">
      <c r="A27" s="778" t="s">
        <v>587</v>
      </c>
      <c r="B27" s="779"/>
      <c r="C27" s="806">
        <v>9</v>
      </c>
      <c r="D27" s="806">
        <v>29</v>
      </c>
      <c r="E27" s="806">
        <v>9</v>
      </c>
      <c r="F27" s="797">
        <v>2</v>
      </c>
      <c r="G27" s="806">
        <v>2</v>
      </c>
      <c r="H27" s="806">
        <v>2</v>
      </c>
      <c r="I27" s="797" t="s">
        <v>509</v>
      </c>
      <c r="J27" s="806">
        <v>1</v>
      </c>
      <c r="K27" s="806">
        <v>2</v>
      </c>
      <c r="L27" s="797" t="s">
        <v>509</v>
      </c>
      <c r="M27" s="806">
        <v>29</v>
      </c>
      <c r="N27" s="807">
        <v>3.2222222222000001</v>
      </c>
      <c r="O27" s="797" t="s">
        <v>509</v>
      </c>
      <c r="P27" s="798" t="s">
        <v>509</v>
      </c>
    </row>
    <row r="28" spans="1:16" x14ac:dyDescent="0.15">
      <c r="A28" s="778" t="s">
        <v>588</v>
      </c>
      <c r="B28" s="779"/>
      <c r="C28" s="806">
        <v>90</v>
      </c>
      <c r="D28" s="806">
        <v>305</v>
      </c>
      <c r="E28" s="806">
        <v>88</v>
      </c>
      <c r="F28" s="806">
        <v>20</v>
      </c>
      <c r="G28" s="806">
        <v>38</v>
      </c>
      <c r="H28" s="806">
        <v>13</v>
      </c>
      <c r="I28" s="806">
        <v>8</v>
      </c>
      <c r="J28" s="806">
        <v>4</v>
      </c>
      <c r="K28" s="806">
        <v>1</v>
      </c>
      <c r="L28" s="806">
        <v>4</v>
      </c>
      <c r="M28" s="806">
        <v>222</v>
      </c>
      <c r="N28" s="807">
        <v>2.5227272727000001</v>
      </c>
      <c r="O28" s="806">
        <v>2</v>
      </c>
      <c r="P28" s="808">
        <v>83</v>
      </c>
    </row>
    <row r="29" spans="1:16" x14ac:dyDescent="0.15">
      <c r="A29" s="778"/>
      <c r="B29" s="779"/>
      <c r="C29" s="806"/>
      <c r="D29" s="806"/>
      <c r="E29" s="806"/>
      <c r="F29" s="806"/>
      <c r="G29" s="806"/>
      <c r="H29" s="806"/>
      <c r="I29" s="806"/>
      <c r="J29" s="806"/>
      <c r="K29" s="806"/>
      <c r="L29" s="806"/>
      <c r="M29" s="806"/>
      <c r="N29" s="807"/>
      <c r="O29" s="806"/>
      <c r="P29" s="808"/>
    </row>
    <row r="30" spans="1:16" x14ac:dyDescent="0.15">
      <c r="A30" s="778" t="s">
        <v>589</v>
      </c>
      <c r="B30" s="779"/>
      <c r="C30" s="806">
        <f>C32+C33+C34+C35+C37+C36+C38</f>
        <v>1556</v>
      </c>
      <c r="D30" s="806">
        <f t="shared" ref="D30:M30" si="0">D32+D33+D34+D35+D37+D36+D38</f>
        <v>4876</v>
      </c>
      <c r="E30" s="806">
        <f t="shared" si="0"/>
        <v>1553</v>
      </c>
      <c r="F30" s="806">
        <f t="shared" si="0"/>
        <v>263</v>
      </c>
      <c r="G30" s="806">
        <f t="shared" si="0"/>
        <v>354</v>
      </c>
      <c r="H30" s="806">
        <f t="shared" si="0"/>
        <v>336</v>
      </c>
      <c r="I30" s="806">
        <f t="shared" si="0"/>
        <v>322</v>
      </c>
      <c r="J30" s="806">
        <f t="shared" si="0"/>
        <v>158</v>
      </c>
      <c r="K30" s="806">
        <f t="shared" si="0"/>
        <v>68</v>
      </c>
      <c r="L30" s="806">
        <f t="shared" si="0"/>
        <v>52</v>
      </c>
      <c r="M30" s="806">
        <f t="shared" si="0"/>
        <v>4839</v>
      </c>
      <c r="N30" s="807">
        <v>3.12</v>
      </c>
      <c r="O30" s="806">
        <v>3</v>
      </c>
      <c r="P30" s="808">
        <v>37</v>
      </c>
    </row>
    <row r="31" spans="1:16" ht="7.5" customHeight="1" x14ac:dyDescent="0.15">
      <c r="A31" s="778"/>
      <c r="B31" s="779"/>
      <c r="C31" s="806"/>
      <c r="D31" s="806"/>
      <c r="E31" s="806"/>
      <c r="F31" s="806"/>
      <c r="G31" s="806"/>
      <c r="H31" s="806"/>
      <c r="I31" s="806"/>
      <c r="J31" s="806"/>
      <c r="K31" s="806"/>
      <c r="L31" s="806"/>
      <c r="M31" s="806"/>
      <c r="N31" s="807"/>
      <c r="O31" s="806"/>
      <c r="P31" s="808"/>
    </row>
    <row r="32" spans="1:16" x14ac:dyDescent="0.15">
      <c r="A32" s="778" t="s">
        <v>590</v>
      </c>
      <c r="B32" s="779"/>
      <c r="C32" s="806">
        <v>377</v>
      </c>
      <c r="D32" s="806">
        <v>1179</v>
      </c>
      <c r="E32" s="806">
        <v>376</v>
      </c>
      <c r="F32" s="806">
        <v>59</v>
      </c>
      <c r="G32" s="806">
        <v>91</v>
      </c>
      <c r="H32" s="806">
        <v>83</v>
      </c>
      <c r="I32" s="806">
        <v>82</v>
      </c>
      <c r="J32" s="806">
        <v>34</v>
      </c>
      <c r="K32" s="806">
        <v>16</v>
      </c>
      <c r="L32" s="806">
        <v>11</v>
      </c>
      <c r="M32" s="806">
        <v>1163</v>
      </c>
      <c r="N32" s="807">
        <v>3.0930851063999998</v>
      </c>
      <c r="O32" s="806">
        <v>1</v>
      </c>
      <c r="P32" s="808">
        <v>16</v>
      </c>
    </row>
    <row r="33" spans="1:16" x14ac:dyDescent="0.15">
      <c r="A33" s="778" t="s">
        <v>591</v>
      </c>
      <c r="B33" s="779"/>
      <c r="C33" s="806">
        <v>569</v>
      </c>
      <c r="D33" s="806">
        <v>1579</v>
      </c>
      <c r="E33" s="806">
        <v>567</v>
      </c>
      <c r="F33" s="806">
        <v>128</v>
      </c>
      <c r="G33" s="806">
        <v>151</v>
      </c>
      <c r="H33" s="806">
        <v>128</v>
      </c>
      <c r="I33" s="806">
        <v>93</v>
      </c>
      <c r="J33" s="806">
        <v>43</v>
      </c>
      <c r="K33" s="806">
        <v>12</v>
      </c>
      <c r="L33" s="806">
        <v>12</v>
      </c>
      <c r="M33" s="806">
        <v>1558</v>
      </c>
      <c r="N33" s="807">
        <v>2.7477954145000001</v>
      </c>
      <c r="O33" s="806">
        <v>2</v>
      </c>
      <c r="P33" s="808">
        <v>21</v>
      </c>
    </row>
    <row r="34" spans="1:16" x14ac:dyDescent="0.15">
      <c r="A34" s="778" t="s">
        <v>592</v>
      </c>
      <c r="B34" s="779"/>
      <c r="C34" s="806">
        <v>68</v>
      </c>
      <c r="D34" s="806">
        <v>228</v>
      </c>
      <c r="E34" s="806">
        <v>68</v>
      </c>
      <c r="F34" s="806">
        <v>5</v>
      </c>
      <c r="G34" s="806">
        <v>19</v>
      </c>
      <c r="H34" s="806">
        <v>16</v>
      </c>
      <c r="I34" s="806">
        <v>10</v>
      </c>
      <c r="J34" s="806">
        <v>12</v>
      </c>
      <c r="K34" s="806">
        <v>5</v>
      </c>
      <c r="L34" s="806">
        <v>1</v>
      </c>
      <c r="M34" s="806">
        <v>228</v>
      </c>
      <c r="N34" s="807">
        <v>3.3529411764999999</v>
      </c>
      <c r="O34" s="797" t="s">
        <v>509</v>
      </c>
      <c r="P34" s="798" t="s">
        <v>509</v>
      </c>
    </row>
    <row r="35" spans="1:16" x14ac:dyDescent="0.15">
      <c r="A35" s="778" t="s">
        <v>593</v>
      </c>
      <c r="B35" s="779"/>
      <c r="C35" s="806">
        <v>65</v>
      </c>
      <c r="D35" s="806">
        <v>232</v>
      </c>
      <c r="E35" s="806">
        <v>65</v>
      </c>
      <c r="F35" s="806">
        <v>9</v>
      </c>
      <c r="G35" s="806">
        <v>14</v>
      </c>
      <c r="H35" s="806">
        <v>8</v>
      </c>
      <c r="I35" s="806">
        <v>13</v>
      </c>
      <c r="J35" s="806">
        <v>10</v>
      </c>
      <c r="K35" s="806">
        <v>8</v>
      </c>
      <c r="L35" s="806">
        <v>3</v>
      </c>
      <c r="M35" s="806">
        <v>232</v>
      </c>
      <c r="N35" s="807">
        <v>3.5692307691999998</v>
      </c>
      <c r="O35" s="797" t="s">
        <v>509</v>
      </c>
      <c r="P35" s="798" t="s">
        <v>509</v>
      </c>
    </row>
    <row r="36" spans="1:16" x14ac:dyDescent="0.15">
      <c r="A36" s="778" t="s">
        <v>594</v>
      </c>
      <c r="B36" s="779"/>
      <c r="C36" s="806">
        <v>139</v>
      </c>
      <c r="D36" s="806">
        <v>490</v>
      </c>
      <c r="E36" s="806">
        <v>139</v>
      </c>
      <c r="F36" s="806">
        <v>17</v>
      </c>
      <c r="G36" s="806">
        <v>27</v>
      </c>
      <c r="H36" s="806">
        <v>28</v>
      </c>
      <c r="I36" s="806">
        <v>31</v>
      </c>
      <c r="J36" s="806">
        <v>18</v>
      </c>
      <c r="K36" s="806">
        <v>8</v>
      </c>
      <c r="L36" s="806">
        <v>10</v>
      </c>
      <c r="M36" s="806">
        <v>490</v>
      </c>
      <c r="N36" s="807">
        <v>3.5251798560999998</v>
      </c>
      <c r="O36" s="797" t="s">
        <v>509</v>
      </c>
      <c r="P36" s="798" t="s">
        <v>509</v>
      </c>
    </row>
    <row r="37" spans="1:16" x14ac:dyDescent="0.15">
      <c r="A37" s="778" t="s">
        <v>595</v>
      </c>
      <c r="B37" s="779"/>
      <c r="C37" s="806">
        <v>247</v>
      </c>
      <c r="D37" s="806">
        <v>868</v>
      </c>
      <c r="E37" s="806">
        <v>247</v>
      </c>
      <c r="F37" s="806">
        <v>33</v>
      </c>
      <c r="G37" s="806">
        <v>31</v>
      </c>
      <c r="H37" s="806">
        <v>54</v>
      </c>
      <c r="I37" s="806">
        <v>72</v>
      </c>
      <c r="J37" s="806">
        <v>33</v>
      </c>
      <c r="K37" s="806">
        <v>14</v>
      </c>
      <c r="L37" s="806">
        <v>10</v>
      </c>
      <c r="M37" s="806">
        <v>868</v>
      </c>
      <c r="N37" s="807">
        <v>3.5141700404999998</v>
      </c>
      <c r="O37" s="797" t="s">
        <v>509</v>
      </c>
      <c r="P37" s="798" t="s">
        <v>509</v>
      </c>
    </row>
    <row r="38" spans="1:16" x14ac:dyDescent="0.15">
      <c r="A38" s="778" t="s">
        <v>596</v>
      </c>
      <c r="B38" s="779"/>
      <c r="C38" s="806">
        <v>91</v>
      </c>
      <c r="D38" s="806">
        <v>300</v>
      </c>
      <c r="E38" s="806">
        <v>91</v>
      </c>
      <c r="F38" s="806">
        <v>12</v>
      </c>
      <c r="G38" s="806">
        <v>21</v>
      </c>
      <c r="H38" s="806">
        <v>19</v>
      </c>
      <c r="I38" s="806">
        <v>21</v>
      </c>
      <c r="J38" s="806">
        <v>8</v>
      </c>
      <c r="K38" s="806">
        <v>5</v>
      </c>
      <c r="L38" s="806">
        <v>5</v>
      </c>
      <c r="M38" s="806">
        <v>300</v>
      </c>
      <c r="N38" s="807">
        <v>3.2967032967000001</v>
      </c>
      <c r="O38" s="797" t="s">
        <v>509</v>
      </c>
      <c r="P38" s="798" t="s">
        <v>509</v>
      </c>
    </row>
    <row r="39" spans="1:16" x14ac:dyDescent="0.15">
      <c r="A39" s="778"/>
      <c r="B39" s="779"/>
      <c r="C39" s="806"/>
      <c r="D39" s="806"/>
      <c r="E39" s="806"/>
      <c r="F39" s="806"/>
      <c r="G39" s="806"/>
      <c r="H39" s="806"/>
      <c r="I39" s="806"/>
      <c r="J39" s="806"/>
      <c r="K39" s="806"/>
      <c r="L39" s="806"/>
      <c r="M39" s="806"/>
      <c r="N39" s="807"/>
      <c r="O39" s="806"/>
      <c r="P39" s="808"/>
    </row>
    <row r="40" spans="1:16" x14ac:dyDescent="0.15">
      <c r="A40" s="778" t="s">
        <v>597</v>
      </c>
      <c r="B40" s="779"/>
      <c r="C40" s="806">
        <f>C42+C43+C44+C45</f>
        <v>764</v>
      </c>
      <c r="D40" s="806">
        <f t="shared" ref="D40:M40" si="1">D42+D43+D44+D45</f>
        <v>2428</v>
      </c>
      <c r="E40" s="806">
        <f t="shared" si="1"/>
        <v>763</v>
      </c>
      <c r="F40" s="806">
        <f t="shared" si="1"/>
        <v>117</v>
      </c>
      <c r="G40" s="806">
        <f t="shared" si="1"/>
        <v>197</v>
      </c>
      <c r="H40" s="806">
        <f t="shared" si="1"/>
        <v>184</v>
      </c>
      <c r="I40" s="806">
        <f t="shared" si="1"/>
        <v>107</v>
      </c>
      <c r="J40" s="806">
        <f t="shared" si="1"/>
        <v>71</v>
      </c>
      <c r="K40" s="806">
        <f t="shared" si="1"/>
        <v>51</v>
      </c>
      <c r="L40" s="806">
        <f t="shared" si="1"/>
        <v>36</v>
      </c>
      <c r="M40" s="806">
        <f t="shared" si="1"/>
        <v>2419</v>
      </c>
      <c r="N40" s="807">
        <v>3.17</v>
      </c>
      <c r="O40" s="806">
        <v>1</v>
      </c>
      <c r="P40" s="808">
        <v>9</v>
      </c>
    </row>
    <row r="41" spans="1:16" ht="7.5" customHeight="1" x14ac:dyDescent="0.15">
      <c r="A41" s="778"/>
      <c r="B41" s="779"/>
      <c r="C41" s="806"/>
      <c r="D41" s="806"/>
      <c r="E41" s="806"/>
      <c r="F41" s="806"/>
      <c r="G41" s="806"/>
      <c r="H41" s="806"/>
      <c r="I41" s="806"/>
      <c r="J41" s="806"/>
      <c r="K41" s="806"/>
      <c r="L41" s="806"/>
      <c r="M41" s="806"/>
      <c r="N41" s="807"/>
      <c r="O41" s="806"/>
      <c r="P41" s="808"/>
    </row>
    <row r="42" spans="1:16" x14ac:dyDescent="0.15">
      <c r="A42" s="778" t="s">
        <v>598</v>
      </c>
      <c r="B42" s="779"/>
      <c r="C42" s="806">
        <v>400</v>
      </c>
      <c r="D42" s="806">
        <v>1263</v>
      </c>
      <c r="E42" s="806">
        <v>399</v>
      </c>
      <c r="F42" s="806">
        <v>57</v>
      </c>
      <c r="G42" s="806">
        <v>111</v>
      </c>
      <c r="H42" s="806">
        <v>97</v>
      </c>
      <c r="I42" s="806">
        <v>50</v>
      </c>
      <c r="J42" s="806">
        <v>39</v>
      </c>
      <c r="K42" s="806">
        <v>28</v>
      </c>
      <c r="L42" s="806">
        <v>17</v>
      </c>
      <c r="M42" s="806">
        <v>1254</v>
      </c>
      <c r="N42" s="807">
        <v>3.1428571429000001</v>
      </c>
      <c r="O42" s="806">
        <v>1</v>
      </c>
      <c r="P42" s="808">
        <v>9</v>
      </c>
    </row>
    <row r="43" spans="1:16" x14ac:dyDescent="0.15">
      <c r="A43" s="778" t="s">
        <v>599</v>
      </c>
      <c r="B43" s="779"/>
      <c r="C43" s="806">
        <v>68</v>
      </c>
      <c r="D43" s="806">
        <v>245</v>
      </c>
      <c r="E43" s="806">
        <v>68</v>
      </c>
      <c r="F43" s="806">
        <v>7</v>
      </c>
      <c r="G43" s="806">
        <v>12</v>
      </c>
      <c r="H43" s="806">
        <v>15</v>
      </c>
      <c r="I43" s="806">
        <v>17</v>
      </c>
      <c r="J43" s="806">
        <v>8</v>
      </c>
      <c r="K43" s="806">
        <v>4</v>
      </c>
      <c r="L43" s="806">
        <v>5</v>
      </c>
      <c r="M43" s="806">
        <v>245</v>
      </c>
      <c r="N43" s="807">
        <v>3.6029411764999999</v>
      </c>
      <c r="O43" s="797" t="s">
        <v>509</v>
      </c>
      <c r="P43" s="798" t="s">
        <v>509</v>
      </c>
    </row>
    <row r="44" spans="1:16" x14ac:dyDescent="0.15">
      <c r="A44" s="778" t="s">
        <v>600</v>
      </c>
      <c r="B44" s="779"/>
      <c r="C44" s="806">
        <v>89</v>
      </c>
      <c r="D44" s="806">
        <v>298</v>
      </c>
      <c r="E44" s="806">
        <v>89</v>
      </c>
      <c r="F44" s="806">
        <v>13</v>
      </c>
      <c r="G44" s="806">
        <v>25</v>
      </c>
      <c r="H44" s="806">
        <v>18</v>
      </c>
      <c r="I44" s="806">
        <v>10</v>
      </c>
      <c r="J44" s="806">
        <v>9</v>
      </c>
      <c r="K44" s="806">
        <v>6</v>
      </c>
      <c r="L44" s="806">
        <v>8</v>
      </c>
      <c r="M44" s="806">
        <v>298</v>
      </c>
      <c r="N44" s="807">
        <v>3.3483146066999998</v>
      </c>
      <c r="O44" s="797" t="s">
        <v>509</v>
      </c>
      <c r="P44" s="798" t="s">
        <v>509</v>
      </c>
    </row>
    <row r="45" spans="1:16" x14ac:dyDescent="0.15">
      <c r="A45" s="778" t="s">
        <v>601</v>
      </c>
      <c r="B45" s="779"/>
      <c r="C45" s="806">
        <v>207</v>
      </c>
      <c r="D45" s="806">
        <v>622</v>
      </c>
      <c r="E45" s="806">
        <v>207</v>
      </c>
      <c r="F45" s="806">
        <v>40</v>
      </c>
      <c r="G45" s="806">
        <v>49</v>
      </c>
      <c r="H45" s="806">
        <v>54</v>
      </c>
      <c r="I45" s="806">
        <v>30</v>
      </c>
      <c r="J45" s="806">
        <v>15</v>
      </c>
      <c r="K45" s="806">
        <v>13</v>
      </c>
      <c r="L45" s="806">
        <v>6</v>
      </c>
      <c r="M45" s="806">
        <v>622</v>
      </c>
      <c r="N45" s="807">
        <v>3.0048309179000001</v>
      </c>
      <c r="O45" s="797" t="s">
        <v>509</v>
      </c>
      <c r="P45" s="798" t="s">
        <v>509</v>
      </c>
    </row>
    <row r="46" spans="1:16" x14ac:dyDescent="0.15">
      <c r="A46" s="778"/>
      <c r="B46" s="779"/>
      <c r="C46" s="806"/>
      <c r="D46" s="806"/>
      <c r="E46" s="806"/>
      <c r="F46" s="806"/>
      <c r="G46" s="806"/>
      <c r="H46" s="806"/>
      <c r="I46" s="806"/>
      <c r="J46" s="806"/>
      <c r="K46" s="806"/>
      <c r="L46" s="806"/>
      <c r="M46" s="806"/>
      <c r="N46" s="807"/>
      <c r="O46" s="806"/>
      <c r="P46" s="808"/>
    </row>
    <row r="47" spans="1:16" x14ac:dyDescent="0.15">
      <c r="A47" s="778" t="s">
        <v>602</v>
      </c>
      <c r="B47" s="779"/>
      <c r="C47" s="806">
        <v>2287</v>
      </c>
      <c r="D47" s="806">
        <v>6160</v>
      </c>
      <c r="E47" s="806">
        <v>2281</v>
      </c>
      <c r="F47" s="806">
        <v>600</v>
      </c>
      <c r="G47" s="806">
        <v>664</v>
      </c>
      <c r="H47" s="806">
        <v>458</v>
      </c>
      <c r="I47" s="806">
        <v>332</v>
      </c>
      <c r="J47" s="806">
        <v>120</v>
      </c>
      <c r="K47" s="806">
        <v>62</v>
      </c>
      <c r="L47" s="806">
        <v>45</v>
      </c>
      <c r="M47" s="806">
        <v>5927</v>
      </c>
      <c r="N47" s="807">
        <v>2.6</v>
      </c>
      <c r="O47" s="806">
        <v>6</v>
      </c>
      <c r="P47" s="808">
        <v>233</v>
      </c>
    </row>
    <row r="48" spans="1:16" ht="7.5" customHeight="1" x14ac:dyDescent="0.15">
      <c r="A48" s="778"/>
      <c r="B48" s="779"/>
      <c r="C48" s="806"/>
      <c r="D48" s="806"/>
      <c r="E48" s="806"/>
      <c r="F48" s="806"/>
      <c r="G48" s="806"/>
      <c r="H48" s="806"/>
      <c r="I48" s="806"/>
      <c r="J48" s="806"/>
      <c r="K48" s="806"/>
      <c r="L48" s="806"/>
      <c r="M48" s="806"/>
      <c r="N48" s="807"/>
      <c r="O48" s="806"/>
      <c r="P48" s="808"/>
    </row>
    <row r="49" spans="1:16" x14ac:dyDescent="0.15">
      <c r="A49" s="778" t="s">
        <v>603</v>
      </c>
      <c r="B49" s="779"/>
      <c r="C49" s="806">
        <v>315</v>
      </c>
      <c r="D49" s="806">
        <v>916</v>
      </c>
      <c r="E49" s="806">
        <v>315</v>
      </c>
      <c r="F49" s="806">
        <v>70</v>
      </c>
      <c r="G49" s="806">
        <v>76</v>
      </c>
      <c r="H49" s="806">
        <v>71</v>
      </c>
      <c r="I49" s="806">
        <v>53</v>
      </c>
      <c r="J49" s="806">
        <v>19</v>
      </c>
      <c r="K49" s="806">
        <v>14</v>
      </c>
      <c r="L49" s="806">
        <v>12</v>
      </c>
      <c r="M49" s="806">
        <v>916</v>
      </c>
      <c r="N49" s="807">
        <v>2.9079365079000001</v>
      </c>
      <c r="O49" s="797" t="s">
        <v>509</v>
      </c>
      <c r="P49" s="798" t="s">
        <v>509</v>
      </c>
    </row>
    <row r="50" spans="1:16" x14ac:dyDescent="0.15">
      <c r="A50" s="778" t="s">
        <v>604</v>
      </c>
      <c r="B50" s="779"/>
      <c r="C50" s="806">
        <v>519</v>
      </c>
      <c r="D50" s="806">
        <v>1441</v>
      </c>
      <c r="E50" s="806">
        <v>515</v>
      </c>
      <c r="F50" s="806">
        <v>178</v>
      </c>
      <c r="G50" s="806">
        <v>137</v>
      </c>
      <c r="H50" s="806">
        <v>92</v>
      </c>
      <c r="I50" s="806">
        <v>75</v>
      </c>
      <c r="J50" s="806">
        <v>17</v>
      </c>
      <c r="K50" s="806">
        <v>8</v>
      </c>
      <c r="L50" s="806">
        <v>8</v>
      </c>
      <c r="M50" s="806">
        <v>1218</v>
      </c>
      <c r="N50" s="807">
        <v>2.3650485437</v>
      </c>
      <c r="O50" s="806">
        <v>4</v>
      </c>
      <c r="P50" s="808">
        <v>223</v>
      </c>
    </row>
    <row r="51" spans="1:16" x14ac:dyDescent="0.15">
      <c r="A51" s="778" t="s">
        <v>605</v>
      </c>
      <c r="B51" s="779"/>
      <c r="C51" s="806">
        <v>1124</v>
      </c>
      <c r="D51" s="806">
        <v>2952</v>
      </c>
      <c r="E51" s="806">
        <v>1123</v>
      </c>
      <c r="F51" s="806">
        <v>250</v>
      </c>
      <c r="G51" s="806">
        <v>370</v>
      </c>
      <c r="H51" s="806">
        <v>230</v>
      </c>
      <c r="I51" s="806">
        <v>156</v>
      </c>
      <c r="J51" s="806">
        <v>71</v>
      </c>
      <c r="K51" s="806">
        <v>31</v>
      </c>
      <c r="L51" s="806">
        <v>15</v>
      </c>
      <c r="M51" s="806">
        <v>2951</v>
      </c>
      <c r="N51" s="807">
        <v>2.6277827247999999</v>
      </c>
      <c r="O51" s="806">
        <v>1</v>
      </c>
      <c r="P51" s="808">
        <v>1</v>
      </c>
    </row>
    <row r="52" spans="1:16" x14ac:dyDescent="0.15">
      <c r="A52" s="778" t="s">
        <v>606</v>
      </c>
      <c r="B52" s="779"/>
      <c r="C52" s="806">
        <v>38</v>
      </c>
      <c r="D52" s="806">
        <v>142</v>
      </c>
      <c r="E52" s="806">
        <v>38</v>
      </c>
      <c r="F52" s="806">
        <v>5</v>
      </c>
      <c r="G52" s="806">
        <v>6</v>
      </c>
      <c r="H52" s="806">
        <v>7</v>
      </c>
      <c r="I52" s="806">
        <v>10</v>
      </c>
      <c r="J52" s="806">
        <v>2</v>
      </c>
      <c r="K52" s="806">
        <v>3</v>
      </c>
      <c r="L52" s="806">
        <v>5</v>
      </c>
      <c r="M52" s="806">
        <v>142</v>
      </c>
      <c r="N52" s="807">
        <v>3.7368421053</v>
      </c>
      <c r="O52" s="797" t="s">
        <v>509</v>
      </c>
      <c r="P52" s="798" t="s">
        <v>509</v>
      </c>
    </row>
    <row r="53" spans="1:16" x14ac:dyDescent="0.15">
      <c r="A53" s="778" t="s">
        <v>1095</v>
      </c>
      <c r="B53" s="779"/>
      <c r="C53" s="779">
        <v>291</v>
      </c>
      <c r="D53" s="787">
        <v>709</v>
      </c>
      <c r="E53" s="779">
        <v>290</v>
      </c>
      <c r="F53" s="809">
        <v>97</v>
      </c>
      <c r="G53" s="787">
        <v>75</v>
      </c>
      <c r="H53" s="809">
        <v>58</v>
      </c>
      <c r="I53" s="787">
        <v>38</v>
      </c>
      <c r="J53" s="779">
        <v>11</v>
      </c>
      <c r="K53" s="787">
        <v>6</v>
      </c>
      <c r="L53" s="809">
        <v>5</v>
      </c>
      <c r="M53" s="787">
        <v>700</v>
      </c>
      <c r="N53" s="809">
        <v>2.4137931034000002</v>
      </c>
      <c r="O53" s="787">
        <v>1</v>
      </c>
      <c r="P53" s="814">
        <v>9</v>
      </c>
    </row>
    <row r="54" spans="1:16" x14ac:dyDescent="0.15">
      <c r="A54" s="778" t="s">
        <v>1095</v>
      </c>
      <c r="B54" s="779" t="s">
        <v>468</v>
      </c>
      <c r="C54" s="779">
        <v>113</v>
      </c>
      <c r="D54" s="787">
        <v>249</v>
      </c>
      <c r="E54" s="779">
        <v>113</v>
      </c>
      <c r="F54" s="809">
        <v>46</v>
      </c>
      <c r="G54" s="787">
        <v>26</v>
      </c>
      <c r="H54" s="809">
        <v>23</v>
      </c>
      <c r="I54" s="787">
        <v>12</v>
      </c>
      <c r="J54" s="779">
        <v>3</v>
      </c>
      <c r="K54" s="787">
        <v>2</v>
      </c>
      <c r="L54" s="809">
        <v>1</v>
      </c>
      <c r="M54" s="787">
        <v>249</v>
      </c>
      <c r="N54" s="809">
        <v>2.2035398229999998</v>
      </c>
      <c r="O54" s="786" t="s">
        <v>509</v>
      </c>
      <c r="P54" s="815" t="s">
        <v>509</v>
      </c>
    </row>
    <row r="55" spans="1:16" ht="14.25" thickBot="1" x14ac:dyDescent="0.2">
      <c r="A55" s="813" t="s">
        <v>1095</v>
      </c>
      <c r="B55" s="810" t="s">
        <v>469</v>
      </c>
      <c r="C55" s="811">
        <v>178</v>
      </c>
      <c r="D55" s="811">
        <v>460</v>
      </c>
      <c r="E55" s="810">
        <v>177</v>
      </c>
      <c r="F55" s="812">
        <v>51</v>
      </c>
      <c r="G55" s="811">
        <v>49</v>
      </c>
      <c r="H55" s="812">
        <v>35</v>
      </c>
      <c r="I55" s="811">
        <v>26</v>
      </c>
      <c r="J55" s="810">
        <v>8</v>
      </c>
      <c r="K55" s="811">
        <v>4</v>
      </c>
      <c r="L55" s="812">
        <v>4</v>
      </c>
      <c r="M55" s="811">
        <v>451</v>
      </c>
      <c r="N55" s="812">
        <v>2.5480225988999998</v>
      </c>
      <c r="O55" s="811">
        <v>1</v>
      </c>
      <c r="P55" s="816">
        <v>9</v>
      </c>
    </row>
    <row r="368" ht="4.5" customHeight="1" x14ac:dyDescent="0.15"/>
  </sheetData>
  <mergeCells count="19">
    <mergeCell ref="A3:B6"/>
    <mergeCell ref="C3:D3"/>
    <mergeCell ref="E3:N3"/>
    <mergeCell ref="C4:C6"/>
    <mergeCell ref="D4:D6"/>
    <mergeCell ref="E4:L4"/>
    <mergeCell ref="M4:M6"/>
    <mergeCell ref="N4:N6"/>
    <mergeCell ref="O3:P3"/>
    <mergeCell ref="O4:O6"/>
    <mergeCell ref="P4:P6"/>
    <mergeCell ref="E5:E6"/>
    <mergeCell ref="F5:F6"/>
    <mergeCell ref="G5:G6"/>
    <mergeCell ref="H5:H6"/>
    <mergeCell ref="I5:I6"/>
    <mergeCell ref="J5:J6"/>
    <mergeCell ref="K5:K6"/>
    <mergeCell ref="L5:L6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&amp;C77</oddFooter>
    <firstFooter>&amp;C75</first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2:P368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2" width="5.875" style="203" customWidth="1"/>
    <col min="3" max="4" width="6.25" style="203" customWidth="1"/>
    <col min="5" max="12" width="5.625" style="203" customWidth="1"/>
    <col min="13" max="13" width="6.25" style="203" customWidth="1"/>
    <col min="14" max="14" width="5.625" style="203" customWidth="1"/>
    <col min="15" max="16" width="6.25" style="203" customWidth="1"/>
  </cols>
  <sheetData>
    <row r="2" spans="1:16" ht="13.5" customHeight="1" thickBot="1" x14ac:dyDescent="0.2">
      <c r="P2" s="756" t="s">
        <v>1251</v>
      </c>
    </row>
    <row r="3" spans="1:16" x14ac:dyDescent="0.15">
      <c r="A3" s="1192" t="s">
        <v>555</v>
      </c>
      <c r="B3" s="1201"/>
      <c r="C3" s="1242" t="s">
        <v>556</v>
      </c>
      <c r="D3" s="1235"/>
      <c r="E3" s="1235" t="s">
        <v>557</v>
      </c>
      <c r="F3" s="1235"/>
      <c r="G3" s="1235"/>
      <c r="H3" s="1235"/>
      <c r="I3" s="1235"/>
      <c r="J3" s="1235"/>
      <c r="K3" s="1235"/>
      <c r="L3" s="1235"/>
      <c r="M3" s="1235"/>
      <c r="N3" s="1235"/>
      <c r="O3" s="1223" t="s">
        <v>558</v>
      </c>
      <c r="P3" s="1224"/>
    </row>
    <row r="4" spans="1:16" ht="13.5" customHeight="1" x14ac:dyDescent="0.15">
      <c r="A4" s="1208"/>
      <c r="B4" s="1203"/>
      <c r="C4" s="1236" t="s">
        <v>466</v>
      </c>
      <c r="D4" s="1237" t="s">
        <v>559</v>
      </c>
      <c r="E4" s="1225" t="s">
        <v>560</v>
      </c>
      <c r="F4" s="1225"/>
      <c r="G4" s="1225"/>
      <c r="H4" s="1225"/>
      <c r="I4" s="1225"/>
      <c r="J4" s="1225"/>
      <c r="K4" s="1225"/>
      <c r="L4" s="1225"/>
      <c r="M4" s="1237" t="s">
        <v>559</v>
      </c>
      <c r="N4" s="1240" t="s">
        <v>561</v>
      </c>
      <c r="O4" s="1225" t="s">
        <v>466</v>
      </c>
      <c r="P4" s="1226" t="s">
        <v>559</v>
      </c>
    </row>
    <row r="5" spans="1:16" ht="13.5" customHeight="1" x14ac:dyDescent="0.15">
      <c r="A5" s="1208"/>
      <c r="B5" s="1203"/>
      <c r="C5" s="1236"/>
      <c r="D5" s="1238"/>
      <c r="E5" s="1225" t="s">
        <v>21</v>
      </c>
      <c r="F5" s="1241" t="s">
        <v>886</v>
      </c>
      <c r="G5" s="1231" t="s">
        <v>562</v>
      </c>
      <c r="H5" s="1231" t="s">
        <v>563</v>
      </c>
      <c r="I5" s="1231" t="s">
        <v>564</v>
      </c>
      <c r="J5" s="1231" t="s">
        <v>565</v>
      </c>
      <c r="K5" s="1231" t="s">
        <v>566</v>
      </c>
      <c r="L5" s="1232" t="s">
        <v>923</v>
      </c>
      <c r="M5" s="1238"/>
      <c r="N5" s="1240"/>
      <c r="O5" s="1225"/>
      <c r="P5" s="1227"/>
    </row>
    <row r="6" spans="1:16" ht="13.5" customHeight="1" x14ac:dyDescent="0.15">
      <c r="A6" s="1208"/>
      <c r="B6" s="1203"/>
      <c r="C6" s="1236"/>
      <c r="D6" s="1239"/>
      <c r="E6" s="1225"/>
      <c r="F6" s="1241"/>
      <c r="G6" s="1231"/>
      <c r="H6" s="1231"/>
      <c r="I6" s="1231"/>
      <c r="J6" s="1231"/>
      <c r="K6" s="1231"/>
      <c r="L6" s="1233"/>
      <c r="M6" s="1239"/>
      <c r="N6" s="1240"/>
      <c r="O6" s="1225"/>
      <c r="P6" s="1228"/>
    </row>
    <row r="7" spans="1:16" ht="12.75" customHeight="1" x14ac:dyDescent="0.15">
      <c r="A7" s="778" t="s">
        <v>607</v>
      </c>
      <c r="B7" s="779"/>
      <c r="C7" s="806">
        <v>1324</v>
      </c>
      <c r="D7" s="806">
        <v>4360</v>
      </c>
      <c r="E7" s="806">
        <v>1321</v>
      </c>
      <c r="F7" s="806">
        <v>192</v>
      </c>
      <c r="G7" s="806">
        <v>339</v>
      </c>
      <c r="H7" s="806">
        <v>277</v>
      </c>
      <c r="I7" s="806">
        <v>232</v>
      </c>
      <c r="J7" s="806">
        <v>135</v>
      </c>
      <c r="K7" s="806">
        <v>86</v>
      </c>
      <c r="L7" s="806">
        <v>60</v>
      </c>
      <c r="M7" s="806">
        <v>4269</v>
      </c>
      <c r="N7" s="807">
        <v>3.23</v>
      </c>
      <c r="O7" s="806">
        <v>3</v>
      </c>
      <c r="P7" s="808">
        <v>91</v>
      </c>
    </row>
    <row r="8" spans="1:16" ht="7.5" customHeight="1" x14ac:dyDescent="0.15">
      <c r="A8" s="778"/>
      <c r="B8" s="779"/>
      <c r="C8" s="806"/>
      <c r="D8" s="806"/>
      <c r="E8" s="806"/>
      <c r="F8" s="806"/>
      <c r="G8" s="806"/>
      <c r="H8" s="806"/>
      <c r="I8" s="806"/>
      <c r="J8" s="806"/>
      <c r="K8" s="806"/>
      <c r="L8" s="806"/>
      <c r="M8" s="806"/>
      <c r="N8" s="807"/>
      <c r="O8" s="806"/>
      <c r="P8" s="808"/>
    </row>
    <row r="9" spans="1:16" x14ac:dyDescent="0.15">
      <c r="A9" s="778" t="s">
        <v>514</v>
      </c>
      <c r="B9" s="779"/>
      <c r="C9" s="806">
        <v>124</v>
      </c>
      <c r="D9" s="806">
        <v>419</v>
      </c>
      <c r="E9" s="806">
        <v>124</v>
      </c>
      <c r="F9" s="806">
        <v>12</v>
      </c>
      <c r="G9" s="806">
        <v>23</v>
      </c>
      <c r="H9" s="806">
        <v>32</v>
      </c>
      <c r="I9" s="806">
        <v>35</v>
      </c>
      <c r="J9" s="806">
        <v>14</v>
      </c>
      <c r="K9" s="806">
        <v>4</v>
      </c>
      <c r="L9" s="806">
        <v>4</v>
      </c>
      <c r="M9" s="806">
        <v>419</v>
      </c>
      <c r="N9" s="807">
        <v>3.3790322581000001</v>
      </c>
      <c r="O9" s="797" t="s">
        <v>509</v>
      </c>
      <c r="P9" s="798" t="s">
        <v>509</v>
      </c>
    </row>
    <row r="10" spans="1:16" x14ac:dyDescent="0.15">
      <c r="A10" s="778" t="s">
        <v>515</v>
      </c>
      <c r="B10" s="779"/>
      <c r="C10" s="806">
        <v>55</v>
      </c>
      <c r="D10" s="806">
        <v>182</v>
      </c>
      <c r="E10" s="806">
        <v>55</v>
      </c>
      <c r="F10" s="806">
        <v>5</v>
      </c>
      <c r="G10" s="806">
        <v>18</v>
      </c>
      <c r="H10" s="806">
        <v>14</v>
      </c>
      <c r="I10" s="806">
        <v>5</v>
      </c>
      <c r="J10" s="806">
        <v>5</v>
      </c>
      <c r="K10" s="806">
        <v>5</v>
      </c>
      <c r="L10" s="806">
        <v>3</v>
      </c>
      <c r="M10" s="806">
        <v>182</v>
      </c>
      <c r="N10" s="807">
        <v>3.3090909091</v>
      </c>
      <c r="O10" s="797" t="s">
        <v>509</v>
      </c>
      <c r="P10" s="798" t="s">
        <v>509</v>
      </c>
    </row>
    <row r="11" spans="1:16" x14ac:dyDescent="0.15">
      <c r="A11" s="778" t="s">
        <v>516</v>
      </c>
      <c r="B11" s="779"/>
      <c r="C11" s="806">
        <v>330</v>
      </c>
      <c r="D11" s="806">
        <v>1121</v>
      </c>
      <c r="E11" s="806">
        <v>329</v>
      </c>
      <c r="F11" s="806">
        <v>59</v>
      </c>
      <c r="G11" s="806">
        <v>73</v>
      </c>
      <c r="H11" s="806">
        <v>69</v>
      </c>
      <c r="I11" s="806">
        <v>48</v>
      </c>
      <c r="J11" s="806">
        <v>34</v>
      </c>
      <c r="K11" s="806">
        <v>31</v>
      </c>
      <c r="L11" s="806">
        <v>15</v>
      </c>
      <c r="M11" s="806">
        <v>1070</v>
      </c>
      <c r="N11" s="807">
        <v>3.2522796352999999</v>
      </c>
      <c r="O11" s="806">
        <v>1</v>
      </c>
      <c r="P11" s="808">
        <v>51</v>
      </c>
    </row>
    <row r="12" spans="1:16" x14ac:dyDescent="0.15">
      <c r="A12" s="778" t="s">
        <v>517</v>
      </c>
      <c r="B12" s="779"/>
      <c r="C12" s="806">
        <v>287</v>
      </c>
      <c r="D12" s="806">
        <v>897</v>
      </c>
      <c r="E12" s="806">
        <v>287</v>
      </c>
      <c r="F12" s="806">
        <v>38</v>
      </c>
      <c r="G12" s="806">
        <v>86</v>
      </c>
      <c r="H12" s="806">
        <v>60</v>
      </c>
      <c r="I12" s="806">
        <v>47</v>
      </c>
      <c r="J12" s="806">
        <v>32</v>
      </c>
      <c r="K12" s="806">
        <v>13</v>
      </c>
      <c r="L12" s="806">
        <v>11</v>
      </c>
      <c r="M12" s="806">
        <v>897</v>
      </c>
      <c r="N12" s="807">
        <v>3.1254355400999998</v>
      </c>
      <c r="O12" s="797" t="s">
        <v>509</v>
      </c>
      <c r="P12" s="798" t="s">
        <v>509</v>
      </c>
    </row>
    <row r="13" spans="1:16" x14ac:dyDescent="0.15">
      <c r="A13" s="778" t="s">
        <v>518</v>
      </c>
      <c r="B13" s="779"/>
      <c r="C13" s="806">
        <v>199</v>
      </c>
      <c r="D13" s="806">
        <v>582</v>
      </c>
      <c r="E13" s="806">
        <v>199</v>
      </c>
      <c r="F13" s="806">
        <v>41</v>
      </c>
      <c r="G13" s="806">
        <v>57</v>
      </c>
      <c r="H13" s="806">
        <v>36</v>
      </c>
      <c r="I13" s="806">
        <v>33</v>
      </c>
      <c r="J13" s="806">
        <v>19</v>
      </c>
      <c r="K13" s="806">
        <v>7</v>
      </c>
      <c r="L13" s="806">
        <v>6</v>
      </c>
      <c r="M13" s="806">
        <v>582</v>
      </c>
      <c r="N13" s="807">
        <v>2.9246231156000002</v>
      </c>
      <c r="O13" s="797" t="s">
        <v>509</v>
      </c>
      <c r="P13" s="798" t="s">
        <v>509</v>
      </c>
    </row>
    <row r="14" spans="1:16" x14ac:dyDescent="0.15">
      <c r="A14" s="778" t="s">
        <v>519</v>
      </c>
      <c r="B14" s="779"/>
      <c r="C14" s="806">
        <v>232</v>
      </c>
      <c r="D14" s="806">
        <v>810</v>
      </c>
      <c r="E14" s="806">
        <v>231</v>
      </c>
      <c r="F14" s="806">
        <v>25</v>
      </c>
      <c r="G14" s="806">
        <v>58</v>
      </c>
      <c r="H14" s="806">
        <v>41</v>
      </c>
      <c r="I14" s="806">
        <v>50</v>
      </c>
      <c r="J14" s="806">
        <v>24</v>
      </c>
      <c r="K14" s="806">
        <v>19</v>
      </c>
      <c r="L14" s="806">
        <v>14</v>
      </c>
      <c r="M14" s="806">
        <v>801</v>
      </c>
      <c r="N14" s="807">
        <v>3.4675324674999999</v>
      </c>
      <c r="O14" s="806">
        <v>1</v>
      </c>
      <c r="P14" s="808">
        <v>9</v>
      </c>
    </row>
    <row r="15" spans="1:16" x14ac:dyDescent="0.15">
      <c r="A15" s="778" t="s">
        <v>520</v>
      </c>
      <c r="B15" s="779"/>
      <c r="C15" s="806">
        <v>30</v>
      </c>
      <c r="D15" s="806">
        <v>105</v>
      </c>
      <c r="E15" s="806">
        <v>30</v>
      </c>
      <c r="F15" s="806">
        <v>4</v>
      </c>
      <c r="G15" s="806">
        <v>5</v>
      </c>
      <c r="H15" s="806">
        <v>9</v>
      </c>
      <c r="I15" s="806">
        <v>3</v>
      </c>
      <c r="J15" s="806">
        <v>3</v>
      </c>
      <c r="K15" s="806">
        <v>5</v>
      </c>
      <c r="L15" s="797">
        <v>1</v>
      </c>
      <c r="M15" s="806">
        <v>105</v>
      </c>
      <c r="N15" s="807">
        <v>3.5</v>
      </c>
      <c r="O15" s="797" t="s">
        <v>509</v>
      </c>
      <c r="P15" s="798" t="s">
        <v>509</v>
      </c>
    </row>
    <row r="16" spans="1:16" x14ac:dyDescent="0.15">
      <c r="A16" s="778" t="s">
        <v>521</v>
      </c>
      <c r="B16" s="779"/>
      <c r="C16" s="806">
        <v>67</v>
      </c>
      <c r="D16" s="806">
        <v>244</v>
      </c>
      <c r="E16" s="806">
        <v>66</v>
      </c>
      <c r="F16" s="806">
        <v>8</v>
      </c>
      <c r="G16" s="806">
        <v>19</v>
      </c>
      <c r="H16" s="806">
        <v>16</v>
      </c>
      <c r="I16" s="806">
        <v>11</v>
      </c>
      <c r="J16" s="806">
        <v>4</v>
      </c>
      <c r="K16" s="806">
        <v>2</v>
      </c>
      <c r="L16" s="806">
        <v>6</v>
      </c>
      <c r="M16" s="806">
        <v>213</v>
      </c>
      <c r="N16" s="807">
        <v>3.2272727272999999</v>
      </c>
      <c r="O16" s="806">
        <v>1</v>
      </c>
      <c r="P16" s="808">
        <v>31</v>
      </c>
    </row>
    <row r="17" spans="1:16" x14ac:dyDescent="0.15">
      <c r="A17" s="778"/>
      <c r="B17" s="779"/>
      <c r="C17" s="806"/>
      <c r="D17" s="806"/>
      <c r="E17" s="806"/>
      <c r="F17" s="806"/>
      <c r="G17" s="806"/>
      <c r="H17" s="806"/>
      <c r="I17" s="806"/>
      <c r="J17" s="806"/>
      <c r="K17" s="806"/>
      <c r="L17" s="806"/>
      <c r="M17" s="806"/>
      <c r="N17" s="807"/>
      <c r="O17" s="806"/>
      <c r="P17" s="808"/>
    </row>
    <row r="18" spans="1:16" x14ac:dyDescent="0.15">
      <c r="A18" s="778" t="s">
        <v>608</v>
      </c>
      <c r="B18" s="779"/>
      <c r="C18" s="806">
        <v>1233</v>
      </c>
      <c r="D18" s="806">
        <v>3766</v>
      </c>
      <c r="E18" s="806">
        <v>1222</v>
      </c>
      <c r="F18" s="806">
        <v>206</v>
      </c>
      <c r="G18" s="806">
        <v>342</v>
      </c>
      <c r="H18" s="806">
        <v>271</v>
      </c>
      <c r="I18" s="806">
        <v>183</v>
      </c>
      <c r="J18" s="806">
        <v>106</v>
      </c>
      <c r="K18" s="806">
        <v>56</v>
      </c>
      <c r="L18" s="806">
        <v>58</v>
      </c>
      <c r="M18" s="806">
        <v>3728</v>
      </c>
      <c r="N18" s="807">
        <v>3.05</v>
      </c>
      <c r="O18" s="806">
        <v>11</v>
      </c>
      <c r="P18" s="808">
        <v>38</v>
      </c>
    </row>
    <row r="19" spans="1:16" ht="7.5" customHeight="1" x14ac:dyDescent="0.15">
      <c r="A19" s="778"/>
      <c r="B19" s="779"/>
      <c r="C19" s="806"/>
      <c r="D19" s="806"/>
      <c r="E19" s="806"/>
      <c r="F19" s="806"/>
      <c r="G19" s="806"/>
      <c r="H19" s="806"/>
      <c r="I19" s="806"/>
      <c r="J19" s="806"/>
      <c r="K19" s="806"/>
      <c r="L19" s="806"/>
      <c r="M19" s="806"/>
      <c r="N19" s="807"/>
      <c r="O19" s="806"/>
      <c r="P19" s="808"/>
    </row>
    <row r="20" spans="1:16" x14ac:dyDescent="0.15">
      <c r="A20" s="778" t="s">
        <v>523</v>
      </c>
      <c r="B20" s="779"/>
      <c r="C20" s="806">
        <v>235</v>
      </c>
      <c r="D20" s="806">
        <v>629</v>
      </c>
      <c r="E20" s="806">
        <v>235</v>
      </c>
      <c r="F20" s="806">
        <v>47</v>
      </c>
      <c r="G20" s="806">
        <v>85</v>
      </c>
      <c r="H20" s="806">
        <v>48</v>
      </c>
      <c r="I20" s="806">
        <v>30</v>
      </c>
      <c r="J20" s="806">
        <v>11</v>
      </c>
      <c r="K20" s="806">
        <v>7</v>
      </c>
      <c r="L20" s="806">
        <v>7</v>
      </c>
      <c r="M20" s="806">
        <v>629</v>
      </c>
      <c r="N20" s="807">
        <v>2.6765957447000002</v>
      </c>
      <c r="O20" s="797" t="s">
        <v>509</v>
      </c>
      <c r="P20" s="798" t="s">
        <v>509</v>
      </c>
    </row>
    <row r="21" spans="1:16" x14ac:dyDescent="0.15">
      <c r="A21" s="778" t="s">
        <v>524</v>
      </c>
      <c r="B21" s="779"/>
      <c r="C21" s="806">
        <v>279</v>
      </c>
      <c r="D21" s="806">
        <v>817</v>
      </c>
      <c r="E21" s="806">
        <v>279</v>
      </c>
      <c r="F21" s="806">
        <v>53</v>
      </c>
      <c r="G21" s="806">
        <v>76</v>
      </c>
      <c r="H21" s="806">
        <v>67</v>
      </c>
      <c r="I21" s="806">
        <v>36</v>
      </c>
      <c r="J21" s="806">
        <v>27</v>
      </c>
      <c r="K21" s="806">
        <v>12</v>
      </c>
      <c r="L21" s="806">
        <v>8</v>
      </c>
      <c r="M21" s="806">
        <v>817</v>
      </c>
      <c r="N21" s="807">
        <v>2.9283154121999999</v>
      </c>
      <c r="O21" s="797" t="s">
        <v>509</v>
      </c>
      <c r="P21" s="798" t="s">
        <v>509</v>
      </c>
    </row>
    <row r="22" spans="1:16" x14ac:dyDescent="0.15">
      <c r="A22" s="778" t="s">
        <v>525</v>
      </c>
      <c r="B22" s="779"/>
      <c r="C22" s="806">
        <v>109</v>
      </c>
      <c r="D22" s="806">
        <v>316</v>
      </c>
      <c r="E22" s="806">
        <v>109</v>
      </c>
      <c r="F22" s="806">
        <v>14</v>
      </c>
      <c r="G22" s="806">
        <v>37</v>
      </c>
      <c r="H22" s="806">
        <v>28</v>
      </c>
      <c r="I22" s="806">
        <v>14</v>
      </c>
      <c r="J22" s="806">
        <v>10</v>
      </c>
      <c r="K22" s="806">
        <v>4</v>
      </c>
      <c r="L22" s="806">
        <v>2</v>
      </c>
      <c r="M22" s="806">
        <v>316</v>
      </c>
      <c r="N22" s="807">
        <v>2.8990825687999999</v>
      </c>
      <c r="O22" s="797" t="s">
        <v>509</v>
      </c>
      <c r="P22" s="798" t="s">
        <v>509</v>
      </c>
    </row>
    <row r="23" spans="1:16" x14ac:dyDescent="0.15">
      <c r="A23" s="778" t="s">
        <v>526</v>
      </c>
      <c r="B23" s="779"/>
      <c r="C23" s="806">
        <v>216</v>
      </c>
      <c r="D23" s="806">
        <v>677</v>
      </c>
      <c r="E23" s="806">
        <v>206</v>
      </c>
      <c r="F23" s="806">
        <v>33</v>
      </c>
      <c r="G23" s="806">
        <v>55</v>
      </c>
      <c r="H23" s="806">
        <v>40</v>
      </c>
      <c r="I23" s="806">
        <v>43</v>
      </c>
      <c r="J23" s="806">
        <v>15</v>
      </c>
      <c r="K23" s="806">
        <v>9</v>
      </c>
      <c r="L23" s="806">
        <v>11</v>
      </c>
      <c r="M23" s="806">
        <v>648</v>
      </c>
      <c r="N23" s="807">
        <v>3.1456310680000001</v>
      </c>
      <c r="O23" s="806">
        <v>10</v>
      </c>
      <c r="P23" s="808">
        <v>29</v>
      </c>
    </row>
    <row r="24" spans="1:16" x14ac:dyDescent="0.15">
      <c r="A24" s="778" t="s">
        <v>527</v>
      </c>
      <c r="B24" s="779"/>
      <c r="C24" s="806">
        <v>123</v>
      </c>
      <c r="D24" s="806">
        <v>321</v>
      </c>
      <c r="E24" s="806">
        <v>123</v>
      </c>
      <c r="F24" s="806">
        <v>30</v>
      </c>
      <c r="G24" s="806">
        <v>39</v>
      </c>
      <c r="H24" s="806">
        <v>28</v>
      </c>
      <c r="I24" s="806">
        <v>10</v>
      </c>
      <c r="J24" s="806">
        <v>10</v>
      </c>
      <c r="K24" s="806">
        <v>4</v>
      </c>
      <c r="L24" s="806">
        <v>2</v>
      </c>
      <c r="M24" s="806">
        <v>321</v>
      </c>
      <c r="N24" s="807">
        <v>2.6097560976</v>
      </c>
      <c r="O24" s="797" t="s">
        <v>509</v>
      </c>
      <c r="P24" s="798" t="s">
        <v>509</v>
      </c>
    </row>
    <row r="25" spans="1:16" x14ac:dyDescent="0.15">
      <c r="A25" s="778" t="s">
        <v>528</v>
      </c>
      <c r="B25" s="779"/>
      <c r="C25" s="806">
        <v>87</v>
      </c>
      <c r="D25" s="806">
        <v>323</v>
      </c>
      <c r="E25" s="806">
        <v>86</v>
      </c>
      <c r="F25" s="806">
        <v>9</v>
      </c>
      <c r="G25" s="806">
        <v>13</v>
      </c>
      <c r="H25" s="806">
        <v>18</v>
      </c>
      <c r="I25" s="806">
        <v>24</v>
      </c>
      <c r="J25" s="806">
        <v>12</v>
      </c>
      <c r="K25" s="806">
        <v>2</v>
      </c>
      <c r="L25" s="806">
        <v>8</v>
      </c>
      <c r="M25" s="806">
        <v>314</v>
      </c>
      <c r="N25" s="807">
        <v>3.6511627906999999</v>
      </c>
      <c r="O25" s="806">
        <v>1</v>
      </c>
      <c r="P25" s="808">
        <v>9</v>
      </c>
    </row>
    <row r="26" spans="1:16" x14ac:dyDescent="0.15">
      <c r="A26" s="778" t="s">
        <v>529</v>
      </c>
      <c r="B26" s="779"/>
      <c r="C26" s="806">
        <v>85</v>
      </c>
      <c r="D26" s="806">
        <v>304</v>
      </c>
      <c r="E26" s="806">
        <v>85</v>
      </c>
      <c r="F26" s="806">
        <v>11</v>
      </c>
      <c r="G26" s="806">
        <v>20</v>
      </c>
      <c r="H26" s="806">
        <v>15</v>
      </c>
      <c r="I26" s="806">
        <v>10</v>
      </c>
      <c r="J26" s="806">
        <v>14</v>
      </c>
      <c r="K26" s="806">
        <v>9</v>
      </c>
      <c r="L26" s="806">
        <v>6</v>
      </c>
      <c r="M26" s="806">
        <v>304</v>
      </c>
      <c r="N26" s="807">
        <v>3.5764705881999999</v>
      </c>
      <c r="O26" s="797" t="s">
        <v>509</v>
      </c>
      <c r="P26" s="798" t="s">
        <v>509</v>
      </c>
    </row>
    <row r="27" spans="1:16" x14ac:dyDescent="0.15">
      <c r="A27" s="778" t="s">
        <v>530</v>
      </c>
      <c r="B27" s="779"/>
      <c r="C27" s="806">
        <v>82</v>
      </c>
      <c r="D27" s="806">
        <v>330</v>
      </c>
      <c r="E27" s="806">
        <v>82</v>
      </c>
      <c r="F27" s="806">
        <v>7</v>
      </c>
      <c r="G27" s="806">
        <v>12</v>
      </c>
      <c r="H27" s="806">
        <v>21</v>
      </c>
      <c r="I27" s="806">
        <v>15</v>
      </c>
      <c r="J27" s="806">
        <v>4</v>
      </c>
      <c r="K27" s="806">
        <v>9</v>
      </c>
      <c r="L27" s="806">
        <v>14</v>
      </c>
      <c r="M27" s="806">
        <v>330</v>
      </c>
      <c r="N27" s="807">
        <v>4.0243902439000001</v>
      </c>
      <c r="O27" s="797" t="s">
        <v>509</v>
      </c>
      <c r="P27" s="798" t="s">
        <v>509</v>
      </c>
    </row>
    <row r="28" spans="1:16" x14ac:dyDescent="0.15">
      <c r="A28" s="778" t="s">
        <v>531</v>
      </c>
      <c r="B28" s="779"/>
      <c r="C28" s="806">
        <v>17</v>
      </c>
      <c r="D28" s="806">
        <v>49</v>
      </c>
      <c r="E28" s="806">
        <v>17</v>
      </c>
      <c r="F28" s="806">
        <v>2</v>
      </c>
      <c r="G28" s="806">
        <v>5</v>
      </c>
      <c r="H28" s="806">
        <v>6</v>
      </c>
      <c r="I28" s="806">
        <v>1</v>
      </c>
      <c r="J28" s="806">
        <v>3</v>
      </c>
      <c r="K28" s="797" t="s">
        <v>509</v>
      </c>
      <c r="L28" s="797" t="s">
        <v>509</v>
      </c>
      <c r="M28" s="806">
        <v>49</v>
      </c>
      <c r="N28" s="807">
        <v>2.8823529412000002</v>
      </c>
      <c r="O28" s="797" t="s">
        <v>509</v>
      </c>
      <c r="P28" s="798" t="s">
        <v>509</v>
      </c>
    </row>
    <row r="29" spans="1:16" x14ac:dyDescent="0.15">
      <c r="A29" s="778"/>
      <c r="B29" s="779"/>
      <c r="C29" s="806"/>
      <c r="D29" s="806"/>
      <c r="E29" s="806"/>
      <c r="F29" s="806"/>
      <c r="G29" s="806"/>
      <c r="H29" s="806"/>
      <c r="I29" s="806"/>
      <c r="J29" s="806"/>
      <c r="K29" s="806"/>
      <c r="L29" s="806"/>
      <c r="M29" s="806"/>
      <c r="N29" s="807"/>
      <c r="O29" s="806"/>
      <c r="P29" s="808"/>
    </row>
    <row r="30" spans="1:16" x14ac:dyDescent="0.15">
      <c r="A30" s="778" t="s">
        <v>609</v>
      </c>
      <c r="B30" s="779"/>
      <c r="C30" s="806">
        <v>1587</v>
      </c>
      <c r="D30" s="806">
        <v>5868</v>
      </c>
      <c r="E30" s="806">
        <v>1576</v>
      </c>
      <c r="F30" s="806">
        <v>376</v>
      </c>
      <c r="G30" s="806">
        <v>378</v>
      </c>
      <c r="H30" s="806">
        <v>299</v>
      </c>
      <c r="I30" s="806">
        <v>279</v>
      </c>
      <c r="J30" s="806">
        <v>120</v>
      </c>
      <c r="K30" s="806">
        <v>73</v>
      </c>
      <c r="L30" s="806">
        <v>51</v>
      </c>
      <c r="M30" s="806">
        <v>4560</v>
      </c>
      <c r="N30" s="807">
        <v>2.89</v>
      </c>
      <c r="O30" s="806">
        <v>11</v>
      </c>
      <c r="P30" s="808">
        <v>1308</v>
      </c>
    </row>
    <row r="31" spans="1:16" ht="7.5" customHeight="1" x14ac:dyDescent="0.15">
      <c r="A31" s="778"/>
      <c r="B31" s="779"/>
      <c r="C31" s="806"/>
      <c r="D31" s="806"/>
      <c r="E31" s="806"/>
      <c r="F31" s="806"/>
      <c r="G31" s="806"/>
      <c r="H31" s="806"/>
      <c r="I31" s="806"/>
      <c r="J31" s="806"/>
      <c r="K31" s="806"/>
      <c r="L31" s="806"/>
      <c r="M31" s="806"/>
      <c r="N31" s="807"/>
      <c r="O31" s="806"/>
      <c r="P31" s="808"/>
    </row>
    <row r="32" spans="1:16" x14ac:dyDescent="0.15">
      <c r="A32" s="778" t="s">
        <v>533</v>
      </c>
      <c r="B32" s="779"/>
      <c r="C32" s="806">
        <v>557</v>
      </c>
      <c r="D32" s="806">
        <v>1603</v>
      </c>
      <c r="E32" s="806">
        <v>556</v>
      </c>
      <c r="F32" s="806">
        <v>126</v>
      </c>
      <c r="G32" s="806">
        <v>150</v>
      </c>
      <c r="H32" s="806">
        <v>112</v>
      </c>
      <c r="I32" s="806">
        <v>82</v>
      </c>
      <c r="J32" s="806">
        <v>39</v>
      </c>
      <c r="K32" s="806">
        <v>29</v>
      </c>
      <c r="L32" s="806">
        <v>18</v>
      </c>
      <c r="M32" s="806">
        <v>1593</v>
      </c>
      <c r="N32" s="807">
        <v>2.8651079137000002</v>
      </c>
      <c r="O32" s="797">
        <v>1</v>
      </c>
      <c r="P32" s="798">
        <v>10</v>
      </c>
    </row>
    <row r="33" spans="1:16" x14ac:dyDescent="0.15">
      <c r="A33" s="778" t="s">
        <v>534</v>
      </c>
      <c r="B33" s="779"/>
      <c r="C33" s="806">
        <v>144</v>
      </c>
      <c r="D33" s="806">
        <v>392</v>
      </c>
      <c r="E33" s="806">
        <v>144</v>
      </c>
      <c r="F33" s="806">
        <v>33</v>
      </c>
      <c r="G33" s="806">
        <v>36</v>
      </c>
      <c r="H33" s="806">
        <v>33</v>
      </c>
      <c r="I33" s="806">
        <v>28</v>
      </c>
      <c r="J33" s="806">
        <v>9</v>
      </c>
      <c r="K33" s="806">
        <v>4</v>
      </c>
      <c r="L33" s="806">
        <v>1</v>
      </c>
      <c r="M33" s="806">
        <v>392</v>
      </c>
      <c r="N33" s="807">
        <v>2.7222222222000001</v>
      </c>
      <c r="O33" s="797" t="s">
        <v>509</v>
      </c>
      <c r="P33" s="798" t="s">
        <v>509</v>
      </c>
    </row>
    <row r="34" spans="1:16" x14ac:dyDescent="0.15">
      <c r="A34" s="778" t="s">
        <v>535</v>
      </c>
      <c r="B34" s="779"/>
      <c r="C34" s="806">
        <v>104</v>
      </c>
      <c r="D34" s="806">
        <v>337</v>
      </c>
      <c r="E34" s="806">
        <v>104</v>
      </c>
      <c r="F34" s="806">
        <v>18</v>
      </c>
      <c r="G34" s="806">
        <v>26</v>
      </c>
      <c r="H34" s="806">
        <v>20</v>
      </c>
      <c r="I34" s="806">
        <v>18</v>
      </c>
      <c r="J34" s="806">
        <v>9</v>
      </c>
      <c r="K34" s="806">
        <v>6</v>
      </c>
      <c r="L34" s="806">
        <v>7</v>
      </c>
      <c r="M34" s="806">
        <v>337</v>
      </c>
      <c r="N34" s="807">
        <v>3.2403846154</v>
      </c>
      <c r="O34" s="797" t="s">
        <v>509</v>
      </c>
      <c r="P34" s="798" t="s">
        <v>509</v>
      </c>
    </row>
    <row r="35" spans="1:16" x14ac:dyDescent="0.15">
      <c r="A35" s="778" t="s">
        <v>536</v>
      </c>
      <c r="B35" s="779"/>
      <c r="C35" s="806">
        <v>133</v>
      </c>
      <c r="D35" s="806">
        <v>428</v>
      </c>
      <c r="E35" s="806">
        <v>133</v>
      </c>
      <c r="F35" s="806">
        <v>24</v>
      </c>
      <c r="G35" s="806">
        <v>30</v>
      </c>
      <c r="H35" s="806">
        <v>28</v>
      </c>
      <c r="I35" s="806">
        <v>20</v>
      </c>
      <c r="J35" s="806">
        <v>16</v>
      </c>
      <c r="K35" s="806">
        <v>7</v>
      </c>
      <c r="L35" s="806">
        <v>8</v>
      </c>
      <c r="M35" s="806">
        <v>428</v>
      </c>
      <c r="N35" s="807">
        <v>3.2180451128000001</v>
      </c>
      <c r="O35" s="797" t="s">
        <v>509</v>
      </c>
      <c r="P35" s="798" t="s">
        <v>509</v>
      </c>
    </row>
    <row r="36" spans="1:16" x14ac:dyDescent="0.15">
      <c r="A36" s="778" t="s">
        <v>537</v>
      </c>
      <c r="B36" s="779"/>
      <c r="C36" s="806">
        <v>177</v>
      </c>
      <c r="D36" s="806">
        <v>587</v>
      </c>
      <c r="E36" s="806">
        <v>177</v>
      </c>
      <c r="F36" s="806">
        <v>17</v>
      </c>
      <c r="G36" s="806">
        <v>43</v>
      </c>
      <c r="H36" s="806">
        <v>36</v>
      </c>
      <c r="I36" s="806">
        <v>49</v>
      </c>
      <c r="J36" s="806">
        <v>17</v>
      </c>
      <c r="K36" s="806">
        <v>11</v>
      </c>
      <c r="L36" s="806">
        <v>4</v>
      </c>
      <c r="M36" s="806">
        <v>587</v>
      </c>
      <c r="N36" s="807">
        <v>3.3163841808000001</v>
      </c>
      <c r="O36" s="797" t="s">
        <v>509</v>
      </c>
      <c r="P36" s="798" t="s">
        <v>509</v>
      </c>
    </row>
    <row r="37" spans="1:16" x14ac:dyDescent="0.15">
      <c r="A37" s="778" t="s">
        <v>538</v>
      </c>
      <c r="B37" s="779"/>
      <c r="C37" s="806">
        <v>472</v>
      </c>
      <c r="D37" s="806">
        <v>2521</v>
      </c>
      <c r="E37" s="806">
        <v>462</v>
      </c>
      <c r="F37" s="806">
        <v>158</v>
      </c>
      <c r="G37" s="806">
        <v>93</v>
      </c>
      <c r="H37" s="806">
        <v>70</v>
      </c>
      <c r="I37" s="806">
        <v>82</v>
      </c>
      <c r="J37" s="806">
        <v>30</v>
      </c>
      <c r="K37" s="806">
        <v>16</v>
      </c>
      <c r="L37" s="806">
        <v>13</v>
      </c>
      <c r="M37" s="806">
        <v>1223</v>
      </c>
      <c r="N37" s="807">
        <v>2.6471861471999998</v>
      </c>
      <c r="O37" s="806">
        <v>10</v>
      </c>
      <c r="P37" s="808">
        <v>1298</v>
      </c>
    </row>
    <row r="38" spans="1:16" x14ac:dyDescent="0.15">
      <c r="A38" s="778"/>
      <c r="B38" s="779"/>
      <c r="C38" s="806"/>
      <c r="D38" s="806"/>
      <c r="E38" s="806"/>
      <c r="F38" s="806"/>
      <c r="G38" s="806"/>
      <c r="H38" s="806"/>
      <c r="I38" s="806"/>
      <c r="J38" s="806"/>
      <c r="K38" s="806"/>
      <c r="L38" s="806"/>
      <c r="M38" s="806"/>
      <c r="N38" s="807"/>
      <c r="O38" s="806"/>
      <c r="P38" s="808"/>
    </row>
    <row r="39" spans="1:16" x14ac:dyDescent="0.15">
      <c r="A39" s="778" t="s">
        <v>610</v>
      </c>
      <c r="B39" s="779"/>
      <c r="C39" s="806">
        <v>641</v>
      </c>
      <c r="D39" s="806">
        <v>2193</v>
      </c>
      <c r="E39" s="806">
        <v>637</v>
      </c>
      <c r="F39" s="806">
        <v>93</v>
      </c>
      <c r="G39" s="806">
        <v>165</v>
      </c>
      <c r="H39" s="806">
        <v>130</v>
      </c>
      <c r="I39" s="806">
        <v>114</v>
      </c>
      <c r="J39" s="806">
        <v>54</v>
      </c>
      <c r="K39" s="806">
        <v>38</v>
      </c>
      <c r="L39" s="806">
        <v>43</v>
      </c>
      <c r="M39" s="806">
        <v>2087</v>
      </c>
      <c r="N39" s="807">
        <v>3.28</v>
      </c>
      <c r="O39" s="806">
        <v>4</v>
      </c>
      <c r="P39" s="808">
        <v>106</v>
      </c>
    </row>
    <row r="40" spans="1:16" ht="7.5" customHeight="1" x14ac:dyDescent="0.15">
      <c r="A40" s="778"/>
      <c r="B40" s="779"/>
      <c r="C40" s="806"/>
      <c r="D40" s="806"/>
      <c r="E40" s="806"/>
      <c r="F40" s="806"/>
      <c r="G40" s="806"/>
      <c r="H40" s="806"/>
      <c r="I40" s="806"/>
      <c r="J40" s="806"/>
      <c r="K40" s="806"/>
      <c r="L40" s="806"/>
      <c r="M40" s="806"/>
      <c r="N40" s="807"/>
      <c r="O40" s="806"/>
      <c r="P40" s="808"/>
    </row>
    <row r="41" spans="1:16" x14ac:dyDescent="0.15">
      <c r="A41" s="778" t="s">
        <v>540</v>
      </c>
      <c r="B41" s="779"/>
      <c r="C41" s="806">
        <v>152</v>
      </c>
      <c r="D41" s="806">
        <v>488</v>
      </c>
      <c r="E41" s="806">
        <v>152</v>
      </c>
      <c r="F41" s="806">
        <v>38</v>
      </c>
      <c r="G41" s="806">
        <v>29</v>
      </c>
      <c r="H41" s="806">
        <v>28</v>
      </c>
      <c r="I41" s="806">
        <v>22</v>
      </c>
      <c r="J41" s="806">
        <v>11</v>
      </c>
      <c r="K41" s="806">
        <v>10</v>
      </c>
      <c r="L41" s="806">
        <v>14</v>
      </c>
      <c r="M41" s="806">
        <v>488</v>
      </c>
      <c r="N41" s="807">
        <v>3.2105263158000001</v>
      </c>
      <c r="O41" s="797" t="s">
        <v>509</v>
      </c>
      <c r="P41" s="798" t="s">
        <v>509</v>
      </c>
    </row>
    <row r="42" spans="1:16" x14ac:dyDescent="0.15">
      <c r="A42" s="778" t="s">
        <v>541</v>
      </c>
      <c r="B42" s="779"/>
      <c r="C42" s="806">
        <v>120</v>
      </c>
      <c r="D42" s="806">
        <v>401</v>
      </c>
      <c r="E42" s="806">
        <v>120</v>
      </c>
      <c r="F42" s="806">
        <v>10</v>
      </c>
      <c r="G42" s="806">
        <v>43</v>
      </c>
      <c r="H42" s="806">
        <v>24</v>
      </c>
      <c r="I42" s="806">
        <v>18</v>
      </c>
      <c r="J42" s="806">
        <v>7</v>
      </c>
      <c r="K42" s="806">
        <v>5</v>
      </c>
      <c r="L42" s="806">
        <v>13</v>
      </c>
      <c r="M42" s="806">
        <v>401</v>
      </c>
      <c r="N42" s="807">
        <v>3.3416666667000001</v>
      </c>
      <c r="O42" s="797" t="s">
        <v>509</v>
      </c>
      <c r="P42" s="798" t="s">
        <v>509</v>
      </c>
    </row>
    <row r="43" spans="1:16" x14ac:dyDescent="0.15">
      <c r="A43" s="778" t="s">
        <v>542</v>
      </c>
      <c r="B43" s="779"/>
      <c r="C43" s="806">
        <v>65</v>
      </c>
      <c r="D43" s="806">
        <v>205</v>
      </c>
      <c r="E43" s="806">
        <v>65</v>
      </c>
      <c r="F43" s="806">
        <v>13</v>
      </c>
      <c r="G43" s="806">
        <v>16</v>
      </c>
      <c r="H43" s="806">
        <v>11</v>
      </c>
      <c r="I43" s="806">
        <v>14</v>
      </c>
      <c r="J43" s="806">
        <v>3</v>
      </c>
      <c r="K43" s="806">
        <v>3</v>
      </c>
      <c r="L43" s="806">
        <v>5</v>
      </c>
      <c r="M43" s="806">
        <v>205</v>
      </c>
      <c r="N43" s="807">
        <v>3.1538461538</v>
      </c>
      <c r="O43" s="797" t="s">
        <v>509</v>
      </c>
      <c r="P43" s="798" t="s">
        <v>509</v>
      </c>
    </row>
    <row r="44" spans="1:16" x14ac:dyDescent="0.15">
      <c r="A44" s="778" t="s">
        <v>543</v>
      </c>
      <c r="B44" s="779"/>
      <c r="C44" s="806">
        <v>36</v>
      </c>
      <c r="D44" s="806">
        <v>122</v>
      </c>
      <c r="E44" s="806">
        <v>36</v>
      </c>
      <c r="F44" s="806">
        <v>4</v>
      </c>
      <c r="G44" s="806">
        <v>8</v>
      </c>
      <c r="H44" s="806">
        <v>9</v>
      </c>
      <c r="I44" s="806">
        <v>6</v>
      </c>
      <c r="J44" s="806">
        <v>4</v>
      </c>
      <c r="K44" s="806">
        <v>4</v>
      </c>
      <c r="L44" s="806">
        <v>1</v>
      </c>
      <c r="M44" s="806">
        <v>122</v>
      </c>
      <c r="N44" s="807">
        <v>3.3888888889</v>
      </c>
      <c r="O44" s="797" t="s">
        <v>509</v>
      </c>
      <c r="P44" s="798" t="s">
        <v>509</v>
      </c>
    </row>
    <row r="45" spans="1:16" x14ac:dyDescent="0.15">
      <c r="A45" s="778" t="s">
        <v>544</v>
      </c>
      <c r="B45" s="779"/>
      <c r="C45" s="806">
        <v>37</v>
      </c>
      <c r="D45" s="806">
        <v>125</v>
      </c>
      <c r="E45" s="806">
        <v>37</v>
      </c>
      <c r="F45" s="806">
        <v>8</v>
      </c>
      <c r="G45" s="806">
        <v>7</v>
      </c>
      <c r="H45" s="806">
        <v>5</v>
      </c>
      <c r="I45" s="806">
        <v>9</v>
      </c>
      <c r="J45" s="806">
        <v>2</v>
      </c>
      <c r="K45" s="806">
        <v>3</v>
      </c>
      <c r="L45" s="806">
        <v>3</v>
      </c>
      <c r="M45" s="806">
        <v>125</v>
      </c>
      <c r="N45" s="807">
        <v>3.3783783783999999</v>
      </c>
      <c r="O45" s="797" t="s">
        <v>509</v>
      </c>
      <c r="P45" s="798" t="s">
        <v>509</v>
      </c>
    </row>
    <row r="46" spans="1:16" x14ac:dyDescent="0.15">
      <c r="A46" s="778" t="s">
        <v>545</v>
      </c>
      <c r="B46" s="779"/>
      <c r="C46" s="806">
        <v>38</v>
      </c>
      <c r="D46" s="806">
        <v>124</v>
      </c>
      <c r="E46" s="806">
        <v>38</v>
      </c>
      <c r="F46" s="806">
        <v>3</v>
      </c>
      <c r="G46" s="806">
        <v>10</v>
      </c>
      <c r="H46" s="806">
        <v>11</v>
      </c>
      <c r="I46" s="806">
        <v>6</v>
      </c>
      <c r="J46" s="806">
        <v>5</v>
      </c>
      <c r="K46" s="806">
        <v>2</v>
      </c>
      <c r="L46" s="806">
        <v>1</v>
      </c>
      <c r="M46" s="806">
        <v>124</v>
      </c>
      <c r="N46" s="807">
        <v>3.2631578947</v>
      </c>
      <c r="O46" s="797" t="s">
        <v>509</v>
      </c>
      <c r="P46" s="798" t="s">
        <v>509</v>
      </c>
    </row>
    <row r="47" spans="1:16" x14ac:dyDescent="0.15">
      <c r="A47" s="778" t="s">
        <v>546</v>
      </c>
      <c r="B47" s="779"/>
      <c r="C47" s="806">
        <v>53</v>
      </c>
      <c r="D47" s="806">
        <v>245</v>
      </c>
      <c r="E47" s="806">
        <v>51</v>
      </c>
      <c r="F47" s="806">
        <v>4</v>
      </c>
      <c r="G47" s="806">
        <v>12</v>
      </c>
      <c r="H47" s="806">
        <v>14</v>
      </c>
      <c r="I47" s="806">
        <v>11</v>
      </c>
      <c r="J47" s="806">
        <v>4</v>
      </c>
      <c r="K47" s="806">
        <v>5</v>
      </c>
      <c r="L47" s="806">
        <v>1</v>
      </c>
      <c r="M47" s="806">
        <v>171</v>
      </c>
      <c r="N47" s="807">
        <v>3.3529411764999999</v>
      </c>
      <c r="O47" s="806">
        <v>2</v>
      </c>
      <c r="P47" s="808">
        <v>74</v>
      </c>
    </row>
    <row r="48" spans="1:16" x14ac:dyDescent="0.15">
      <c r="A48" s="778" t="s">
        <v>547</v>
      </c>
      <c r="B48" s="779"/>
      <c r="C48" s="806">
        <v>102</v>
      </c>
      <c r="D48" s="806">
        <v>324</v>
      </c>
      <c r="E48" s="806">
        <v>102</v>
      </c>
      <c r="F48" s="806">
        <v>10</v>
      </c>
      <c r="G48" s="806">
        <v>30</v>
      </c>
      <c r="H48" s="806">
        <v>23</v>
      </c>
      <c r="I48" s="806">
        <v>22</v>
      </c>
      <c r="J48" s="806">
        <v>10</v>
      </c>
      <c r="K48" s="806">
        <v>3</v>
      </c>
      <c r="L48" s="806">
        <v>4</v>
      </c>
      <c r="M48" s="806">
        <v>324</v>
      </c>
      <c r="N48" s="807">
        <v>3.1764705881999999</v>
      </c>
      <c r="O48" s="797" t="s">
        <v>509</v>
      </c>
      <c r="P48" s="798" t="s">
        <v>509</v>
      </c>
    </row>
    <row r="49" spans="1:16" x14ac:dyDescent="0.15">
      <c r="A49" s="778" t="s">
        <v>548</v>
      </c>
      <c r="B49" s="779"/>
      <c r="C49" s="806">
        <v>38</v>
      </c>
      <c r="D49" s="806">
        <v>159</v>
      </c>
      <c r="E49" s="806">
        <v>36</v>
      </c>
      <c r="F49" s="806">
        <v>3</v>
      </c>
      <c r="G49" s="806">
        <v>10</v>
      </c>
      <c r="H49" s="806">
        <v>5</v>
      </c>
      <c r="I49" s="806">
        <v>6</v>
      </c>
      <c r="J49" s="806">
        <v>8</v>
      </c>
      <c r="K49" s="806">
        <v>3</v>
      </c>
      <c r="L49" s="806">
        <v>1</v>
      </c>
      <c r="M49" s="806">
        <v>127</v>
      </c>
      <c r="N49" s="807">
        <v>3.5277777777999999</v>
      </c>
      <c r="O49" s="806">
        <v>2</v>
      </c>
      <c r="P49" s="808">
        <v>32</v>
      </c>
    </row>
    <row r="50" spans="1:16" x14ac:dyDescent="0.15">
      <c r="A50" s="778"/>
      <c r="B50" s="779"/>
      <c r="C50" s="806"/>
      <c r="D50" s="806"/>
      <c r="E50" s="806"/>
      <c r="F50" s="806"/>
      <c r="G50" s="806"/>
      <c r="H50" s="806"/>
      <c r="I50" s="806"/>
      <c r="J50" s="806"/>
      <c r="K50" s="806"/>
      <c r="L50" s="806"/>
      <c r="M50" s="806"/>
      <c r="N50" s="807"/>
      <c r="O50" s="806"/>
      <c r="P50" s="808"/>
    </row>
    <row r="51" spans="1:16" x14ac:dyDescent="0.15">
      <c r="A51" s="778" t="s">
        <v>611</v>
      </c>
      <c r="B51" s="779"/>
      <c r="C51" s="806">
        <v>585</v>
      </c>
      <c r="D51" s="806">
        <v>1611</v>
      </c>
      <c r="E51" s="806">
        <v>585</v>
      </c>
      <c r="F51" s="806">
        <v>125</v>
      </c>
      <c r="G51" s="806">
        <v>189</v>
      </c>
      <c r="H51" s="806">
        <v>119</v>
      </c>
      <c r="I51" s="806">
        <v>76</v>
      </c>
      <c r="J51" s="806">
        <v>35</v>
      </c>
      <c r="K51" s="806">
        <v>25</v>
      </c>
      <c r="L51" s="806">
        <v>16</v>
      </c>
      <c r="M51" s="806">
        <v>1611</v>
      </c>
      <c r="N51" s="807">
        <v>2.75</v>
      </c>
      <c r="O51" s="797" t="s">
        <v>509</v>
      </c>
      <c r="P51" s="798" t="s">
        <v>509</v>
      </c>
    </row>
    <row r="52" spans="1:16" ht="7.5" customHeight="1" x14ac:dyDescent="0.15">
      <c r="A52" s="778"/>
      <c r="B52" s="779"/>
      <c r="C52" s="806"/>
      <c r="D52" s="806"/>
      <c r="E52" s="806"/>
      <c r="F52" s="806"/>
      <c r="G52" s="806"/>
      <c r="H52" s="806"/>
      <c r="I52" s="806"/>
      <c r="J52" s="806"/>
      <c r="K52" s="806"/>
      <c r="L52" s="806"/>
      <c r="M52" s="806"/>
      <c r="N52" s="807"/>
      <c r="O52" s="797"/>
      <c r="P52" s="798"/>
    </row>
    <row r="53" spans="1:16" x14ac:dyDescent="0.15">
      <c r="A53" s="778" t="s">
        <v>550</v>
      </c>
      <c r="B53" s="779"/>
      <c r="C53" s="806">
        <v>207</v>
      </c>
      <c r="D53" s="806">
        <v>569</v>
      </c>
      <c r="E53" s="806">
        <v>207</v>
      </c>
      <c r="F53" s="806">
        <v>42</v>
      </c>
      <c r="G53" s="806">
        <v>67</v>
      </c>
      <c r="H53" s="806">
        <v>46</v>
      </c>
      <c r="I53" s="806">
        <v>27</v>
      </c>
      <c r="J53" s="806">
        <v>14</v>
      </c>
      <c r="K53" s="806">
        <v>4</v>
      </c>
      <c r="L53" s="806">
        <v>7</v>
      </c>
      <c r="M53" s="806">
        <v>569</v>
      </c>
      <c r="N53" s="807">
        <v>2.7487922705000001</v>
      </c>
      <c r="O53" s="797" t="s">
        <v>509</v>
      </c>
      <c r="P53" s="798" t="s">
        <v>509</v>
      </c>
    </row>
    <row r="54" spans="1:16" x14ac:dyDescent="0.15">
      <c r="A54" s="778" t="s">
        <v>551</v>
      </c>
      <c r="B54" s="779"/>
      <c r="C54" s="806">
        <v>259</v>
      </c>
      <c r="D54" s="806">
        <v>708</v>
      </c>
      <c r="E54" s="806">
        <v>259</v>
      </c>
      <c r="F54" s="806">
        <v>57</v>
      </c>
      <c r="G54" s="806">
        <v>81</v>
      </c>
      <c r="H54" s="806">
        <v>50</v>
      </c>
      <c r="I54" s="806">
        <v>39</v>
      </c>
      <c r="J54" s="806">
        <v>14</v>
      </c>
      <c r="K54" s="806">
        <v>14</v>
      </c>
      <c r="L54" s="806">
        <v>4</v>
      </c>
      <c r="M54" s="806">
        <v>708</v>
      </c>
      <c r="N54" s="807">
        <v>2.7335907335999998</v>
      </c>
      <c r="O54" s="797" t="s">
        <v>509</v>
      </c>
      <c r="P54" s="798" t="s">
        <v>509</v>
      </c>
    </row>
    <row r="55" spans="1:16" x14ac:dyDescent="0.15">
      <c r="A55" s="778" t="s">
        <v>552</v>
      </c>
      <c r="B55" s="779"/>
      <c r="C55" s="806">
        <v>48</v>
      </c>
      <c r="D55" s="806">
        <v>131</v>
      </c>
      <c r="E55" s="806">
        <v>48</v>
      </c>
      <c r="F55" s="806">
        <v>12</v>
      </c>
      <c r="G55" s="806">
        <v>16</v>
      </c>
      <c r="H55" s="806">
        <v>7</v>
      </c>
      <c r="I55" s="806">
        <v>4</v>
      </c>
      <c r="J55" s="806">
        <v>5</v>
      </c>
      <c r="K55" s="806">
        <v>3</v>
      </c>
      <c r="L55" s="806">
        <v>1</v>
      </c>
      <c r="M55" s="806">
        <v>131</v>
      </c>
      <c r="N55" s="807">
        <v>2.7291666666999999</v>
      </c>
      <c r="O55" s="797" t="s">
        <v>509</v>
      </c>
      <c r="P55" s="798" t="s">
        <v>509</v>
      </c>
    </row>
    <row r="56" spans="1:16" x14ac:dyDescent="0.15">
      <c r="A56" s="778" t="s">
        <v>553</v>
      </c>
      <c r="B56" s="779"/>
      <c r="C56" s="806">
        <v>16</v>
      </c>
      <c r="D56" s="806">
        <v>35</v>
      </c>
      <c r="E56" s="806">
        <v>16</v>
      </c>
      <c r="F56" s="806">
        <v>6</v>
      </c>
      <c r="G56" s="806">
        <v>4</v>
      </c>
      <c r="H56" s="806">
        <v>5</v>
      </c>
      <c r="I56" s="797" t="s">
        <v>509</v>
      </c>
      <c r="J56" s="797" t="s">
        <v>509</v>
      </c>
      <c r="K56" s="797">
        <v>1</v>
      </c>
      <c r="L56" s="797" t="s">
        <v>509</v>
      </c>
      <c r="M56" s="806">
        <v>35</v>
      </c>
      <c r="N56" s="807">
        <v>2.1875</v>
      </c>
      <c r="O56" s="797" t="s">
        <v>509</v>
      </c>
      <c r="P56" s="798" t="s">
        <v>509</v>
      </c>
    </row>
    <row r="57" spans="1:16" ht="14.25" thickBot="1" x14ac:dyDescent="0.2">
      <c r="A57" s="813" t="s">
        <v>554</v>
      </c>
      <c r="B57" s="810"/>
      <c r="C57" s="802">
        <v>55</v>
      </c>
      <c r="D57" s="802">
        <v>168</v>
      </c>
      <c r="E57" s="802">
        <v>55</v>
      </c>
      <c r="F57" s="802">
        <v>8</v>
      </c>
      <c r="G57" s="802">
        <v>21</v>
      </c>
      <c r="H57" s="802">
        <v>11</v>
      </c>
      <c r="I57" s="802">
        <v>6</v>
      </c>
      <c r="J57" s="802">
        <v>2</v>
      </c>
      <c r="K57" s="802">
        <v>3</v>
      </c>
      <c r="L57" s="802">
        <v>4</v>
      </c>
      <c r="M57" s="802">
        <v>168</v>
      </c>
      <c r="N57" s="803">
        <v>3.0545454544999999</v>
      </c>
      <c r="O57" s="804" t="s">
        <v>509</v>
      </c>
      <c r="P57" s="805" t="s">
        <v>509</v>
      </c>
    </row>
    <row r="368" ht="4.5" customHeight="1" x14ac:dyDescent="0.15"/>
  </sheetData>
  <mergeCells count="19">
    <mergeCell ref="A3:B6"/>
    <mergeCell ref="C3:D3"/>
    <mergeCell ref="E3:N3"/>
    <mergeCell ref="C4:C6"/>
    <mergeCell ref="D4:D6"/>
    <mergeCell ref="E4:L4"/>
    <mergeCell ref="M4:M6"/>
    <mergeCell ref="N4:N6"/>
    <mergeCell ref="O3:P3"/>
    <mergeCell ref="O4:O6"/>
    <mergeCell ref="P4:P6"/>
    <mergeCell ref="E5:E6"/>
    <mergeCell ref="F5:F6"/>
    <mergeCell ref="G5:G6"/>
    <mergeCell ref="H5:H6"/>
    <mergeCell ref="I5:I6"/>
    <mergeCell ref="J5:J6"/>
    <mergeCell ref="K5:K6"/>
    <mergeCell ref="L5:L6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&amp;C78</oddFooter>
    <firstFooter>&amp;C76</first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I550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12.25" style="203" customWidth="1"/>
    <col min="2" max="2" width="14.75" style="203" customWidth="1"/>
    <col min="3" max="3" width="9" style="203"/>
    <col min="4" max="6" width="8.125" style="203" customWidth="1"/>
    <col min="7" max="9" width="9" style="203"/>
    <col min="10" max="12" width="9" style="90"/>
    <col min="13" max="13" width="6.875" style="90" customWidth="1"/>
    <col min="14" max="16384" width="9" style="90"/>
  </cols>
  <sheetData>
    <row r="1" spans="1:9" ht="17.25" x14ac:dyDescent="0.2">
      <c r="A1" s="435" t="s">
        <v>1030</v>
      </c>
      <c r="B1" s="551"/>
      <c r="C1" s="551"/>
      <c r="D1" s="551"/>
      <c r="E1" s="551"/>
      <c r="F1" s="551"/>
      <c r="G1" s="551"/>
      <c r="H1" s="551"/>
      <c r="I1" s="817"/>
    </row>
    <row r="2" spans="1:9" ht="15" thickBot="1" x14ac:dyDescent="0.2">
      <c r="A2" s="571" t="s">
        <v>11</v>
      </c>
      <c r="B2" s="550"/>
      <c r="C2" s="550"/>
      <c r="D2" s="550"/>
      <c r="E2" s="550"/>
      <c r="F2" s="550"/>
      <c r="G2" s="550"/>
      <c r="H2" s="550"/>
      <c r="I2" s="756" t="s">
        <v>1251</v>
      </c>
    </row>
    <row r="3" spans="1:9" x14ac:dyDescent="0.15">
      <c r="A3" s="1089" t="s">
        <v>612</v>
      </c>
      <c r="B3" s="1111" t="s">
        <v>408</v>
      </c>
      <c r="C3" s="818"/>
      <c r="D3" s="1167" t="s">
        <v>248</v>
      </c>
      <c r="E3" s="1168"/>
      <c r="F3" s="1169"/>
      <c r="G3" s="819"/>
      <c r="H3" s="819"/>
      <c r="I3" s="820" t="s">
        <v>613</v>
      </c>
    </row>
    <row r="4" spans="1:9" x14ac:dyDescent="0.15">
      <c r="A4" s="1128"/>
      <c r="B4" s="1047"/>
      <c r="C4" s="591" t="s">
        <v>614</v>
      </c>
      <c r="D4" s="588"/>
      <c r="E4" s="582" t="s">
        <v>615</v>
      </c>
      <c r="F4" s="821" t="s">
        <v>615</v>
      </c>
      <c r="G4" s="592" t="s">
        <v>241</v>
      </c>
      <c r="H4" s="592" t="s">
        <v>616</v>
      </c>
      <c r="I4" s="583" t="s">
        <v>617</v>
      </c>
    </row>
    <row r="5" spans="1:9" x14ac:dyDescent="0.15">
      <c r="A5" s="1128"/>
      <c r="B5" s="1047"/>
      <c r="C5" s="591" t="s">
        <v>618</v>
      </c>
      <c r="D5" s="592" t="s">
        <v>310</v>
      </c>
      <c r="E5" s="559"/>
      <c r="F5" s="598" t="s">
        <v>619</v>
      </c>
      <c r="G5" s="592" t="s">
        <v>250</v>
      </c>
      <c r="H5" s="559"/>
      <c r="I5" s="683"/>
    </row>
    <row r="6" spans="1:9" x14ac:dyDescent="0.15">
      <c r="A6" s="1090"/>
      <c r="B6" s="997"/>
      <c r="C6" s="822" t="s">
        <v>2</v>
      </c>
      <c r="D6" s="629"/>
      <c r="E6" s="823" t="s">
        <v>247</v>
      </c>
      <c r="F6" s="823" t="s">
        <v>247</v>
      </c>
      <c r="G6" s="823" t="s">
        <v>618</v>
      </c>
      <c r="H6" s="823" t="s">
        <v>618</v>
      </c>
      <c r="I6" s="555" t="s">
        <v>618</v>
      </c>
    </row>
    <row r="7" spans="1:9" x14ac:dyDescent="0.15">
      <c r="A7" s="824" t="s">
        <v>2</v>
      </c>
      <c r="B7" s="711"/>
      <c r="C7" s="712"/>
      <c r="D7" s="712"/>
      <c r="E7" s="712"/>
      <c r="F7" s="712"/>
      <c r="G7" s="712"/>
      <c r="H7" s="712"/>
      <c r="I7" s="825"/>
    </row>
    <row r="8" spans="1:9" x14ac:dyDescent="0.15">
      <c r="A8" s="824"/>
      <c r="B8" s="711" t="s">
        <v>231</v>
      </c>
      <c r="C8" s="712">
        <v>28685</v>
      </c>
      <c r="D8" s="712">
        <v>18798</v>
      </c>
      <c r="E8" s="712">
        <v>13997</v>
      </c>
      <c r="F8" s="712">
        <v>4801</v>
      </c>
      <c r="G8" s="712">
        <v>249</v>
      </c>
      <c r="H8" s="712">
        <v>9616</v>
      </c>
      <c r="I8" s="826">
        <v>3497</v>
      </c>
    </row>
    <row r="9" spans="1:9" x14ac:dyDescent="0.15">
      <c r="A9" s="824"/>
      <c r="B9" s="711" t="s">
        <v>233</v>
      </c>
      <c r="C9" s="712">
        <v>72812</v>
      </c>
      <c r="D9" s="712">
        <v>62414</v>
      </c>
      <c r="E9" s="712">
        <v>39774</v>
      </c>
      <c r="F9" s="712">
        <v>22640</v>
      </c>
      <c r="G9" s="712">
        <v>715</v>
      </c>
      <c r="H9" s="712">
        <v>9616</v>
      </c>
      <c r="I9" s="827">
        <v>18454</v>
      </c>
    </row>
    <row r="10" spans="1:9" x14ac:dyDescent="0.15">
      <c r="A10" s="824"/>
      <c r="B10" s="711" t="s">
        <v>620</v>
      </c>
      <c r="C10" s="828">
        <v>2.5383301377</v>
      </c>
      <c r="D10" s="828">
        <v>3.3202468347999998</v>
      </c>
      <c r="E10" s="828">
        <v>2.8416089161999998</v>
      </c>
      <c r="F10" s="828">
        <v>4.7156842325000001</v>
      </c>
      <c r="G10" s="828">
        <v>2.8714859438000002</v>
      </c>
      <c r="H10" s="828">
        <v>1</v>
      </c>
      <c r="I10" s="829">
        <v>5.2770946525999998</v>
      </c>
    </row>
    <row r="11" spans="1:9" ht="5.0999999999999996" customHeight="1" x14ac:dyDescent="0.15">
      <c r="A11" s="566"/>
      <c r="B11" s="559"/>
      <c r="C11" s="559"/>
      <c r="D11" s="559"/>
      <c r="E11" s="559"/>
      <c r="F11" s="559"/>
      <c r="G11" s="559"/>
      <c r="H11" s="559"/>
      <c r="I11" s="830"/>
    </row>
    <row r="12" spans="1:9" x14ac:dyDescent="0.15">
      <c r="A12" s="566" t="s">
        <v>621</v>
      </c>
      <c r="B12" s="559"/>
      <c r="C12" s="559"/>
      <c r="D12" s="559"/>
      <c r="E12" s="559"/>
      <c r="F12" s="559"/>
      <c r="G12" s="559"/>
      <c r="H12" s="559"/>
      <c r="I12" s="830"/>
    </row>
    <row r="13" spans="1:9" x14ac:dyDescent="0.15">
      <c r="A13" s="566"/>
      <c r="B13" s="559" t="s">
        <v>231</v>
      </c>
      <c r="C13" s="626">
        <v>13952</v>
      </c>
      <c r="D13" s="626">
        <v>7639</v>
      </c>
      <c r="E13" s="626">
        <v>6464</v>
      </c>
      <c r="F13" s="626">
        <v>1175</v>
      </c>
      <c r="G13" s="626">
        <v>142</v>
      </c>
      <c r="H13" s="626">
        <v>6158</v>
      </c>
      <c r="I13" s="831">
        <v>815</v>
      </c>
    </row>
    <row r="14" spans="1:9" x14ac:dyDescent="0.15">
      <c r="A14" s="566"/>
      <c r="B14" s="559" t="s">
        <v>233</v>
      </c>
      <c r="C14" s="832">
        <v>30267</v>
      </c>
      <c r="D14" s="626">
        <v>23695</v>
      </c>
      <c r="E14" s="626">
        <v>18434</v>
      </c>
      <c r="F14" s="626">
        <v>5261</v>
      </c>
      <c r="G14" s="626">
        <v>376</v>
      </c>
      <c r="H14" s="832">
        <v>6158</v>
      </c>
      <c r="I14" s="833">
        <v>4147</v>
      </c>
    </row>
    <row r="15" spans="1:9" x14ac:dyDescent="0.15">
      <c r="A15" s="566"/>
      <c r="B15" s="559" t="s">
        <v>620</v>
      </c>
      <c r="C15" s="834">
        <f t="shared" ref="C15:I15" si="0">C14/C13</f>
        <v>2.1693663990825689</v>
      </c>
      <c r="D15" s="834">
        <f t="shared" si="0"/>
        <v>3.1018457913339441</v>
      </c>
      <c r="E15" s="834">
        <f t="shared" si="0"/>
        <v>2.8517945544554455</v>
      </c>
      <c r="F15" s="834">
        <f t="shared" si="0"/>
        <v>4.4774468085106385</v>
      </c>
      <c r="G15" s="834">
        <f t="shared" si="0"/>
        <v>2.647887323943662</v>
      </c>
      <c r="H15" s="834">
        <f t="shared" si="0"/>
        <v>1</v>
      </c>
      <c r="I15" s="835">
        <f t="shared" si="0"/>
        <v>5.088343558282209</v>
      </c>
    </row>
    <row r="16" spans="1:9" ht="5.0999999999999996" customHeight="1" x14ac:dyDescent="0.15">
      <c r="A16" s="566"/>
      <c r="B16" s="559"/>
      <c r="C16" s="559"/>
      <c r="D16" s="559"/>
      <c r="E16" s="559"/>
      <c r="F16" s="559"/>
      <c r="G16" s="559"/>
      <c r="H16" s="559"/>
      <c r="I16" s="830"/>
    </row>
    <row r="17" spans="1:9" x14ac:dyDescent="0.15">
      <c r="A17" s="566" t="s">
        <v>622</v>
      </c>
      <c r="B17" s="559" t="s">
        <v>231</v>
      </c>
      <c r="C17" s="559">
        <v>133</v>
      </c>
      <c r="D17" s="559">
        <v>82</v>
      </c>
      <c r="E17" s="559">
        <v>62</v>
      </c>
      <c r="F17" s="559">
        <v>20</v>
      </c>
      <c r="G17" s="638">
        <v>2</v>
      </c>
      <c r="H17" s="559">
        <v>49</v>
      </c>
      <c r="I17" s="836">
        <v>9</v>
      </c>
    </row>
    <row r="18" spans="1:9" x14ac:dyDescent="0.15">
      <c r="A18" s="566"/>
      <c r="B18" s="559" t="s">
        <v>233</v>
      </c>
      <c r="C18" s="559">
        <v>298</v>
      </c>
      <c r="D18" s="559">
        <v>243</v>
      </c>
      <c r="E18" s="559">
        <v>168</v>
      </c>
      <c r="F18" s="559">
        <v>75</v>
      </c>
      <c r="G18" s="638">
        <v>6</v>
      </c>
      <c r="H18" s="559">
        <v>49</v>
      </c>
      <c r="I18" s="836">
        <v>42</v>
      </c>
    </row>
    <row r="19" spans="1:9" x14ac:dyDescent="0.15">
      <c r="A19" s="566"/>
      <c r="B19" s="559" t="s">
        <v>620</v>
      </c>
      <c r="C19" s="834">
        <f t="shared" ref="C19:I19" si="1">C18/C17</f>
        <v>2.2406015037593985</v>
      </c>
      <c r="D19" s="834">
        <f t="shared" si="1"/>
        <v>2.9634146341463414</v>
      </c>
      <c r="E19" s="834">
        <f t="shared" si="1"/>
        <v>2.7096774193548385</v>
      </c>
      <c r="F19" s="834">
        <f t="shared" si="1"/>
        <v>3.75</v>
      </c>
      <c r="G19" s="834">
        <f t="shared" si="1"/>
        <v>3</v>
      </c>
      <c r="H19" s="834">
        <f t="shared" si="1"/>
        <v>1</v>
      </c>
      <c r="I19" s="835">
        <f t="shared" si="1"/>
        <v>4.666666666666667</v>
      </c>
    </row>
    <row r="20" spans="1:9" ht="5.0999999999999996" customHeight="1" x14ac:dyDescent="0.15">
      <c r="A20" s="566"/>
      <c r="B20" s="559"/>
      <c r="C20" s="559"/>
      <c r="D20" s="559"/>
      <c r="E20" s="559"/>
      <c r="F20" s="559"/>
      <c r="G20" s="638"/>
      <c r="H20" s="559"/>
      <c r="I20" s="830"/>
    </row>
    <row r="21" spans="1:9" x14ac:dyDescent="0.15">
      <c r="A21" s="566" t="s">
        <v>623</v>
      </c>
      <c r="B21" s="559" t="s">
        <v>231</v>
      </c>
      <c r="C21" s="559">
        <v>230</v>
      </c>
      <c r="D21" s="559">
        <v>167</v>
      </c>
      <c r="E21" s="559">
        <v>125</v>
      </c>
      <c r="F21" s="559">
        <v>42</v>
      </c>
      <c r="G21" s="638">
        <v>3</v>
      </c>
      <c r="H21" s="559">
        <v>60</v>
      </c>
      <c r="I21" s="830">
        <v>33</v>
      </c>
    </row>
    <row r="22" spans="1:9" x14ac:dyDescent="0.15">
      <c r="A22" s="566"/>
      <c r="B22" s="559" t="s">
        <v>233</v>
      </c>
      <c r="C22" s="559">
        <v>575</v>
      </c>
      <c r="D22" s="559">
        <v>509</v>
      </c>
      <c r="E22" s="559">
        <v>324</v>
      </c>
      <c r="F22" s="559">
        <v>185</v>
      </c>
      <c r="G22" s="638">
        <v>6</v>
      </c>
      <c r="H22" s="559">
        <v>60</v>
      </c>
      <c r="I22" s="836">
        <v>156</v>
      </c>
    </row>
    <row r="23" spans="1:9" x14ac:dyDescent="0.15">
      <c r="A23" s="566"/>
      <c r="B23" s="559" t="s">
        <v>620</v>
      </c>
      <c r="C23" s="834">
        <f t="shared" ref="C23:I23" si="2">C22/C21</f>
        <v>2.5</v>
      </c>
      <c r="D23" s="834">
        <f t="shared" si="2"/>
        <v>3.0479041916167664</v>
      </c>
      <c r="E23" s="834">
        <f t="shared" si="2"/>
        <v>2.5920000000000001</v>
      </c>
      <c r="F23" s="834">
        <f t="shared" si="2"/>
        <v>4.4047619047619051</v>
      </c>
      <c r="G23" s="834">
        <f t="shared" si="2"/>
        <v>2</v>
      </c>
      <c r="H23" s="834">
        <f t="shared" si="2"/>
        <v>1</v>
      </c>
      <c r="I23" s="835">
        <f t="shared" si="2"/>
        <v>4.7272727272727275</v>
      </c>
    </row>
    <row r="24" spans="1:9" ht="5.0999999999999996" customHeight="1" x14ac:dyDescent="0.15">
      <c r="A24" s="566"/>
      <c r="B24" s="559"/>
      <c r="C24" s="559"/>
      <c r="D24" s="559"/>
      <c r="E24" s="559"/>
      <c r="F24" s="559"/>
      <c r="G24" s="638"/>
      <c r="H24" s="559"/>
      <c r="I24" s="830"/>
    </row>
    <row r="25" spans="1:9" x14ac:dyDescent="0.15">
      <c r="A25" s="566" t="s">
        <v>624</v>
      </c>
      <c r="B25" s="559" t="s">
        <v>231</v>
      </c>
      <c r="C25" s="559">
        <v>113</v>
      </c>
      <c r="D25" s="559">
        <v>58</v>
      </c>
      <c r="E25" s="559">
        <v>41</v>
      </c>
      <c r="F25" s="559">
        <v>17</v>
      </c>
      <c r="G25" s="638" t="s">
        <v>1098</v>
      </c>
      <c r="H25" s="559">
        <v>55</v>
      </c>
      <c r="I25" s="836">
        <v>9</v>
      </c>
    </row>
    <row r="26" spans="1:9" x14ac:dyDescent="0.15">
      <c r="A26" s="566"/>
      <c r="B26" s="559" t="s">
        <v>233</v>
      </c>
      <c r="C26" s="559">
        <v>233</v>
      </c>
      <c r="D26" s="559">
        <v>178</v>
      </c>
      <c r="E26" s="559">
        <v>106</v>
      </c>
      <c r="F26" s="559">
        <v>72</v>
      </c>
      <c r="G26" s="638" t="s">
        <v>1098</v>
      </c>
      <c r="H26" s="559">
        <v>55</v>
      </c>
      <c r="I26" s="836">
        <v>46</v>
      </c>
    </row>
    <row r="27" spans="1:9" x14ac:dyDescent="0.15">
      <c r="A27" s="566"/>
      <c r="B27" s="559" t="s">
        <v>620</v>
      </c>
      <c r="C27" s="834">
        <f>C26/C25</f>
        <v>2.0619469026548671</v>
      </c>
      <c r="D27" s="834">
        <f>D26/D25</f>
        <v>3.0689655172413794</v>
      </c>
      <c r="E27" s="834">
        <f>E26/E25</f>
        <v>2.5853658536585367</v>
      </c>
      <c r="F27" s="834">
        <f>F26/F25</f>
        <v>4.2352941176470589</v>
      </c>
      <c r="G27" s="638" t="s">
        <v>1098</v>
      </c>
      <c r="H27" s="834">
        <f>H26/H25</f>
        <v>1</v>
      </c>
      <c r="I27" s="835">
        <f>I26/I25</f>
        <v>5.1111111111111107</v>
      </c>
    </row>
    <row r="28" spans="1:9" ht="5.0999999999999996" customHeight="1" x14ac:dyDescent="0.15">
      <c r="A28" s="566"/>
      <c r="B28" s="559"/>
      <c r="C28" s="559"/>
      <c r="D28" s="559"/>
      <c r="E28" s="559"/>
      <c r="F28" s="559"/>
      <c r="G28" s="638"/>
      <c r="H28" s="559"/>
      <c r="I28" s="830"/>
    </row>
    <row r="29" spans="1:9" x14ac:dyDescent="0.15">
      <c r="A29" s="566" t="s">
        <v>625</v>
      </c>
      <c r="B29" s="559" t="s">
        <v>231</v>
      </c>
      <c r="C29" s="559">
        <v>483</v>
      </c>
      <c r="D29" s="559">
        <v>275</v>
      </c>
      <c r="E29" s="559">
        <v>247</v>
      </c>
      <c r="F29" s="559">
        <v>28</v>
      </c>
      <c r="G29" s="638">
        <v>5</v>
      </c>
      <c r="H29" s="559">
        <v>203</v>
      </c>
      <c r="I29" s="836">
        <v>23</v>
      </c>
    </row>
    <row r="30" spans="1:9" x14ac:dyDescent="0.15">
      <c r="A30" s="566"/>
      <c r="B30" s="559" t="s">
        <v>233</v>
      </c>
      <c r="C30" s="626">
        <v>1046</v>
      </c>
      <c r="D30" s="559">
        <v>828</v>
      </c>
      <c r="E30" s="559">
        <v>694</v>
      </c>
      <c r="F30" s="559">
        <v>134</v>
      </c>
      <c r="G30" s="638">
        <v>15</v>
      </c>
      <c r="H30" s="559">
        <v>203</v>
      </c>
      <c r="I30" s="836">
        <v>119</v>
      </c>
    </row>
    <row r="31" spans="1:9" x14ac:dyDescent="0.15">
      <c r="A31" s="566"/>
      <c r="B31" s="559" t="s">
        <v>620</v>
      </c>
      <c r="C31" s="632">
        <f t="shared" ref="C31:I31" si="3">C30/C29</f>
        <v>2.1656314699792962</v>
      </c>
      <c r="D31" s="632">
        <f t="shared" si="3"/>
        <v>3.0109090909090908</v>
      </c>
      <c r="E31" s="632">
        <f t="shared" si="3"/>
        <v>2.8097165991902835</v>
      </c>
      <c r="F31" s="632">
        <f t="shared" si="3"/>
        <v>4.7857142857142856</v>
      </c>
      <c r="G31" s="837">
        <f t="shared" si="3"/>
        <v>3</v>
      </c>
      <c r="H31" s="632">
        <f t="shared" si="3"/>
        <v>1</v>
      </c>
      <c r="I31" s="838">
        <f t="shared" si="3"/>
        <v>5.1739130434782608</v>
      </c>
    </row>
    <row r="32" spans="1:9" ht="5.0999999999999996" customHeight="1" x14ac:dyDescent="0.15">
      <c r="A32" s="566"/>
      <c r="B32" s="559"/>
      <c r="C32" s="559"/>
      <c r="D32" s="559"/>
      <c r="E32" s="559"/>
      <c r="F32" s="559"/>
      <c r="G32" s="638"/>
      <c r="H32" s="559"/>
      <c r="I32" s="830"/>
    </row>
    <row r="33" spans="1:9" x14ac:dyDescent="0.15">
      <c r="A33" s="566" t="s">
        <v>626</v>
      </c>
      <c r="B33" s="559" t="s">
        <v>231</v>
      </c>
      <c r="C33" s="559">
        <v>335</v>
      </c>
      <c r="D33" s="559">
        <v>152</v>
      </c>
      <c r="E33" s="559">
        <v>136</v>
      </c>
      <c r="F33" s="559">
        <v>16</v>
      </c>
      <c r="G33" s="638">
        <v>2</v>
      </c>
      <c r="H33" s="559">
        <v>181</v>
      </c>
      <c r="I33" s="830">
        <v>10</v>
      </c>
    </row>
    <row r="34" spans="1:9" x14ac:dyDescent="0.15">
      <c r="A34" s="566"/>
      <c r="B34" s="559" t="s">
        <v>233</v>
      </c>
      <c r="C34" s="559">
        <v>614</v>
      </c>
      <c r="D34" s="559">
        <v>429</v>
      </c>
      <c r="E34" s="559">
        <v>360</v>
      </c>
      <c r="F34" s="559">
        <v>69</v>
      </c>
      <c r="G34" s="638">
        <v>4</v>
      </c>
      <c r="H34" s="559">
        <v>181</v>
      </c>
      <c r="I34" s="836">
        <v>50</v>
      </c>
    </row>
    <row r="35" spans="1:9" x14ac:dyDescent="0.15">
      <c r="A35" s="566"/>
      <c r="B35" s="559" t="s">
        <v>620</v>
      </c>
      <c r="C35" s="632">
        <f t="shared" ref="C35:I35" si="4">C34/C33</f>
        <v>1.8328358208955224</v>
      </c>
      <c r="D35" s="632">
        <f t="shared" si="4"/>
        <v>2.8223684210526314</v>
      </c>
      <c r="E35" s="632">
        <f t="shared" si="4"/>
        <v>2.6470588235294117</v>
      </c>
      <c r="F35" s="632">
        <f t="shared" si="4"/>
        <v>4.3125</v>
      </c>
      <c r="G35" s="837">
        <f t="shared" si="4"/>
        <v>2</v>
      </c>
      <c r="H35" s="632">
        <f t="shared" si="4"/>
        <v>1</v>
      </c>
      <c r="I35" s="838">
        <f t="shared" si="4"/>
        <v>5</v>
      </c>
    </row>
    <row r="36" spans="1:9" ht="5.0999999999999996" customHeight="1" x14ac:dyDescent="0.15">
      <c r="A36" s="566"/>
      <c r="B36" s="559"/>
      <c r="C36" s="559"/>
      <c r="D36" s="559"/>
      <c r="E36" s="559"/>
      <c r="F36" s="559"/>
      <c r="G36" s="559"/>
      <c r="H36" s="559"/>
      <c r="I36" s="830"/>
    </row>
    <row r="37" spans="1:9" x14ac:dyDescent="0.15">
      <c r="A37" s="566" t="s">
        <v>627</v>
      </c>
      <c r="B37" s="559" t="s">
        <v>231</v>
      </c>
      <c r="C37" s="559">
        <v>216</v>
      </c>
      <c r="D37" s="559">
        <v>92</v>
      </c>
      <c r="E37" s="559">
        <v>69</v>
      </c>
      <c r="F37" s="559">
        <v>23</v>
      </c>
      <c r="G37" s="638" t="s">
        <v>509</v>
      </c>
      <c r="H37" s="559">
        <v>124</v>
      </c>
      <c r="I37" s="836">
        <v>14</v>
      </c>
    </row>
    <row r="38" spans="1:9" x14ac:dyDescent="0.15">
      <c r="A38" s="566"/>
      <c r="B38" s="559" t="s">
        <v>233</v>
      </c>
      <c r="C38" s="559">
        <v>419</v>
      </c>
      <c r="D38" s="559">
        <v>295</v>
      </c>
      <c r="E38" s="559">
        <v>195</v>
      </c>
      <c r="F38" s="559">
        <v>100</v>
      </c>
      <c r="G38" s="638" t="s">
        <v>509</v>
      </c>
      <c r="H38" s="559">
        <v>124</v>
      </c>
      <c r="I38" s="836">
        <v>71</v>
      </c>
    </row>
    <row r="39" spans="1:9" x14ac:dyDescent="0.15">
      <c r="A39" s="566"/>
      <c r="B39" s="559" t="s">
        <v>620</v>
      </c>
      <c r="C39" s="632">
        <f>C38/C37</f>
        <v>1.9398148148148149</v>
      </c>
      <c r="D39" s="632">
        <f>D38/D37</f>
        <v>3.2065217391304346</v>
      </c>
      <c r="E39" s="632">
        <f>E38/E37</f>
        <v>2.8260869565217392</v>
      </c>
      <c r="F39" s="632">
        <f>F38/F37</f>
        <v>4.3478260869565215</v>
      </c>
      <c r="G39" s="638" t="s">
        <v>1099</v>
      </c>
      <c r="H39" s="632">
        <v>1</v>
      </c>
      <c r="I39" s="838">
        <f>I38/I37</f>
        <v>5.0714285714285712</v>
      </c>
    </row>
    <row r="40" spans="1:9" ht="5.0999999999999996" customHeight="1" x14ac:dyDescent="0.15">
      <c r="A40" s="566"/>
      <c r="B40" s="559"/>
      <c r="C40" s="559"/>
      <c r="D40" s="559"/>
      <c r="E40" s="559"/>
      <c r="F40" s="559"/>
      <c r="G40" s="559"/>
      <c r="H40" s="559"/>
      <c r="I40" s="830"/>
    </row>
    <row r="41" spans="1:9" x14ac:dyDescent="0.15">
      <c r="A41" s="566" t="s">
        <v>628</v>
      </c>
      <c r="B41" s="559" t="s">
        <v>231</v>
      </c>
      <c r="C41" s="559">
        <v>157</v>
      </c>
      <c r="D41" s="559">
        <v>73</v>
      </c>
      <c r="E41" s="559">
        <v>55</v>
      </c>
      <c r="F41" s="559">
        <v>18</v>
      </c>
      <c r="G41" s="638">
        <v>2</v>
      </c>
      <c r="H41" s="559">
        <v>82</v>
      </c>
      <c r="I41" s="836">
        <v>9</v>
      </c>
    </row>
    <row r="42" spans="1:9" x14ac:dyDescent="0.15">
      <c r="A42" s="566"/>
      <c r="B42" s="559" t="s">
        <v>233</v>
      </c>
      <c r="C42" s="559">
        <v>300</v>
      </c>
      <c r="D42" s="559">
        <v>214</v>
      </c>
      <c r="E42" s="559">
        <v>145</v>
      </c>
      <c r="F42" s="559">
        <v>69</v>
      </c>
      <c r="G42" s="638">
        <v>4</v>
      </c>
      <c r="H42" s="559">
        <v>82</v>
      </c>
      <c r="I42" s="836">
        <v>44</v>
      </c>
    </row>
    <row r="43" spans="1:9" x14ac:dyDescent="0.15">
      <c r="A43" s="566"/>
      <c r="B43" s="559" t="s">
        <v>620</v>
      </c>
      <c r="C43" s="632">
        <f>C42/C41</f>
        <v>1.910828025477707</v>
      </c>
      <c r="D43" s="632">
        <f>D42/D41</f>
        <v>2.9315068493150687</v>
      </c>
      <c r="E43" s="632">
        <f>E42/E41</f>
        <v>2.6363636363636362</v>
      </c>
      <c r="F43" s="632">
        <f>F42/F41</f>
        <v>3.8333333333333335</v>
      </c>
      <c r="G43" s="837">
        <f>G42/G41</f>
        <v>2</v>
      </c>
      <c r="H43" s="632">
        <v>1</v>
      </c>
      <c r="I43" s="838">
        <f>I42/I41</f>
        <v>4.8888888888888893</v>
      </c>
    </row>
    <row r="44" spans="1:9" ht="5.0999999999999996" customHeight="1" x14ac:dyDescent="0.15">
      <c r="A44" s="566"/>
      <c r="B44" s="559"/>
      <c r="C44" s="559"/>
      <c r="D44" s="559"/>
      <c r="E44" s="559"/>
      <c r="F44" s="559"/>
      <c r="G44" s="638"/>
      <c r="H44" s="559"/>
      <c r="I44" s="830"/>
    </row>
    <row r="45" spans="1:9" x14ac:dyDescent="0.15">
      <c r="A45" s="566" t="s">
        <v>629</v>
      </c>
      <c r="B45" s="559" t="s">
        <v>231</v>
      </c>
      <c r="C45" s="559">
        <v>222</v>
      </c>
      <c r="D45" s="559">
        <v>128</v>
      </c>
      <c r="E45" s="559">
        <v>106</v>
      </c>
      <c r="F45" s="559">
        <v>22</v>
      </c>
      <c r="G45" s="638">
        <v>1</v>
      </c>
      <c r="H45" s="559">
        <v>93</v>
      </c>
      <c r="I45" s="830">
        <v>16</v>
      </c>
    </row>
    <row r="46" spans="1:9" x14ac:dyDescent="0.15">
      <c r="A46" s="566"/>
      <c r="B46" s="559" t="s">
        <v>233</v>
      </c>
      <c r="C46" s="559">
        <v>483</v>
      </c>
      <c r="D46" s="559">
        <v>387</v>
      </c>
      <c r="E46" s="559">
        <v>286</v>
      </c>
      <c r="F46" s="559">
        <v>101</v>
      </c>
      <c r="G46" s="638">
        <v>3</v>
      </c>
      <c r="H46" s="559">
        <v>93</v>
      </c>
      <c r="I46" s="836">
        <v>83</v>
      </c>
    </row>
    <row r="47" spans="1:9" x14ac:dyDescent="0.15">
      <c r="A47" s="566"/>
      <c r="B47" s="559" t="s">
        <v>620</v>
      </c>
      <c r="C47" s="632">
        <f>C46/C45</f>
        <v>2.1756756756756759</v>
      </c>
      <c r="D47" s="632">
        <f>D46/D45</f>
        <v>3.0234375</v>
      </c>
      <c r="E47" s="632">
        <f>E46/E45</f>
        <v>2.6981132075471699</v>
      </c>
      <c r="F47" s="632">
        <f>F46/F45</f>
        <v>4.5909090909090908</v>
      </c>
      <c r="G47" s="837">
        <f>G46/G45</f>
        <v>3</v>
      </c>
      <c r="H47" s="632">
        <v>1</v>
      </c>
      <c r="I47" s="838">
        <f>I46/I45</f>
        <v>5.1875</v>
      </c>
    </row>
    <row r="48" spans="1:9" ht="5.0999999999999996" customHeight="1" x14ac:dyDescent="0.15">
      <c r="A48" s="566"/>
      <c r="B48" s="559"/>
      <c r="C48" s="559"/>
      <c r="D48" s="559"/>
      <c r="E48" s="559"/>
      <c r="F48" s="559"/>
      <c r="G48" s="638"/>
      <c r="H48" s="559"/>
      <c r="I48" s="830"/>
    </row>
    <row r="49" spans="1:9" x14ac:dyDescent="0.15">
      <c r="A49" s="566" t="s">
        <v>630</v>
      </c>
      <c r="B49" s="559" t="s">
        <v>231</v>
      </c>
      <c r="C49" s="559">
        <v>243</v>
      </c>
      <c r="D49" s="559">
        <v>179</v>
      </c>
      <c r="E49" s="559">
        <v>157</v>
      </c>
      <c r="F49" s="559">
        <v>22</v>
      </c>
      <c r="G49" s="638">
        <v>2</v>
      </c>
      <c r="H49" s="559">
        <v>62</v>
      </c>
      <c r="I49" s="830">
        <v>12</v>
      </c>
    </row>
    <row r="50" spans="1:9" x14ac:dyDescent="0.15">
      <c r="A50" s="566"/>
      <c r="B50" s="559" t="s">
        <v>233</v>
      </c>
      <c r="C50" s="559">
        <v>605</v>
      </c>
      <c r="D50" s="559">
        <v>539</v>
      </c>
      <c r="E50" s="559">
        <v>453</v>
      </c>
      <c r="F50" s="559">
        <v>86</v>
      </c>
      <c r="G50" s="638">
        <v>4</v>
      </c>
      <c r="H50" s="559">
        <v>62</v>
      </c>
      <c r="I50" s="836">
        <v>56</v>
      </c>
    </row>
    <row r="51" spans="1:9" x14ac:dyDescent="0.15">
      <c r="A51" s="566"/>
      <c r="B51" s="559" t="s">
        <v>620</v>
      </c>
      <c r="C51" s="632">
        <f>C50/C49</f>
        <v>2.4897119341563787</v>
      </c>
      <c r="D51" s="632">
        <f>D50/D49</f>
        <v>3.011173184357542</v>
      </c>
      <c r="E51" s="632">
        <f>E50/E49</f>
        <v>2.8853503184713376</v>
      </c>
      <c r="F51" s="632">
        <f>F50/F49</f>
        <v>3.9090909090909092</v>
      </c>
      <c r="G51" s="837">
        <f>G50/G49</f>
        <v>2</v>
      </c>
      <c r="H51" s="632">
        <v>1</v>
      </c>
      <c r="I51" s="838">
        <f>I50/I49</f>
        <v>4.666666666666667</v>
      </c>
    </row>
    <row r="52" spans="1:9" ht="5.0999999999999996" customHeight="1" x14ac:dyDescent="0.15">
      <c r="A52" s="566"/>
      <c r="B52" s="559"/>
      <c r="C52" s="559"/>
      <c r="D52" s="559"/>
      <c r="E52" s="559"/>
      <c r="F52" s="559"/>
      <c r="G52" s="638"/>
      <c r="H52" s="559"/>
      <c r="I52" s="830"/>
    </row>
    <row r="53" spans="1:9" x14ac:dyDescent="0.15">
      <c r="A53" s="566" t="s">
        <v>631</v>
      </c>
      <c r="B53" s="559" t="s">
        <v>231</v>
      </c>
      <c r="C53" s="559">
        <v>137</v>
      </c>
      <c r="D53" s="559">
        <v>96</v>
      </c>
      <c r="E53" s="559">
        <v>74</v>
      </c>
      <c r="F53" s="559">
        <v>22</v>
      </c>
      <c r="G53" s="638">
        <v>1</v>
      </c>
      <c r="H53" s="559">
        <v>40</v>
      </c>
      <c r="I53" s="830">
        <v>14</v>
      </c>
    </row>
    <row r="54" spans="1:9" x14ac:dyDescent="0.15">
      <c r="A54" s="566"/>
      <c r="B54" s="559" t="s">
        <v>233</v>
      </c>
      <c r="C54" s="559">
        <v>335</v>
      </c>
      <c r="D54" s="559">
        <v>292</v>
      </c>
      <c r="E54" s="559">
        <v>185</v>
      </c>
      <c r="F54" s="559">
        <v>107</v>
      </c>
      <c r="G54" s="638">
        <v>3</v>
      </c>
      <c r="H54" s="559">
        <v>40</v>
      </c>
      <c r="I54" s="836">
        <v>78</v>
      </c>
    </row>
    <row r="55" spans="1:9" x14ac:dyDescent="0.15">
      <c r="A55" s="566"/>
      <c r="B55" s="559" t="s">
        <v>620</v>
      </c>
      <c r="C55" s="632">
        <f>C54/C53</f>
        <v>2.4452554744525545</v>
      </c>
      <c r="D55" s="632">
        <f>D54/D53</f>
        <v>3.0416666666666665</v>
      </c>
      <c r="E55" s="632">
        <f>E54/E53</f>
        <v>2.5</v>
      </c>
      <c r="F55" s="632">
        <f>F54/F53</f>
        <v>4.8636363636363633</v>
      </c>
      <c r="G55" s="632">
        <f>G54/G53</f>
        <v>3</v>
      </c>
      <c r="H55" s="632">
        <v>1</v>
      </c>
      <c r="I55" s="838">
        <f>I54/I53</f>
        <v>5.5714285714285712</v>
      </c>
    </row>
    <row r="56" spans="1:9" ht="5.0999999999999996" customHeight="1" thickBot="1" x14ac:dyDescent="0.2">
      <c r="A56" s="573"/>
      <c r="B56" s="563"/>
      <c r="C56" s="563"/>
      <c r="D56" s="563"/>
      <c r="E56" s="563"/>
      <c r="F56" s="563"/>
      <c r="G56" s="563"/>
      <c r="H56" s="563"/>
      <c r="I56" s="839"/>
    </row>
    <row r="68" ht="5.0999999999999996" customHeight="1" x14ac:dyDescent="0.15"/>
    <row r="72" ht="5.0999999999999996" customHeight="1" x14ac:dyDescent="0.15"/>
    <row r="76" ht="5.0999999999999996" customHeight="1" x14ac:dyDescent="0.15"/>
    <row r="80" ht="5.0999999999999996" customHeight="1" x14ac:dyDescent="0.15"/>
    <row r="84" ht="5.0999999999999996" customHeight="1" x14ac:dyDescent="0.15"/>
    <row r="88" ht="5.0999999999999996" customHeight="1" x14ac:dyDescent="0.15"/>
    <row r="92" ht="5.0999999999999996" customHeight="1" x14ac:dyDescent="0.15"/>
    <row r="96" ht="5.0999999999999996" customHeight="1" x14ac:dyDescent="0.15"/>
    <row r="100" ht="5.0999999999999996" customHeight="1" x14ac:dyDescent="0.15"/>
    <row r="104" ht="5.0999999999999996" customHeight="1" x14ac:dyDescent="0.15"/>
    <row r="108" ht="5.0999999999999996" customHeight="1" x14ac:dyDescent="0.15"/>
    <row r="112" ht="5.0999999999999996" customHeight="1" x14ac:dyDescent="0.15"/>
    <row r="116" ht="5.0999999999999996" customHeight="1" x14ac:dyDescent="0.15"/>
    <row r="127" ht="5.0999999999999996" customHeight="1" x14ac:dyDescent="0.15"/>
    <row r="131" ht="5.0999999999999996" customHeight="1" x14ac:dyDescent="0.15"/>
    <row r="135" ht="5.0999999999999996" customHeight="1" x14ac:dyDescent="0.15"/>
    <row r="139" ht="5.0999999999999996" customHeight="1" x14ac:dyDescent="0.15"/>
    <row r="143" ht="5.0999999999999996" customHeight="1" x14ac:dyDescent="0.15"/>
    <row r="147" ht="5.0999999999999996" customHeight="1" x14ac:dyDescent="0.15"/>
    <row r="151" ht="5.0999999999999996" customHeight="1" x14ac:dyDescent="0.15"/>
    <row r="155" ht="5.0999999999999996" customHeight="1" x14ac:dyDescent="0.15"/>
    <row r="159" ht="5.0999999999999996" customHeight="1" x14ac:dyDescent="0.15"/>
    <row r="163" ht="5.0999999999999996" customHeight="1" x14ac:dyDescent="0.15"/>
    <row r="167" ht="5.0999999999999996" customHeight="1" x14ac:dyDescent="0.15"/>
    <row r="171" ht="5.0999999999999996" customHeight="1" x14ac:dyDescent="0.15"/>
    <row r="175" ht="5.0999999999999996" customHeight="1" x14ac:dyDescent="0.15"/>
    <row r="187" ht="8.25" customHeight="1" x14ac:dyDescent="0.15"/>
    <row r="191" ht="8.25" customHeight="1" x14ac:dyDescent="0.15"/>
    <row r="195" ht="8.25" customHeight="1" x14ac:dyDescent="0.15"/>
    <row r="199" ht="8.25" customHeight="1" x14ac:dyDescent="0.15"/>
    <row r="203" ht="9.75" customHeight="1" x14ac:dyDescent="0.15"/>
    <row r="207" ht="9" customHeight="1" x14ac:dyDescent="0.15"/>
    <row r="223" ht="9.75" customHeight="1" x14ac:dyDescent="0.15"/>
    <row r="227" spans="1:9" ht="7.5" customHeight="1" x14ac:dyDescent="0.15"/>
    <row r="231" spans="1:9" ht="7.5" customHeight="1" x14ac:dyDescent="0.15"/>
    <row r="236" spans="1:9" s="96" customFormat="1" x14ac:dyDescent="0.15">
      <c r="A236" s="203"/>
      <c r="B236" s="203"/>
      <c r="C236" s="203"/>
      <c r="D236" s="203"/>
      <c r="E236" s="203"/>
      <c r="F236" s="203"/>
      <c r="G236" s="203"/>
      <c r="H236" s="203"/>
      <c r="I236" s="203"/>
    </row>
    <row r="237" spans="1:9" s="96" customFormat="1" x14ac:dyDescent="0.15">
      <c r="A237" s="203"/>
      <c r="B237" s="203"/>
      <c r="C237" s="203"/>
      <c r="D237" s="203"/>
      <c r="E237" s="203"/>
      <c r="F237" s="203"/>
      <c r="G237" s="203"/>
      <c r="H237" s="203"/>
      <c r="I237" s="203"/>
    </row>
    <row r="238" spans="1:9" s="96" customFormat="1" x14ac:dyDescent="0.15">
      <c r="A238" s="203"/>
      <c r="B238" s="203"/>
      <c r="C238" s="203"/>
      <c r="D238" s="203"/>
      <c r="E238" s="203"/>
      <c r="F238" s="203"/>
      <c r="G238" s="203"/>
      <c r="H238" s="203"/>
      <c r="I238" s="203"/>
    </row>
    <row r="246" ht="5.0999999999999996" customHeight="1" x14ac:dyDescent="0.15"/>
    <row r="250" ht="5.0999999999999996" customHeight="1" x14ac:dyDescent="0.15"/>
    <row r="254" ht="5.0999999999999996" customHeight="1" x14ac:dyDescent="0.15"/>
    <row r="258" ht="5.0999999999999996" customHeight="1" x14ac:dyDescent="0.15"/>
    <row r="262" ht="5.0999999999999996" customHeight="1" x14ac:dyDescent="0.15"/>
    <row r="266" ht="5.0999999999999996" customHeight="1" x14ac:dyDescent="0.15"/>
    <row r="270" ht="5.0999999999999996" customHeight="1" x14ac:dyDescent="0.15"/>
    <row r="274" ht="5.0999999999999996" customHeight="1" x14ac:dyDescent="0.15"/>
    <row r="279" ht="5.0999999999999996" customHeight="1" x14ac:dyDescent="0.15"/>
    <row r="283" ht="5.0999999999999996" customHeight="1" x14ac:dyDescent="0.15"/>
    <row r="287" ht="5.0999999999999996" customHeight="1" x14ac:dyDescent="0.15"/>
    <row r="291" spans="1:9" ht="5.0999999999999996" customHeight="1" x14ac:dyDescent="0.15"/>
    <row r="295" spans="1:9" ht="5.0999999999999996" customHeight="1" x14ac:dyDescent="0.15"/>
    <row r="296" spans="1:9" s="96" customFormat="1" x14ac:dyDescent="0.15">
      <c r="A296" s="203"/>
      <c r="B296" s="203"/>
      <c r="C296" s="203"/>
      <c r="D296" s="203"/>
      <c r="E296" s="203"/>
      <c r="F296" s="203"/>
      <c r="G296" s="203"/>
      <c r="H296" s="203"/>
      <c r="I296" s="203"/>
    </row>
    <row r="297" spans="1:9" s="96" customFormat="1" x14ac:dyDescent="0.15">
      <c r="A297" s="203"/>
      <c r="B297" s="203"/>
      <c r="C297" s="203"/>
      <c r="D297" s="203"/>
      <c r="E297" s="203"/>
      <c r="F297" s="203"/>
      <c r="G297" s="203"/>
      <c r="H297" s="203"/>
      <c r="I297" s="203"/>
    </row>
    <row r="298" spans="1:9" s="96" customFormat="1" x14ac:dyDescent="0.15">
      <c r="A298" s="203"/>
      <c r="B298" s="203"/>
      <c r="C298" s="203"/>
      <c r="D298" s="203"/>
      <c r="E298" s="203"/>
      <c r="F298" s="203"/>
      <c r="G298" s="203"/>
      <c r="H298" s="203"/>
      <c r="I298" s="203"/>
    </row>
    <row r="306" ht="5.0999999999999996" customHeight="1" x14ac:dyDescent="0.15"/>
    <row r="310" ht="5.0999999999999996" customHeight="1" x14ac:dyDescent="0.15"/>
    <row r="314" ht="5.0999999999999996" customHeight="1" x14ac:dyDescent="0.15"/>
    <row r="319" ht="5.0999999999999996" customHeight="1" x14ac:dyDescent="0.15"/>
    <row r="323" ht="5.0999999999999996" customHeight="1" x14ac:dyDescent="0.15"/>
    <row r="327" ht="5.0999999999999996" customHeight="1" x14ac:dyDescent="0.15"/>
    <row r="331" ht="5.0999999999999996" customHeight="1" x14ac:dyDescent="0.15"/>
    <row r="335" ht="5.0999999999999996" customHeight="1" x14ac:dyDescent="0.15"/>
    <row r="340" ht="5.0999999999999996" customHeight="1" x14ac:dyDescent="0.15"/>
    <row r="344" ht="5.0999999999999996" customHeight="1" x14ac:dyDescent="0.15"/>
    <row r="348" ht="5.0999999999999996" customHeight="1" x14ac:dyDescent="0.15"/>
    <row r="352" ht="5.0999999999999996" customHeight="1" x14ac:dyDescent="0.15"/>
    <row r="356" spans="1:9" ht="5.0999999999999996" customHeight="1" x14ac:dyDescent="0.15"/>
    <row r="357" spans="1:9" s="96" customFormat="1" x14ac:dyDescent="0.15">
      <c r="A357" s="203"/>
      <c r="B357" s="203"/>
      <c r="C357" s="203"/>
      <c r="D357" s="203"/>
      <c r="E357" s="203"/>
      <c r="F357" s="203"/>
      <c r="G357" s="203"/>
      <c r="H357" s="203"/>
      <c r="I357" s="203"/>
    </row>
    <row r="358" spans="1:9" s="96" customFormat="1" x14ac:dyDescent="0.15">
      <c r="A358" s="203"/>
      <c r="B358" s="203"/>
      <c r="C358" s="203"/>
      <c r="D358" s="203"/>
      <c r="E358" s="203"/>
      <c r="F358" s="203"/>
      <c r="G358" s="203"/>
      <c r="H358" s="203"/>
      <c r="I358" s="203"/>
    </row>
    <row r="359" spans="1:9" s="96" customFormat="1" x14ac:dyDescent="0.15">
      <c r="A359" s="203"/>
      <c r="B359" s="203"/>
      <c r="C359" s="203"/>
      <c r="D359" s="203"/>
      <c r="E359" s="203"/>
      <c r="F359" s="203"/>
      <c r="G359" s="203"/>
      <c r="H359" s="203"/>
      <c r="I359" s="203"/>
    </row>
    <row r="368" spans="1:9" ht="4.5" customHeight="1" x14ac:dyDescent="0.15"/>
    <row r="372" ht="4.5" customHeight="1" x14ac:dyDescent="0.15"/>
    <row r="376" ht="4.5" customHeight="1" x14ac:dyDescent="0.15"/>
    <row r="380" ht="4.5" customHeight="1" x14ac:dyDescent="0.15"/>
    <row r="384" ht="4.5" customHeight="1" x14ac:dyDescent="0.15"/>
    <row r="388" ht="4.5" customHeight="1" x14ac:dyDescent="0.15"/>
    <row r="392" ht="4.5" customHeight="1" x14ac:dyDescent="0.15"/>
    <row r="396" ht="4.5" customHeight="1" x14ac:dyDescent="0.15"/>
    <row r="400" ht="4.5" customHeight="1" x14ac:dyDescent="0.15"/>
    <row r="405" ht="4.5" customHeight="1" x14ac:dyDescent="0.15"/>
    <row r="409" ht="4.5" customHeight="1" x14ac:dyDescent="0.15"/>
    <row r="413" ht="4.5" customHeight="1" x14ac:dyDescent="0.15"/>
    <row r="417" spans="1:9" ht="5.25" customHeight="1" x14ac:dyDescent="0.15"/>
    <row r="418" spans="1:9" s="96" customFormat="1" x14ac:dyDescent="0.15">
      <c r="A418" s="203"/>
      <c r="B418" s="203"/>
      <c r="C418" s="203"/>
      <c r="D418" s="203"/>
      <c r="E418" s="203"/>
      <c r="F418" s="203"/>
      <c r="G418" s="203"/>
      <c r="H418" s="203"/>
      <c r="I418" s="203"/>
    </row>
    <row r="419" spans="1:9" s="96" customFormat="1" x14ac:dyDescent="0.15">
      <c r="A419" s="203"/>
      <c r="B419" s="203"/>
      <c r="C419" s="203"/>
      <c r="D419" s="203"/>
      <c r="E419" s="203"/>
      <c r="F419" s="203"/>
      <c r="G419" s="203"/>
      <c r="H419" s="203"/>
      <c r="I419" s="203"/>
    </row>
    <row r="420" spans="1:9" s="96" customFormat="1" x14ac:dyDescent="0.15">
      <c r="A420" s="203"/>
      <c r="B420" s="203"/>
      <c r="C420" s="203"/>
      <c r="D420" s="203"/>
      <c r="E420" s="203"/>
      <c r="F420" s="203"/>
      <c r="G420" s="203"/>
      <c r="H420" s="203"/>
      <c r="I420" s="203"/>
    </row>
    <row r="425" spans="1:9" ht="12.6" customHeight="1" x14ac:dyDescent="0.15"/>
    <row r="426" spans="1:9" ht="12.6" customHeight="1" x14ac:dyDescent="0.15"/>
    <row r="427" spans="1:9" ht="12.6" customHeight="1" x14ac:dyDescent="0.15"/>
    <row r="428" spans="1:9" ht="5.0999999999999996" customHeight="1" x14ac:dyDescent="0.15"/>
    <row r="429" spans="1:9" ht="12.6" customHeight="1" x14ac:dyDescent="0.15"/>
    <row r="430" spans="1:9" ht="12.6" customHeight="1" x14ac:dyDescent="0.15"/>
    <row r="431" spans="1:9" ht="12.6" customHeight="1" x14ac:dyDescent="0.15"/>
    <row r="432" spans="1:9" ht="5.0999999999999996" customHeight="1" x14ac:dyDescent="0.15"/>
    <row r="433" ht="12.6" customHeight="1" x14ac:dyDescent="0.15"/>
    <row r="434" ht="12.6" customHeight="1" x14ac:dyDescent="0.15"/>
    <row r="435" ht="12.6" customHeight="1" x14ac:dyDescent="0.15"/>
    <row r="436" ht="5.0999999999999996" customHeight="1" x14ac:dyDescent="0.15"/>
    <row r="437" ht="12.6" customHeight="1" x14ac:dyDescent="0.15"/>
    <row r="438" ht="12.6" customHeight="1" x14ac:dyDescent="0.15"/>
    <row r="439" ht="12.6" customHeight="1" x14ac:dyDescent="0.15"/>
    <row r="440" ht="5.0999999999999996" customHeight="1" x14ac:dyDescent="0.15"/>
    <row r="441" ht="12.6" customHeight="1" x14ac:dyDescent="0.15"/>
    <row r="442" ht="12.6" customHeight="1" x14ac:dyDescent="0.15"/>
    <row r="443" ht="12.6" customHeight="1" x14ac:dyDescent="0.15"/>
    <row r="444" ht="5.0999999999999996" customHeight="1" x14ac:dyDescent="0.15"/>
    <row r="445" ht="12.6" customHeight="1" x14ac:dyDescent="0.15"/>
    <row r="446" ht="12.6" customHeight="1" x14ac:dyDescent="0.15"/>
    <row r="447" ht="12.6" customHeight="1" x14ac:dyDescent="0.15"/>
    <row r="448" ht="5.0999999999999996" customHeight="1" x14ac:dyDescent="0.15"/>
    <row r="449" ht="12.6" customHeight="1" x14ac:dyDescent="0.15"/>
    <row r="450" ht="12.6" customHeight="1" x14ac:dyDescent="0.15"/>
    <row r="451" ht="12.6" customHeight="1" x14ac:dyDescent="0.15"/>
    <row r="452" ht="12.6" customHeight="1" x14ac:dyDescent="0.15"/>
    <row r="453" ht="12.6" customHeight="1" x14ac:dyDescent="0.15"/>
    <row r="454" ht="12.6" customHeight="1" x14ac:dyDescent="0.15"/>
    <row r="455" ht="12.6" customHeight="1" x14ac:dyDescent="0.15"/>
    <row r="456" ht="12.6" customHeight="1" x14ac:dyDescent="0.15"/>
    <row r="457" ht="5.0999999999999996" customHeight="1" x14ac:dyDescent="0.15"/>
    <row r="458" ht="12.6" customHeight="1" x14ac:dyDescent="0.15"/>
    <row r="459" ht="12.6" customHeight="1" x14ac:dyDescent="0.15"/>
    <row r="460" ht="12.6" customHeight="1" x14ac:dyDescent="0.15"/>
    <row r="461" ht="5.0999999999999996" customHeight="1" x14ac:dyDescent="0.15"/>
    <row r="462" ht="12.6" customHeight="1" x14ac:dyDescent="0.15"/>
    <row r="463" ht="12.6" customHeight="1" x14ac:dyDescent="0.15"/>
    <row r="464" ht="12.6" customHeight="1" x14ac:dyDescent="0.15"/>
    <row r="465" ht="5.0999999999999996" customHeight="1" x14ac:dyDescent="0.15"/>
    <row r="466" ht="12.6" customHeight="1" x14ac:dyDescent="0.15"/>
    <row r="467" ht="12.6" customHeight="1" x14ac:dyDescent="0.15"/>
    <row r="468" ht="12.6" customHeight="1" x14ac:dyDescent="0.15"/>
    <row r="469" ht="5.0999999999999996" customHeight="1" x14ac:dyDescent="0.15"/>
    <row r="470" ht="12.6" customHeight="1" x14ac:dyDescent="0.15"/>
    <row r="471" ht="12.6" customHeight="1" x14ac:dyDescent="0.15"/>
    <row r="472" ht="12.6" customHeight="1" x14ac:dyDescent="0.15"/>
    <row r="473" ht="5.0999999999999996" customHeight="1" x14ac:dyDescent="0.15"/>
    <row r="474" ht="12.6" customHeight="1" x14ac:dyDescent="0.15"/>
    <row r="475" ht="12.6" customHeight="1" x14ac:dyDescent="0.15"/>
    <row r="476" ht="12.6" customHeight="1" x14ac:dyDescent="0.15"/>
    <row r="477" ht="5.0999999999999996" customHeight="1" x14ac:dyDescent="0.15"/>
    <row r="478" ht="12.6" customHeight="1" x14ac:dyDescent="0.15"/>
    <row r="479" ht="12.6" customHeight="1" x14ac:dyDescent="0.15"/>
    <row r="480" ht="12.6" customHeight="1" x14ac:dyDescent="0.15"/>
    <row r="481" spans="1:9" ht="12.6" customHeight="1" x14ac:dyDescent="0.15"/>
    <row r="482" spans="1:9" ht="5.0999999999999996" customHeight="1" x14ac:dyDescent="0.15"/>
    <row r="483" spans="1:9" ht="12.6" customHeight="1" x14ac:dyDescent="0.15"/>
    <row r="484" spans="1:9" ht="12.6" customHeight="1" x14ac:dyDescent="0.15"/>
    <row r="485" spans="1:9" ht="12.6" customHeight="1" x14ac:dyDescent="0.15"/>
    <row r="486" spans="1:9" ht="4.5" customHeight="1" x14ac:dyDescent="0.15"/>
    <row r="487" spans="1:9" s="96" customFormat="1" x14ac:dyDescent="0.15">
      <c r="A487" s="203"/>
      <c r="B487" s="203"/>
      <c r="C487" s="203"/>
      <c r="D487" s="203"/>
      <c r="E487" s="203"/>
      <c r="F487" s="203"/>
      <c r="G487" s="203"/>
      <c r="H487" s="203"/>
      <c r="I487" s="203"/>
    </row>
    <row r="488" spans="1:9" s="96" customFormat="1" x14ac:dyDescent="0.15">
      <c r="A488" s="203"/>
      <c r="B488" s="203"/>
      <c r="C488" s="203"/>
      <c r="D488" s="203"/>
      <c r="E488" s="203"/>
      <c r="F488" s="203"/>
      <c r="G488" s="203"/>
      <c r="H488" s="203"/>
      <c r="I488" s="203"/>
    </row>
    <row r="489" spans="1:9" s="96" customFormat="1" x14ac:dyDescent="0.15">
      <c r="A489" s="203"/>
      <c r="B489" s="203"/>
      <c r="C489" s="203"/>
      <c r="D489" s="203"/>
      <c r="E489" s="203"/>
      <c r="F489" s="203"/>
      <c r="G489" s="203"/>
      <c r="H489" s="203"/>
      <c r="I489" s="203"/>
    </row>
    <row r="497" ht="5.0999999999999996" customHeight="1" x14ac:dyDescent="0.15"/>
    <row r="501" ht="5.0999999999999996" customHeight="1" x14ac:dyDescent="0.15"/>
    <row r="505" ht="5.0999999999999996" customHeight="1" x14ac:dyDescent="0.15"/>
    <row r="509" ht="5.0999999999999996" customHeight="1" x14ac:dyDescent="0.15"/>
    <row r="513" ht="5.0999999999999996" customHeight="1" x14ac:dyDescent="0.15"/>
    <row r="517" ht="5.0999999999999996" customHeight="1" x14ac:dyDescent="0.15"/>
    <row r="521" ht="5.0999999999999996" customHeight="1" x14ac:dyDescent="0.15"/>
    <row r="525" ht="5.0999999999999996" customHeight="1" x14ac:dyDescent="0.15"/>
    <row r="530" ht="5.0999999999999996" customHeight="1" x14ac:dyDescent="0.15"/>
    <row r="534" ht="5.0999999999999996" customHeight="1" x14ac:dyDescent="0.15"/>
    <row r="538" ht="5.0999999999999996" customHeight="1" x14ac:dyDescent="0.15"/>
    <row r="542" ht="5.0999999999999996" customHeight="1" x14ac:dyDescent="0.15"/>
    <row r="546" ht="5.0999999999999996" customHeight="1" x14ac:dyDescent="0.15"/>
    <row r="550" ht="4.5" customHeight="1" x14ac:dyDescent="0.15"/>
  </sheetData>
  <mergeCells count="3">
    <mergeCell ref="A3:A6"/>
    <mergeCell ref="B3:B6"/>
    <mergeCell ref="D3:F3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&amp;C79</oddFooter>
    <firstFooter>&amp;C77</firstFooter>
  </headerFooter>
  <rowBreaks count="6" manualBreakCount="6">
    <brk id="175" max="16383" man="1"/>
    <brk id="235" max="16383" man="1"/>
    <brk id="295" max="16383" man="1"/>
    <brk id="356" max="16383" man="1"/>
    <brk id="417" max="16383" man="1"/>
    <brk id="486" max="16383" man="1"/>
  </row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12.25" style="619" customWidth="1"/>
    <col min="2" max="2" width="14.75" style="619" customWidth="1"/>
    <col min="3" max="3" width="9" style="619"/>
    <col min="4" max="6" width="8.125" style="619" customWidth="1"/>
    <col min="7" max="9" width="9" style="619"/>
    <col min="10" max="16384" width="9" style="94"/>
  </cols>
  <sheetData>
    <row r="1" spans="1:9" x14ac:dyDescent="0.15">
      <c r="A1" s="570"/>
      <c r="B1" s="570"/>
      <c r="C1" s="570"/>
      <c r="D1" s="570"/>
      <c r="E1" s="570"/>
      <c r="F1" s="570"/>
      <c r="G1" s="570"/>
      <c r="H1" s="570"/>
      <c r="I1" s="840"/>
    </row>
    <row r="2" spans="1:9" x14ac:dyDescent="0.15">
      <c r="A2" s="570"/>
      <c r="B2" s="570"/>
      <c r="C2" s="570"/>
      <c r="D2" s="570"/>
      <c r="E2" s="570"/>
      <c r="F2" s="570"/>
      <c r="G2" s="570"/>
      <c r="H2" s="570"/>
      <c r="I2" s="840"/>
    </row>
    <row r="3" spans="1:9" ht="14.25" thickBot="1" x14ac:dyDescent="0.2">
      <c r="A3" s="570"/>
      <c r="B3" s="570"/>
      <c r="C3" s="570"/>
      <c r="D3" s="570"/>
      <c r="E3" s="570"/>
      <c r="F3" s="570"/>
      <c r="G3" s="570"/>
      <c r="H3" s="570"/>
      <c r="I3" s="841" t="s">
        <v>1251</v>
      </c>
    </row>
    <row r="4" spans="1:9" x14ac:dyDescent="0.15">
      <c r="A4" s="1089" t="s">
        <v>612</v>
      </c>
      <c r="B4" s="1111" t="s">
        <v>408</v>
      </c>
      <c r="C4" s="818"/>
      <c r="D4" s="1167" t="s">
        <v>248</v>
      </c>
      <c r="E4" s="1168"/>
      <c r="F4" s="1169"/>
      <c r="G4" s="819"/>
      <c r="H4" s="819"/>
      <c r="I4" s="820" t="s">
        <v>613</v>
      </c>
    </row>
    <row r="5" spans="1:9" x14ac:dyDescent="0.15">
      <c r="A5" s="1128"/>
      <c r="B5" s="1112"/>
      <c r="C5" s="591" t="s">
        <v>614</v>
      </c>
      <c r="D5" s="588"/>
      <c r="E5" s="582" t="s">
        <v>615</v>
      </c>
      <c r="F5" s="582" t="s">
        <v>615</v>
      </c>
      <c r="G5" s="592" t="s">
        <v>241</v>
      </c>
      <c r="H5" s="592" t="s">
        <v>616</v>
      </c>
      <c r="I5" s="583" t="s">
        <v>617</v>
      </c>
    </row>
    <row r="6" spans="1:9" x14ac:dyDescent="0.15">
      <c r="A6" s="1128"/>
      <c r="B6" s="1112"/>
      <c r="C6" s="591" t="s">
        <v>618</v>
      </c>
      <c r="D6" s="592" t="s">
        <v>310</v>
      </c>
      <c r="E6" s="559"/>
      <c r="F6" s="592" t="s">
        <v>619</v>
      </c>
      <c r="G6" s="592" t="s">
        <v>250</v>
      </c>
      <c r="H6" s="559"/>
      <c r="I6" s="683"/>
    </row>
    <row r="7" spans="1:9" x14ac:dyDescent="0.15">
      <c r="A7" s="1090"/>
      <c r="B7" s="1113"/>
      <c r="C7" s="822" t="s">
        <v>2</v>
      </c>
      <c r="D7" s="629"/>
      <c r="E7" s="823" t="s">
        <v>247</v>
      </c>
      <c r="F7" s="823" t="s">
        <v>247</v>
      </c>
      <c r="G7" s="823" t="s">
        <v>618</v>
      </c>
      <c r="H7" s="823" t="s">
        <v>618</v>
      </c>
      <c r="I7" s="555" t="s">
        <v>618</v>
      </c>
    </row>
    <row r="8" spans="1:9" x14ac:dyDescent="0.15">
      <c r="A8" s="566" t="s">
        <v>632</v>
      </c>
      <c r="B8" s="559" t="s">
        <v>231</v>
      </c>
      <c r="C8" s="842">
        <v>370</v>
      </c>
      <c r="D8" s="842">
        <v>103</v>
      </c>
      <c r="E8" s="842">
        <v>75</v>
      </c>
      <c r="F8" s="842">
        <v>28</v>
      </c>
      <c r="G8" s="843">
        <v>1</v>
      </c>
      <c r="H8" s="842">
        <v>266</v>
      </c>
      <c r="I8" s="844">
        <v>23</v>
      </c>
    </row>
    <row r="9" spans="1:9" x14ac:dyDescent="0.15">
      <c r="A9" s="566"/>
      <c r="B9" s="559" t="s">
        <v>233</v>
      </c>
      <c r="C9" s="842">
        <v>587</v>
      </c>
      <c r="D9" s="842">
        <v>315</v>
      </c>
      <c r="E9" s="842">
        <v>192</v>
      </c>
      <c r="F9" s="842">
        <v>123</v>
      </c>
      <c r="G9" s="843">
        <v>6</v>
      </c>
      <c r="H9" s="842">
        <v>266</v>
      </c>
      <c r="I9" s="845">
        <v>111</v>
      </c>
    </row>
    <row r="10" spans="1:9" x14ac:dyDescent="0.15">
      <c r="A10" s="566"/>
      <c r="B10" s="559" t="s">
        <v>620</v>
      </c>
      <c r="C10" s="846">
        <f t="shared" ref="C10:I10" si="0">C9/C8</f>
        <v>1.5864864864864865</v>
      </c>
      <c r="D10" s="846">
        <f t="shared" si="0"/>
        <v>3.058252427184466</v>
      </c>
      <c r="E10" s="846">
        <f t="shared" si="0"/>
        <v>2.56</v>
      </c>
      <c r="F10" s="846">
        <f t="shared" si="0"/>
        <v>4.3928571428571432</v>
      </c>
      <c r="G10" s="846">
        <f t="shared" si="0"/>
        <v>6</v>
      </c>
      <c r="H10" s="846">
        <f t="shared" si="0"/>
        <v>1</v>
      </c>
      <c r="I10" s="847">
        <f t="shared" si="0"/>
        <v>4.8260869565217392</v>
      </c>
    </row>
    <row r="11" spans="1:9" ht="5.0999999999999996" customHeight="1" x14ac:dyDescent="0.15">
      <c r="A11" s="566"/>
      <c r="B11" s="559"/>
      <c r="C11" s="842"/>
      <c r="D11" s="842"/>
      <c r="E11" s="842"/>
      <c r="F11" s="842"/>
      <c r="G11" s="843"/>
      <c r="H11" s="842"/>
      <c r="I11" s="830"/>
    </row>
    <row r="12" spans="1:9" x14ac:dyDescent="0.15">
      <c r="A12" s="566" t="s">
        <v>633</v>
      </c>
      <c r="B12" s="559" t="s">
        <v>231</v>
      </c>
      <c r="C12" s="842">
        <v>320</v>
      </c>
      <c r="D12" s="842">
        <v>112</v>
      </c>
      <c r="E12" s="842">
        <v>81</v>
      </c>
      <c r="F12" s="842">
        <v>31</v>
      </c>
      <c r="G12" s="843">
        <v>2</v>
      </c>
      <c r="H12" s="842">
        <v>206</v>
      </c>
      <c r="I12" s="844">
        <v>17</v>
      </c>
    </row>
    <row r="13" spans="1:9" x14ac:dyDescent="0.15">
      <c r="A13" s="566"/>
      <c r="B13" s="559" t="s">
        <v>233</v>
      </c>
      <c r="C13" s="842">
        <v>561</v>
      </c>
      <c r="D13" s="842">
        <v>349</v>
      </c>
      <c r="E13" s="842">
        <v>222</v>
      </c>
      <c r="F13" s="842">
        <v>127</v>
      </c>
      <c r="G13" s="843">
        <v>6</v>
      </c>
      <c r="H13" s="842">
        <v>206</v>
      </c>
      <c r="I13" s="845">
        <v>83</v>
      </c>
    </row>
    <row r="14" spans="1:9" x14ac:dyDescent="0.15">
      <c r="A14" s="566"/>
      <c r="B14" s="559" t="s">
        <v>620</v>
      </c>
      <c r="C14" s="846">
        <f t="shared" ref="C14:I14" si="1">C13/C12</f>
        <v>1.753125</v>
      </c>
      <c r="D14" s="846">
        <f t="shared" si="1"/>
        <v>3.1160714285714284</v>
      </c>
      <c r="E14" s="846">
        <f t="shared" si="1"/>
        <v>2.7407407407407409</v>
      </c>
      <c r="F14" s="846">
        <f t="shared" si="1"/>
        <v>4.096774193548387</v>
      </c>
      <c r="G14" s="846">
        <f t="shared" si="1"/>
        <v>3</v>
      </c>
      <c r="H14" s="846">
        <f t="shared" si="1"/>
        <v>1</v>
      </c>
      <c r="I14" s="847">
        <f t="shared" si="1"/>
        <v>4.882352941176471</v>
      </c>
    </row>
    <row r="15" spans="1:9" ht="5.0999999999999996" customHeight="1" x14ac:dyDescent="0.15">
      <c r="A15" s="566"/>
      <c r="B15" s="559"/>
      <c r="C15" s="842"/>
      <c r="D15" s="842"/>
      <c r="E15" s="842"/>
      <c r="F15" s="842"/>
      <c r="G15" s="843"/>
      <c r="H15" s="842"/>
      <c r="I15" s="830"/>
    </row>
    <row r="16" spans="1:9" x14ac:dyDescent="0.15">
      <c r="A16" s="566" t="s">
        <v>634</v>
      </c>
      <c r="B16" s="559" t="s">
        <v>231</v>
      </c>
      <c r="C16" s="842">
        <v>189</v>
      </c>
      <c r="D16" s="842">
        <v>107</v>
      </c>
      <c r="E16" s="842">
        <v>85</v>
      </c>
      <c r="F16" s="842">
        <v>22</v>
      </c>
      <c r="G16" s="843">
        <v>1</v>
      </c>
      <c r="H16" s="842">
        <v>81</v>
      </c>
      <c r="I16" s="845">
        <v>15</v>
      </c>
    </row>
    <row r="17" spans="1:9" x14ac:dyDescent="0.15">
      <c r="A17" s="566"/>
      <c r="B17" s="559" t="s">
        <v>233</v>
      </c>
      <c r="C17" s="842">
        <v>432</v>
      </c>
      <c r="D17" s="842">
        <v>347</v>
      </c>
      <c r="E17" s="842">
        <v>246</v>
      </c>
      <c r="F17" s="842">
        <v>101</v>
      </c>
      <c r="G17" s="843">
        <v>4</v>
      </c>
      <c r="H17" s="842">
        <v>81</v>
      </c>
      <c r="I17" s="845">
        <v>80</v>
      </c>
    </row>
    <row r="18" spans="1:9" x14ac:dyDescent="0.15">
      <c r="A18" s="566"/>
      <c r="B18" s="559" t="s">
        <v>620</v>
      </c>
      <c r="C18" s="846">
        <f t="shared" ref="C18:I18" si="2">C17/C16</f>
        <v>2.2857142857142856</v>
      </c>
      <c r="D18" s="846">
        <f t="shared" si="2"/>
        <v>3.2429906542056073</v>
      </c>
      <c r="E18" s="846">
        <f t="shared" si="2"/>
        <v>2.8941176470588235</v>
      </c>
      <c r="F18" s="846">
        <f t="shared" si="2"/>
        <v>4.5909090909090908</v>
      </c>
      <c r="G18" s="846">
        <f t="shared" si="2"/>
        <v>4</v>
      </c>
      <c r="H18" s="846">
        <f t="shared" si="2"/>
        <v>1</v>
      </c>
      <c r="I18" s="847">
        <f t="shared" si="2"/>
        <v>5.333333333333333</v>
      </c>
    </row>
    <row r="19" spans="1:9" ht="5.0999999999999996" customHeight="1" x14ac:dyDescent="0.15">
      <c r="A19" s="566"/>
      <c r="B19" s="559"/>
      <c r="C19" s="842"/>
      <c r="D19" s="842"/>
      <c r="E19" s="842"/>
      <c r="F19" s="842"/>
      <c r="G19" s="842"/>
      <c r="H19" s="842"/>
      <c r="I19" s="830"/>
    </row>
    <row r="20" spans="1:9" x14ac:dyDescent="0.15">
      <c r="A20" s="566" t="s">
        <v>635</v>
      </c>
      <c r="B20" s="559" t="s">
        <v>231</v>
      </c>
      <c r="C20" s="842">
        <v>365</v>
      </c>
      <c r="D20" s="842">
        <v>204</v>
      </c>
      <c r="E20" s="842">
        <v>187</v>
      </c>
      <c r="F20" s="842">
        <v>17</v>
      </c>
      <c r="G20" s="842">
        <v>6</v>
      </c>
      <c r="H20" s="842">
        <v>155</v>
      </c>
      <c r="I20" s="844">
        <v>9</v>
      </c>
    </row>
    <row r="21" spans="1:9" x14ac:dyDescent="0.15">
      <c r="A21" s="566"/>
      <c r="B21" s="559" t="s">
        <v>233</v>
      </c>
      <c r="C21" s="842">
        <v>735</v>
      </c>
      <c r="D21" s="842">
        <v>566</v>
      </c>
      <c r="E21" s="842">
        <v>495</v>
      </c>
      <c r="F21" s="842">
        <v>71</v>
      </c>
      <c r="G21" s="842">
        <v>14</v>
      </c>
      <c r="H21" s="842">
        <v>155</v>
      </c>
      <c r="I21" s="845">
        <v>44</v>
      </c>
    </row>
    <row r="22" spans="1:9" x14ac:dyDescent="0.15">
      <c r="A22" s="566"/>
      <c r="B22" s="559" t="s">
        <v>620</v>
      </c>
      <c r="C22" s="846">
        <f t="shared" ref="C22:I22" si="3">C21/C20</f>
        <v>2.0136986301369864</v>
      </c>
      <c r="D22" s="846">
        <f t="shared" si="3"/>
        <v>2.7745098039215685</v>
      </c>
      <c r="E22" s="846">
        <f t="shared" si="3"/>
        <v>2.6470588235294117</v>
      </c>
      <c r="F22" s="846">
        <f t="shared" si="3"/>
        <v>4.1764705882352944</v>
      </c>
      <c r="G22" s="846">
        <f t="shared" si="3"/>
        <v>2.3333333333333335</v>
      </c>
      <c r="H22" s="846">
        <f t="shared" si="3"/>
        <v>1</v>
      </c>
      <c r="I22" s="847">
        <f t="shared" si="3"/>
        <v>4.8888888888888893</v>
      </c>
    </row>
    <row r="23" spans="1:9" ht="5.0999999999999996" customHeight="1" x14ac:dyDescent="0.15">
      <c r="A23" s="566"/>
      <c r="B23" s="559"/>
      <c r="C23" s="842"/>
      <c r="D23" s="842"/>
      <c r="E23" s="842"/>
      <c r="F23" s="842"/>
      <c r="G23" s="842"/>
      <c r="H23" s="842"/>
      <c r="I23" s="830"/>
    </row>
    <row r="24" spans="1:9" x14ac:dyDescent="0.15">
      <c r="A24" s="566" t="s">
        <v>636</v>
      </c>
      <c r="B24" s="559" t="s">
        <v>231</v>
      </c>
      <c r="C24" s="842">
        <v>178</v>
      </c>
      <c r="D24" s="842">
        <v>108</v>
      </c>
      <c r="E24" s="842">
        <v>96</v>
      </c>
      <c r="F24" s="842">
        <v>12</v>
      </c>
      <c r="G24" s="561" t="s">
        <v>509</v>
      </c>
      <c r="H24" s="842">
        <v>70</v>
      </c>
      <c r="I24" s="844">
        <v>8</v>
      </c>
    </row>
    <row r="25" spans="1:9" x14ac:dyDescent="0.15">
      <c r="A25" s="566"/>
      <c r="B25" s="559" t="s">
        <v>233</v>
      </c>
      <c r="C25" s="842">
        <v>371</v>
      </c>
      <c r="D25" s="842">
        <v>301</v>
      </c>
      <c r="E25" s="842">
        <v>255</v>
      </c>
      <c r="F25" s="842">
        <v>46</v>
      </c>
      <c r="G25" s="561" t="s">
        <v>509</v>
      </c>
      <c r="H25" s="842">
        <v>70</v>
      </c>
      <c r="I25" s="845">
        <v>32</v>
      </c>
    </row>
    <row r="26" spans="1:9" x14ac:dyDescent="0.15">
      <c r="A26" s="566"/>
      <c r="B26" s="559" t="s">
        <v>620</v>
      </c>
      <c r="C26" s="846">
        <f>C25/C24</f>
        <v>2.0842696629213484</v>
      </c>
      <c r="D26" s="846">
        <f>D25/D24</f>
        <v>2.7870370370370372</v>
      </c>
      <c r="E26" s="846">
        <f>E25/E24</f>
        <v>2.65625</v>
      </c>
      <c r="F26" s="846">
        <f>F25/F24</f>
        <v>3.8333333333333335</v>
      </c>
      <c r="G26" s="561" t="s">
        <v>509</v>
      </c>
      <c r="H26" s="846">
        <f>H25/H24</f>
        <v>1</v>
      </c>
      <c r="I26" s="847">
        <f>I25/I24</f>
        <v>4</v>
      </c>
    </row>
    <row r="27" spans="1:9" ht="5.0999999999999996" customHeight="1" x14ac:dyDescent="0.15">
      <c r="A27" s="566"/>
      <c r="B27" s="559"/>
      <c r="C27" s="842"/>
      <c r="D27" s="842"/>
      <c r="E27" s="842"/>
      <c r="F27" s="842"/>
      <c r="G27" s="842"/>
      <c r="H27" s="842"/>
      <c r="I27" s="830"/>
    </row>
    <row r="28" spans="1:9" x14ac:dyDescent="0.15">
      <c r="A28" s="566" t="s">
        <v>637</v>
      </c>
      <c r="B28" s="559" t="s">
        <v>231</v>
      </c>
      <c r="C28" s="842">
        <v>213</v>
      </c>
      <c r="D28" s="842">
        <v>132</v>
      </c>
      <c r="E28" s="842">
        <v>111</v>
      </c>
      <c r="F28" s="842">
        <v>21</v>
      </c>
      <c r="G28" s="843">
        <v>4</v>
      </c>
      <c r="H28" s="842">
        <v>77</v>
      </c>
      <c r="I28" s="844">
        <v>14</v>
      </c>
    </row>
    <row r="29" spans="1:9" x14ac:dyDescent="0.15">
      <c r="A29" s="566"/>
      <c r="B29" s="559" t="s">
        <v>233</v>
      </c>
      <c r="C29" s="842">
        <v>515</v>
      </c>
      <c r="D29" s="842">
        <v>424</v>
      </c>
      <c r="E29" s="842">
        <v>336</v>
      </c>
      <c r="F29" s="842">
        <v>88</v>
      </c>
      <c r="G29" s="843">
        <v>14</v>
      </c>
      <c r="H29" s="842">
        <v>77</v>
      </c>
      <c r="I29" s="845">
        <v>70</v>
      </c>
    </row>
    <row r="30" spans="1:9" x14ac:dyDescent="0.15">
      <c r="A30" s="566"/>
      <c r="B30" s="559" t="s">
        <v>620</v>
      </c>
      <c r="C30" s="846">
        <f>C29/C28</f>
        <v>2.4178403755868545</v>
      </c>
      <c r="D30" s="846">
        <v>3.21</v>
      </c>
      <c r="E30" s="846">
        <f>E29/E28</f>
        <v>3.0270270270270272</v>
      </c>
      <c r="F30" s="846">
        <f>F29/F28</f>
        <v>4.1904761904761907</v>
      </c>
      <c r="G30" s="846">
        <f>G29/G28</f>
        <v>3.5</v>
      </c>
      <c r="H30" s="846">
        <f>H29/H28</f>
        <v>1</v>
      </c>
      <c r="I30" s="847">
        <f>I29/I28</f>
        <v>5</v>
      </c>
    </row>
    <row r="31" spans="1:9" ht="5.0999999999999996" customHeight="1" x14ac:dyDescent="0.15">
      <c r="A31" s="566"/>
      <c r="B31" s="559"/>
      <c r="C31" s="559"/>
      <c r="D31" s="559"/>
      <c r="E31" s="559"/>
      <c r="F31" s="559"/>
      <c r="G31" s="559"/>
      <c r="H31" s="559"/>
      <c r="I31" s="830"/>
    </row>
    <row r="32" spans="1:9" x14ac:dyDescent="0.15">
      <c r="A32" s="566" t="s">
        <v>638</v>
      </c>
      <c r="B32" s="559" t="s">
        <v>231</v>
      </c>
      <c r="C32" s="842">
        <v>193</v>
      </c>
      <c r="D32" s="842">
        <v>136</v>
      </c>
      <c r="E32" s="842">
        <v>119</v>
      </c>
      <c r="F32" s="842">
        <v>17</v>
      </c>
      <c r="G32" s="842">
        <v>5</v>
      </c>
      <c r="H32" s="842">
        <v>51</v>
      </c>
      <c r="I32" s="844">
        <v>13</v>
      </c>
    </row>
    <row r="33" spans="1:9" x14ac:dyDescent="0.15">
      <c r="A33" s="566"/>
      <c r="B33" s="559" t="s">
        <v>233</v>
      </c>
      <c r="C33" s="842">
        <v>474</v>
      </c>
      <c r="D33" s="842">
        <v>407</v>
      </c>
      <c r="E33" s="842">
        <v>324</v>
      </c>
      <c r="F33" s="842">
        <v>83</v>
      </c>
      <c r="G33" s="842">
        <v>14</v>
      </c>
      <c r="H33" s="842">
        <v>51</v>
      </c>
      <c r="I33" s="845">
        <v>72</v>
      </c>
    </row>
    <row r="34" spans="1:9" x14ac:dyDescent="0.15">
      <c r="A34" s="566"/>
      <c r="B34" s="559" t="s">
        <v>620</v>
      </c>
      <c r="C34" s="846">
        <f t="shared" ref="C34:I34" si="4">C33/C32</f>
        <v>2.4559585492227978</v>
      </c>
      <c r="D34" s="846">
        <f t="shared" si="4"/>
        <v>2.9926470588235294</v>
      </c>
      <c r="E34" s="846">
        <f t="shared" si="4"/>
        <v>2.7226890756302522</v>
      </c>
      <c r="F34" s="846">
        <f t="shared" si="4"/>
        <v>4.882352941176471</v>
      </c>
      <c r="G34" s="846">
        <f t="shared" si="4"/>
        <v>2.8</v>
      </c>
      <c r="H34" s="846">
        <f t="shared" si="4"/>
        <v>1</v>
      </c>
      <c r="I34" s="847">
        <f t="shared" si="4"/>
        <v>5.5384615384615383</v>
      </c>
    </row>
    <row r="35" spans="1:9" ht="5.0999999999999996" customHeight="1" x14ac:dyDescent="0.15">
      <c r="A35" s="566"/>
      <c r="B35" s="559"/>
      <c r="C35" s="842"/>
      <c r="D35" s="842"/>
      <c r="E35" s="842"/>
      <c r="F35" s="842"/>
      <c r="G35" s="842"/>
      <c r="H35" s="842"/>
      <c r="I35" s="830"/>
    </row>
    <row r="36" spans="1:9" x14ac:dyDescent="0.15">
      <c r="A36" s="566" t="s">
        <v>639</v>
      </c>
      <c r="B36" s="559" t="s">
        <v>231</v>
      </c>
      <c r="C36" s="842">
        <v>668</v>
      </c>
      <c r="D36" s="842">
        <v>332</v>
      </c>
      <c r="E36" s="842">
        <v>279</v>
      </c>
      <c r="F36" s="842">
        <v>53</v>
      </c>
      <c r="G36" s="842">
        <v>11</v>
      </c>
      <c r="H36" s="842">
        <v>324</v>
      </c>
      <c r="I36" s="845">
        <v>35</v>
      </c>
    </row>
    <row r="37" spans="1:9" x14ac:dyDescent="0.15">
      <c r="A37" s="566"/>
      <c r="B37" s="559" t="s">
        <v>233</v>
      </c>
      <c r="C37" s="842">
        <v>1363</v>
      </c>
      <c r="D37" s="842">
        <v>1008</v>
      </c>
      <c r="E37" s="842">
        <v>786</v>
      </c>
      <c r="F37" s="842">
        <v>222</v>
      </c>
      <c r="G37" s="842">
        <v>27</v>
      </c>
      <c r="H37" s="842">
        <v>324</v>
      </c>
      <c r="I37" s="845">
        <v>167</v>
      </c>
    </row>
    <row r="38" spans="1:9" x14ac:dyDescent="0.15">
      <c r="A38" s="566"/>
      <c r="B38" s="559" t="s">
        <v>620</v>
      </c>
      <c r="C38" s="846">
        <f t="shared" ref="C38:I38" si="5">C37/C36</f>
        <v>2.0404191616766467</v>
      </c>
      <c r="D38" s="846">
        <f t="shared" si="5"/>
        <v>3.036144578313253</v>
      </c>
      <c r="E38" s="846">
        <f t="shared" si="5"/>
        <v>2.817204301075269</v>
      </c>
      <c r="F38" s="846">
        <f t="shared" si="5"/>
        <v>4.1886792452830193</v>
      </c>
      <c r="G38" s="846">
        <f t="shared" si="5"/>
        <v>2.4545454545454546</v>
      </c>
      <c r="H38" s="846">
        <f t="shared" si="5"/>
        <v>1</v>
      </c>
      <c r="I38" s="847">
        <f t="shared" si="5"/>
        <v>4.7714285714285714</v>
      </c>
    </row>
    <row r="39" spans="1:9" ht="5.0999999999999996" customHeight="1" x14ac:dyDescent="0.15">
      <c r="A39" s="566"/>
      <c r="B39" s="559"/>
      <c r="C39" s="842"/>
      <c r="D39" s="842"/>
      <c r="E39" s="842"/>
      <c r="F39" s="842"/>
      <c r="G39" s="842"/>
      <c r="H39" s="842"/>
      <c r="I39" s="830"/>
    </row>
    <row r="40" spans="1:9" x14ac:dyDescent="0.15">
      <c r="A40" s="566" t="s">
        <v>640</v>
      </c>
      <c r="B40" s="559" t="s">
        <v>231</v>
      </c>
      <c r="C40" s="842">
        <v>232</v>
      </c>
      <c r="D40" s="842">
        <v>147</v>
      </c>
      <c r="E40" s="842">
        <v>126</v>
      </c>
      <c r="F40" s="842">
        <v>21</v>
      </c>
      <c r="G40" s="842">
        <v>2</v>
      </c>
      <c r="H40" s="842">
        <v>83</v>
      </c>
      <c r="I40" s="844">
        <v>16</v>
      </c>
    </row>
    <row r="41" spans="1:9" x14ac:dyDescent="0.15">
      <c r="A41" s="566"/>
      <c r="B41" s="559" t="s">
        <v>233</v>
      </c>
      <c r="C41" s="842">
        <v>554</v>
      </c>
      <c r="D41" s="842">
        <v>467</v>
      </c>
      <c r="E41" s="842">
        <v>367</v>
      </c>
      <c r="F41" s="842">
        <v>100</v>
      </c>
      <c r="G41" s="842">
        <v>4</v>
      </c>
      <c r="H41" s="842">
        <v>83</v>
      </c>
      <c r="I41" s="845">
        <v>84</v>
      </c>
    </row>
    <row r="42" spans="1:9" x14ac:dyDescent="0.15">
      <c r="A42" s="566"/>
      <c r="B42" s="559" t="s">
        <v>620</v>
      </c>
      <c r="C42" s="846">
        <f t="shared" ref="C42:I42" si="6">C41/C40</f>
        <v>2.3879310344827585</v>
      </c>
      <c r="D42" s="846">
        <f t="shared" si="6"/>
        <v>3.1768707482993199</v>
      </c>
      <c r="E42" s="846">
        <f t="shared" si="6"/>
        <v>2.9126984126984126</v>
      </c>
      <c r="F42" s="846">
        <f t="shared" si="6"/>
        <v>4.7619047619047619</v>
      </c>
      <c r="G42" s="846">
        <f t="shared" si="6"/>
        <v>2</v>
      </c>
      <c r="H42" s="846">
        <f t="shared" si="6"/>
        <v>1</v>
      </c>
      <c r="I42" s="847">
        <f t="shared" si="6"/>
        <v>5.25</v>
      </c>
    </row>
    <row r="43" spans="1:9" ht="5.0999999999999996" customHeight="1" x14ac:dyDescent="0.15">
      <c r="A43" s="566"/>
      <c r="B43" s="559"/>
      <c r="C43" s="559"/>
      <c r="D43" s="559"/>
      <c r="E43" s="559"/>
      <c r="F43" s="559"/>
      <c r="G43" s="559"/>
      <c r="H43" s="559"/>
      <c r="I43" s="830"/>
    </row>
    <row r="44" spans="1:9" x14ac:dyDescent="0.15">
      <c r="A44" s="566" t="s">
        <v>641</v>
      </c>
      <c r="B44" s="559" t="s">
        <v>231</v>
      </c>
      <c r="C44" s="842">
        <v>343</v>
      </c>
      <c r="D44" s="842">
        <v>154</v>
      </c>
      <c r="E44" s="842">
        <v>131</v>
      </c>
      <c r="F44" s="842">
        <v>23</v>
      </c>
      <c r="G44" s="842">
        <v>6</v>
      </c>
      <c r="H44" s="842">
        <v>182</v>
      </c>
      <c r="I44" s="844">
        <v>17</v>
      </c>
    </row>
    <row r="45" spans="1:9" x14ac:dyDescent="0.15">
      <c r="A45" s="566"/>
      <c r="B45" s="559" t="s">
        <v>233</v>
      </c>
      <c r="C45" s="842">
        <v>680</v>
      </c>
      <c r="D45" s="842">
        <v>483</v>
      </c>
      <c r="E45" s="842">
        <v>379</v>
      </c>
      <c r="F45" s="842">
        <v>104</v>
      </c>
      <c r="G45" s="842">
        <v>13</v>
      </c>
      <c r="H45" s="842">
        <v>182</v>
      </c>
      <c r="I45" s="845">
        <v>88</v>
      </c>
    </row>
    <row r="46" spans="1:9" x14ac:dyDescent="0.15">
      <c r="A46" s="566"/>
      <c r="B46" s="559" t="s">
        <v>620</v>
      </c>
      <c r="C46" s="846">
        <f t="shared" ref="C46:I46" si="7">C45/C44</f>
        <v>1.9825072886297377</v>
      </c>
      <c r="D46" s="846">
        <f t="shared" si="7"/>
        <v>3.1363636363636362</v>
      </c>
      <c r="E46" s="846">
        <f t="shared" si="7"/>
        <v>2.8931297709923665</v>
      </c>
      <c r="F46" s="846">
        <f t="shared" si="7"/>
        <v>4.5217391304347823</v>
      </c>
      <c r="G46" s="846">
        <f t="shared" si="7"/>
        <v>2.1666666666666665</v>
      </c>
      <c r="H46" s="846">
        <f t="shared" si="7"/>
        <v>1</v>
      </c>
      <c r="I46" s="847">
        <f t="shared" si="7"/>
        <v>5.1764705882352944</v>
      </c>
    </row>
    <row r="47" spans="1:9" ht="5.0999999999999996" customHeight="1" x14ac:dyDescent="0.15">
      <c r="A47" s="566"/>
      <c r="B47" s="559"/>
      <c r="C47" s="842"/>
      <c r="D47" s="842"/>
      <c r="E47" s="842"/>
      <c r="F47" s="842"/>
      <c r="G47" s="842"/>
      <c r="H47" s="842"/>
      <c r="I47" s="830"/>
    </row>
    <row r="48" spans="1:9" x14ac:dyDescent="0.15">
      <c r="A48" s="566" t="s">
        <v>642</v>
      </c>
      <c r="B48" s="559" t="s">
        <v>231</v>
      </c>
      <c r="C48" s="842">
        <v>432</v>
      </c>
      <c r="D48" s="842">
        <v>166</v>
      </c>
      <c r="E48" s="842">
        <v>138</v>
      </c>
      <c r="F48" s="842">
        <v>28</v>
      </c>
      <c r="G48" s="842">
        <v>4</v>
      </c>
      <c r="H48" s="842">
        <v>262</v>
      </c>
      <c r="I48" s="844">
        <v>19</v>
      </c>
    </row>
    <row r="49" spans="1:9" x14ac:dyDescent="0.15">
      <c r="A49" s="566"/>
      <c r="B49" s="559" t="s">
        <v>233</v>
      </c>
      <c r="C49" s="842">
        <v>764</v>
      </c>
      <c r="D49" s="842">
        <v>494</v>
      </c>
      <c r="E49" s="842">
        <v>375</v>
      </c>
      <c r="F49" s="842">
        <v>119</v>
      </c>
      <c r="G49" s="842">
        <v>8</v>
      </c>
      <c r="H49" s="842">
        <v>262</v>
      </c>
      <c r="I49" s="845">
        <v>92</v>
      </c>
    </row>
    <row r="50" spans="1:9" x14ac:dyDescent="0.15">
      <c r="A50" s="566"/>
      <c r="B50" s="559" t="s">
        <v>620</v>
      </c>
      <c r="C50" s="846">
        <f t="shared" ref="C50:I50" si="8">C49/C48</f>
        <v>1.7685185185185186</v>
      </c>
      <c r="D50" s="846">
        <f t="shared" si="8"/>
        <v>2.9759036144578315</v>
      </c>
      <c r="E50" s="846">
        <f t="shared" si="8"/>
        <v>2.7173913043478262</v>
      </c>
      <c r="F50" s="846">
        <f t="shared" si="8"/>
        <v>4.25</v>
      </c>
      <c r="G50" s="846">
        <f t="shared" si="8"/>
        <v>2</v>
      </c>
      <c r="H50" s="846">
        <f t="shared" si="8"/>
        <v>1</v>
      </c>
      <c r="I50" s="847">
        <f t="shared" si="8"/>
        <v>4.8421052631578947</v>
      </c>
    </row>
    <row r="51" spans="1:9" ht="5.0999999999999996" customHeight="1" x14ac:dyDescent="0.15">
      <c r="A51" s="566"/>
      <c r="B51" s="559"/>
      <c r="C51" s="842"/>
      <c r="D51" s="842"/>
      <c r="E51" s="842"/>
      <c r="F51" s="842"/>
      <c r="G51" s="842"/>
      <c r="H51" s="842"/>
      <c r="I51" s="830"/>
    </row>
    <row r="52" spans="1:9" x14ac:dyDescent="0.15">
      <c r="A52" s="566" t="s">
        <v>643</v>
      </c>
      <c r="B52" s="559" t="s">
        <v>231</v>
      </c>
      <c r="C52" s="842">
        <v>541</v>
      </c>
      <c r="D52" s="842">
        <v>222</v>
      </c>
      <c r="E52" s="842">
        <v>190</v>
      </c>
      <c r="F52" s="842">
        <v>32</v>
      </c>
      <c r="G52" s="842">
        <v>3</v>
      </c>
      <c r="H52" s="842">
        <v>316</v>
      </c>
      <c r="I52" s="844">
        <v>20</v>
      </c>
    </row>
    <row r="53" spans="1:9" x14ac:dyDescent="0.15">
      <c r="A53" s="566"/>
      <c r="B53" s="559" t="s">
        <v>233</v>
      </c>
      <c r="C53" s="842">
        <v>1008</v>
      </c>
      <c r="D53" s="842">
        <v>682</v>
      </c>
      <c r="E53" s="842">
        <v>549</v>
      </c>
      <c r="F53" s="842">
        <v>133</v>
      </c>
      <c r="G53" s="842">
        <v>10</v>
      </c>
      <c r="H53" s="842">
        <v>316</v>
      </c>
      <c r="I53" s="845">
        <v>104</v>
      </c>
    </row>
    <row r="54" spans="1:9" x14ac:dyDescent="0.15">
      <c r="A54" s="566"/>
      <c r="B54" s="559" t="s">
        <v>620</v>
      </c>
      <c r="C54" s="846">
        <f t="shared" ref="C54:I54" si="9">C53/C52</f>
        <v>1.8632162661737524</v>
      </c>
      <c r="D54" s="846">
        <f t="shared" si="9"/>
        <v>3.0720720720720722</v>
      </c>
      <c r="E54" s="846">
        <f t="shared" si="9"/>
        <v>2.8894736842105262</v>
      </c>
      <c r="F54" s="846">
        <f t="shared" si="9"/>
        <v>4.15625</v>
      </c>
      <c r="G54" s="846">
        <f t="shared" si="9"/>
        <v>3.3333333333333335</v>
      </c>
      <c r="H54" s="846">
        <f t="shared" si="9"/>
        <v>1</v>
      </c>
      <c r="I54" s="847">
        <f t="shared" si="9"/>
        <v>5.2</v>
      </c>
    </row>
    <row r="55" spans="1:9" ht="5.0999999999999996" customHeight="1" x14ac:dyDescent="0.15">
      <c r="A55" s="566"/>
      <c r="B55" s="559"/>
      <c r="C55" s="559"/>
      <c r="D55" s="559"/>
      <c r="E55" s="559"/>
      <c r="F55" s="559"/>
      <c r="G55" s="559"/>
      <c r="H55" s="559"/>
      <c r="I55" s="830"/>
    </row>
    <row r="56" spans="1:9" x14ac:dyDescent="0.15">
      <c r="A56" s="566" t="s">
        <v>644</v>
      </c>
      <c r="B56" s="559" t="s">
        <v>231</v>
      </c>
      <c r="C56" s="842">
        <v>594</v>
      </c>
      <c r="D56" s="842">
        <v>397</v>
      </c>
      <c r="E56" s="842">
        <v>350</v>
      </c>
      <c r="F56" s="842">
        <v>47</v>
      </c>
      <c r="G56" s="842">
        <v>7</v>
      </c>
      <c r="H56" s="842">
        <v>187</v>
      </c>
      <c r="I56" s="844">
        <v>37</v>
      </c>
    </row>
    <row r="57" spans="1:9" x14ac:dyDescent="0.15">
      <c r="A57" s="566"/>
      <c r="B57" s="559" t="s">
        <v>233</v>
      </c>
      <c r="C57" s="842">
        <v>1405</v>
      </c>
      <c r="D57" s="842">
        <v>1191</v>
      </c>
      <c r="E57" s="842">
        <v>982</v>
      </c>
      <c r="F57" s="842">
        <v>209</v>
      </c>
      <c r="G57" s="842">
        <v>17</v>
      </c>
      <c r="H57" s="842">
        <v>187</v>
      </c>
      <c r="I57" s="845">
        <v>177</v>
      </c>
    </row>
    <row r="58" spans="1:9" x14ac:dyDescent="0.15">
      <c r="A58" s="566"/>
      <c r="B58" s="559" t="s">
        <v>620</v>
      </c>
      <c r="C58" s="846">
        <f t="shared" ref="C58:I58" si="10">C57/C56</f>
        <v>2.3653198653198655</v>
      </c>
      <c r="D58" s="846">
        <f t="shared" si="10"/>
        <v>3</v>
      </c>
      <c r="E58" s="846">
        <f t="shared" si="10"/>
        <v>2.8057142857142856</v>
      </c>
      <c r="F58" s="846">
        <f t="shared" si="10"/>
        <v>4.4468085106382977</v>
      </c>
      <c r="G58" s="846">
        <f t="shared" si="10"/>
        <v>2.4285714285714284</v>
      </c>
      <c r="H58" s="846">
        <f t="shared" si="10"/>
        <v>1</v>
      </c>
      <c r="I58" s="847">
        <f t="shared" si="10"/>
        <v>4.7837837837837842</v>
      </c>
    </row>
    <row r="59" spans="1:9" ht="5.0999999999999996" customHeight="1" thickBot="1" x14ac:dyDescent="0.2">
      <c r="A59" s="848"/>
      <c r="B59" s="849"/>
      <c r="C59" s="849"/>
      <c r="D59" s="849"/>
      <c r="E59" s="849"/>
      <c r="F59" s="849"/>
      <c r="G59" s="849"/>
      <c r="H59" s="849"/>
      <c r="I59" s="850"/>
    </row>
  </sheetData>
  <mergeCells count="3">
    <mergeCell ref="A4:A7"/>
    <mergeCell ref="B4:B7"/>
    <mergeCell ref="D4:F4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&amp;C80</oddFooter>
    <firstFooter>&amp;C78</first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12.25" style="619" customWidth="1"/>
    <col min="2" max="2" width="14.75" style="619" customWidth="1"/>
    <col min="3" max="3" width="9" style="619"/>
    <col min="4" max="6" width="8.125" style="619" customWidth="1"/>
    <col min="7" max="9" width="9" style="619"/>
  </cols>
  <sheetData>
    <row r="1" spans="1:9" x14ac:dyDescent="0.15">
      <c r="A1" s="497"/>
      <c r="B1" s="497"/>
      <c r="C1" s="497"/>
      <c r="D1" s="497"/>
      <c r="E1" s="497"/>
      <c r="F1" s="497"/>
      <c r="G1" s="497"/>
      <c r="H1" s="497"/>
      <c r="I1" s="851"/>
    </row>
    <row r="2" spans="1:9" x14ac:dyDescent="0.15">
      <c r="A2" s="497"/>
      <c r="B2" s="497"/>
      <c r="C2" s="497"/>
      <c r="D2" s="497"/>
      <c r="E2" s="497"/>
      <c r="F2" s="497"/>
      <c r="G2" s="497"/>
      <c r="H2" s="497"/>
      <c r="I2" s="851"/>
    </row>
    <row r="3" spans="1:9" ht="14.25" thickBot="1" x14ac:dyDescent="0.2">
      <c r="A3" s="497"/>
      <c r="B3" s="497"/>
      <c r="C3" s="497"/>
      <c r="D3" s="497"/>
      <c r="E3" s="497"/>
      <c r="F3" s="497"/>
      <c r="G3" s="497"/>
      <c r="H3" s="497"/>
      <c r="I3" s="756" t="s">
        <v>1251</v>
      </c>
    </row>
    <row r="4" spans="1:9" x14ac:dyDescent="0.15">
      <c r="A4" s="1089" t="s">
        <v>612</v>
      </c>
      <c r="B4" s="1111" t="s">
        <v>408</v>
      </c>
      <c r="C4" s="818"/>
      <c r="D4" s="1167" t="s">
        <v>248</v>
      </c>
      <c r="E4" s="1168"/>
      <c r="F4" s="1169"/>
      <c r="G4" s="819"/>
      <c r="H4" s="819"/>
      <c r="I4" s="820" t="s">
        <v>613</v>
      </c>
    </row>
    <row r="5" spans="1:9" x14ac:dyDescent="0.15">
      <c r="A5" s="1128"/>
      <c r="B5" s="1112"/>
      <c r="C5" s="591" t="s">
        <v>614</v>
      </c>
      <c r="D5" s="588"/>
      <c r="E5" s="582" t="s">
        <v>615</v>
      </c>
      <c r="F5" s="582" t="s">
        <v>615</v>
      </c>
      <c r="G5" s="592" t="s">
        <v>241</v>
      </c>
      <c r="H5" s="592" t="s">
        <v>616</v>
      </c>
      <c r="I5" s="583" t="s">
        <v>617</v>
      </c>
    </row>
    <row r="6" spans="1:9" x14ac:dyDescent="0.15">
      <c r="A6" s="1128"/>
      <c r="B6" s="1112"/>
      <c r="C6" s="591" t="s">
        <v>618</v>
      </c>
      <c r="D6" s="592" t="s">
        <v>310</v>
      </c>
      <c r="E6" s="559"/>
      <c r="F6" s="592" t="s">
        <v>619</v>
      </c>
      <c r="G6" s="592" t="s">
        <v>250</v>
      </c>
      <c r="H6" s="559"/>
      <c r="I6" s="683"/>
    </row>
    <row r="7" spans="1:9" x14ac:dyDescent="0.15">
      <c r="A7" s="1090"/>
      <c r="B7" s="1113"/>
      <c r="C7" s="822" t="s">
        <v>2</v>
      </c>
      <c r="D7" s="629"/>
      <c r="E7" s="823" t="s">
        <v>247</v>
      </c>
      <c r="F7" s="823" t="s">
        <v>247</v>
      </c>
      <c r="G7" s="823" t="s">
        <v>618</v>
      </c>
      <c r="H7" s="823" t="s">
        <v>618</v>
      </c>
      <c r="I7" s="555" t="s">
        <v>618</v>
      </c>
    </row>
    <row r="8" spans="1:9" x14ac:dyDescent="0.15">
      <c r="A8" s="566" t="s">
        <v>645</v>
      </c>
      <c r="B8" s="559" t="s">
        <v>231</v>
      </c>
      <c r="C8" s="557">
        <v>643</v>
      </c>
      <c r="D8" s="557">
        <v>421</v>
      </c>
      <c r="E8" s="557">
        <v>367</v>
      </c>
      <c r="F8" s="557">
        <v>54</v>
      </c>
      <c r="G8" s="557">
        <v>3</v>
      </c>
      <c r="H8" s="557">
        <v>219</v>
      </c>
      <c r="I8" s="844">
        <v>38</v>
      </c>
    </row>
    <row r="9" spans="1:9" x14ac:dyDescent="0.15">
      <c r="A9" s="566"/>
      <c r="B9" s="559" t="s">
        <v>233</v>
      </c>
      <c r="C9" s="557">
        <v>1548</v>
      </c>
      <c r="D9" s="557">
        <v>1319</v>
      </c>
      <c r="E9" s="557">
        <v>1064</v>
      </c>
      <c r="F9" s="557">
        <v>255</v>
      </c>
      <c r="G9" s="557">
        <v>10</v>
      </c>
      <c r="H9" s="557">
        <v>219</v>
      </c>
      <c r="I9" s="845">
        <v>204</v>
      </c>
    </row>
    <row r="10" spans="1:9" x14ac:dyDescent="0.15">
      <c r="A10" s="566"/>
      <c r="B10" s="559" t="s">
        <v>620</v>
      </c>
      <c r="C10" s="602">
        <f t="shared" ref="C10:I10" si="0">C9/C8</f>
        <v>2.4074650077760498</v>
      </c>
      <c r="D10" s="602">
        <f t="shared" si="0"/>
        <v>3.1330166270783848</v>
      </c>
      <c r="E10" s="602">
        <f t="shared" si="0"/>
        <v>2.8991825613079021</v>
      </c>
      <c r="F10" s="602">
        <f t="shared" si="0"/>
        <v>4.7222222222222223</v>
      </c>
      <c r="G10" s="602">
        <f t="shared" si="0"/>
        <v>3.3333333333333335</v>
      </c>
      <c r="H10" s="602">
        <f t="shared" si="0"/>
        <v>1</v>
      </c>
      <c r="I10" s="852">
        <f t="shared" si="0"/>
        <v>5.3684210526315788</v>
      </c>
    </row>
    <row r="11" spans="1:9" ht="3.6" customHeight="1" x14ac:dyDescent="0.15">
      <c r="A11" s="566"/>
      <c r="B11" s="559"/>
      <c r="C11" s="559"/>
      <c r="D11" s="559"/>
      <c r="E11" s="559"/>
      <c r="F11" s="559"/>
      <c r="G11" s="559"/>
      <c r="H11" s="559"/>
      <c r="I11" s="830"/>
    </row>
    <row r="12" spans="1:9" x14ac:dyDescent="0.15">
      <c r="A12" s="566" t="s">
        <v>646</v>
      </c>
      <c r="B12" s="559" t="s">
        <v>231</v>
      </c>
      <c r="C12" s="557">
        <v>729</v>
      </c>
      <c r="D12" s="557">
        <v>514</v>
      </c>
      <c r="E12" s="557">
        <v>464</v>
      </c>
      <c r="F12" s="557">
        <v>50</v>
      </c>
      <c r="G12" s="557">
        <v>8</v>
      </c>
      <c r="H12" s="557">
        <v>204</v>
      </c>
      <c r="I12" s="844">
        <v>41</v>
      </c>
    </row>
    <row r="13" spans="1:9" x14ac:dyDescent="0.15">
      <c r="A13" s="566"/>
      <c r="B13" s="559" t="s">
        <v>233</v>
      </c>
      <c r="C13" s="557">
        <v>1825</v>
      </c>
      <c r="D13" s="557">
        <v>1592</v>
      </c>
      <c r="E13" s="557">
        <v>1354</v>
      </c>
      <c r="F13" s="557">
        <v>238</v>
      </c>
      <c r="G13" s="557">
        <v>20</v>
      </c>
      <c r="H13" s="557">
        <v>204</v>
      </c>
      <c r="I13" s="845">
        <v>206</v>
      </c>
    </row>
    <row r="14" spans="1:9" x14ac:dyDescent="0.15">
      <c r="A14" s="566"/>
      <c r="B14" s="559" t="s">
        <v>620</v>
      </c>
      <c r="C14" s="602">
        <f t="shared" ref="C14:I14" si="1">C13/C12</f>
        <v>2.5034293552812072</v>
      </c>
      <c r="D14" s="602">
        <f t="shared" si="1"/>
        <v>3.0972762645914398</v>
      </c>
      <c r="E14" s="602">
        <f t="shared" si="1"/>
        <v>2.9181034482758621</v>
      </c>
      <c r="F14" s="602">
        <f t="shared" si="1"/>
        <v>4.76</v>
      </c>
      <c r="G14" s="602">
        <f t="shared" si="1"/>
        <v>2.5</v>
      </c>
      <c r="H14" s="602">
        <f t="shared" si="1"/>
        <v>1</v>
      </c>
      <c r="I14" s="852">
        <f t="shared" si="1"/>
        <v>5.024390243902439</v>
      </c>
    </row>
    <row r="15" spans="1:9" ht="3.6" customHeight="1" x14ac:dyDescent="0.15">
      <c r="A15" s="566"/>
      <c r="B15" s="559"/>
      <c r="C15" s="559"/>
      <c r="D15" s="559"/>
      <c r="E15" s="559"/>
      <c r="F15" s="559"/>
      <c r="G15" s="559"/>
      <c r="H15" s="559"/>
      <c r="I15" s="830"/>
    </row>
    <row r="16" spans="1:9" x14ac:dyDescent="0.15">
      <c r="A16" s="566" t="s">
        <v>647</v>
      </c>
      <c r="B16" s="559" t="s">
        <v>231</v>
      </c>
      <c r="C16" s="557">
        <v>277</v>
      </c>
      <c r="D16" s="557">
        <v>177</v>
      </c>
      <c r="E16" s="557">
        <v>145</v>
      </c>
      <c r="F16" s="557">
        <v>32</v>
      </c>
      <c r="G16" s="557">
        <v>5</v>
      </c>
      <c r="H16" s="557">
        <v>95</v>
      </c>
      <c r="I16" s="844">
        <v>22</v>
      </c>
    </row>
    <row r="17" spans="1:9" x14ac:dyDescent="0.15">
      <c r="A17" s="566"/>
      <c r="B17" s="559" t="s">
        <v>233</v>
      </c>
      <c r="C17" s="557">
        <v>646</v>
      </c>
      <c r="D17" s="557">
        <v>538</v>
      </c>
      <c r="E17" s="557">
        <v>399</v>
      </c>
      <c r="F17" s="557">
        <v>139</v>
      </c>
      <c r="G17" s="557">
        <v>13</v>
      </c>
      <c r="H17" s="557">
        <v>95</v>
      </c>
      <c r="I17" s="845">
        <v>108</v>
      </c>
    </row>
    <row r="18" spans="1:9" x14ac:dyDescent="0.15">
      <c r="A18" s="566"/>
      <c r="B18" s="559" t="s">
        <v>620</v>
      </c>
      <c r="C18" s="602">
        <f t="shared" ref="C18:I18" si="2">C17/C16</f>
        <v>2.3321299638989168</v>
      </c>
      <c r="D18" s="602">
        <f t="shared" si="2"/>
        <v>3.0395480225988702</v>
      </c>
      <c r="E18" s="602">
        <f t="shared" si="2"/>
        <v>2.7517241379310344</v>
      </c>
      <c r="F18" s="602">
        <f t="shared" si="2"/>
        <v>4.34375</v>
      </c>
      <c r="G18" s="602">
        <f t="shared" si="2"/>
        <v>2.6</v>
      </c>
      <c r="H18" s="602">
        <f t="shared" si="2"/>
        <v>1</v>
      </c>
      <c r="I18" s="852">
        <f t="shared" si="2"/>
        <v>4.9090909090909092</v>
      </c>
    </row>
    <row r="19" spans="1:9" ht="3.6" customHeight="1" x14ac:dyDescent="0.15">
      <c r="A19" s="566"/>
      <c r="B19" s="559"/>
      <c r="C19" s="559"/>
      <c r="D19" s="559"/>
      <c r="E19" s="559"/>
      <c r="F19" s="559"/>
      <c r="G19" s="559"/>
      <c r="H19" s="559"/>
      <c r="I19" s="830"/>
    </row>
    <row r="20" spans="1:9" x14ac:dyDescent="0.15">
      <c r="A20" s="566" t="s">
        <v>648</v>
      </c>
      <c r="B20" s="559" t="s">
        <v>231</v>
      </c>
      <c r="C20" s="557">
        <v>622</v>
      </c>
      <c r="D20" s="557">
        <v>428</v>
      </c>
      <c r="E20" s="557">
        <v>358</v>
      </c>
      <c r="F20" s="557">
        <v>70</v>
      </c>
      <c r="G20" s="561">
        <v>5</v>
      </c>
      <c r="H20" s="557">
        <v>187</v>
      </c>
      <c r="I20" s="844">
        <v>48</v>
      </c>
    </row>
    <row r="21" spans="1:9" x14ac:dyDescent="0.15">
      <c r="A21" s="566"/>
      <c r="B21" s="559" t="s">
        <v>233</v>
      </c>
      <c r="C21" s="557">
        <v>1598</v>
      </c>
      <c r="D21" s="557">
        <v>1392</v>
      </c>
      <c r="E21" s="557">
        <v>1070</v>
      </c>
      <c r="F21" s="557">
        <v>322</v>
      </c>
      <c r="G21" s="561">
        <v>12</v>
      </c>
      <c r="H21" s="557">
        <v>187</v>
      </c>
      <c r="I21" s="845">
        <v>248</v>
      </c>
    </row>
    <row r="22" spans="1:9" x14ac:dyDescent="0.15">
      <c r="A22" s="566"/>
      <c r="B22" s="559" t="s">
        <v>620</v>
      </c>
      <c r="C22" s="602">
        <f t="shared" ref="C22:I22" si="3">C21/C20</f>
        <v>2.5691318327974275</v>
      </c>
      <c r="D22" s="602">
        <f t="shared" si="3"/>
        <v>3.2523364485981308</v>
      </c>
      <c r="E22" s="602">
        <f t="shared" si="3"/>
        <v>2.988826815642458</v>
      </c>
      <c r="F22" s="602">
        <f t="shared" si="3"/>
        <v>4.5999999999999996</v>
      </c>
      <c r="G22" s="602">
        <f t="shared" si="3"/>
        <v>2.4</v>
      </c>
      <c r="H22" s="602">
        <f t="shared" si="3"/>
        <v>1</v>
      </c>
      <c r="I22" s="852">
        <f t="shared" si="3"/>
        <v>5.166666666666667</v>
      </c>
    </row>
    <row r="23" spans="1:9" ht="3.6" customHeight="1" x14ac:dyDescent="0.15">
      <c r="A23" s="566"/>
      <c r="B23" s="559"/>
      <c r="C23" s="559"/>
      <c r="D23" s="559"/>
      <c r="E23" s="559"/>
      <c r="F23" s="559"/>
      <c r="G23" s="559"/>
      <c r="H23" s="559"/>
      <c r="I23" s="830"/>
    </row>
    <row r="24" spans="1:9" x14ac:dyDescent="0.15">
      <c r="A24" s="566" t="s">
        <v>649</v>
      </c>
      <c r="B24" s="559" t="s">
        <v>231</v>
      </c>
      <c r="C24" s="557">
        <v>838</v>
      </c>
      <c r="D24" s="557">
        <v>526</v>
      </c>
      <c r="E24" s="557">
        <v>460</v>
      </c>
      <c r="F24" s="557">
        <v>66</v>
      </c>
      <c r="G24" s="557">
        <v>10</v>
      </c>
      <c r="H24" s="557">
        <v>302</v>
      </c>
      <c r="I24" s="844">
        <v>39</v>
      </c>
    </row>
    <row r="25" spans="1:9" x14ac:dyDescent="0.15">
      <c r="A25" s="566"/>
      <c r="B25" s="559" t="s">
        <v>233</v>
      </c>
      <c r="C25" s="557">
        <v>1943</v>
      </c>
      <c r="D25" s="557">
        <v>1609</v>
      </c>
      <c r="E25" s="557">
        <v>1325</v>
      </c>
      <c r="F25" s="557">
        <v>284</v>
      </c>
      <c r="G25" s="557">
        <v>32</v>
      </c>
      <c r="H25" s="557">
        <v>302</v>
      </c>
      <c r="I25" s="845">
        <v>209</v>
      </c>
    </row>
    <row r="26" spans="1:9" x14ac:dyDescent="0.15">
      <c r="A26" s="566"/>
      <c r="B26" s="559" t="s">
        <v>620</v>
      </c>
      <c r="C26" s="602">
        <f t="shared" ref="C26:I26" si="4">C25/C24</f>
        <v>2.3186157517899759</v>
      </c>
      <c r="D26" s="602">
        <f t="shared" si="4"/>
        <v>3.0589353612167298</v>
      </c>
      <c r="E26" s="602">
        <f t="shared" si="4"/>
        <v>2.8804347826086958</v>
      </c>
      <c r="F26" s="602">
        <f t="shared" si="4"/>
        <v>4.3030303030303028</v>
      </c>
      <c r="G26" s="602">
        <f t="shared" si="4"/>
        <v>3.2</v>
      </c>
      <c r="H26" s="602">
        <f t="shared" si="4"/>
        <v>1</v>
      </c>
      <c r="I26" s="852">
        <f t="shared" si="4"/>
        <v>5.3589743589743586</v>
      </c>
    </row>
    <row r="27" spans="1:9" ht="3.6" customHeight="1" x14ac:dyDescent="0.15">
      <c r="A27" s="566"/>
      <c r="B27" s="559"/>
      <c r="C27" s="559"/>
      <c r="D27" s="559"/>
      <c r="E27" s="559"/>
      <c r="F27" s="559"/>
      <c r="G27" s="559"/>
      <c r="H27" s="559"/>
      <c r="I27" s="830"/>
    </row>
    <row r="28" spans="1:9" x14ac:dyDescent="0.15">
      <c r="A28" s="566" t="s">
        <v>650</v>
      </c>
      <c r="B28" s="559" t="s">
        <v>231</v>
      </c>
      <c r="C28" s="557">
        <v>165</v>
      </c>
      <c r="D28" s="557">
        <v>92</v>
      </c>
      <c r="E28" s="557">
        <v>69</v>
      </c>
      <c r="F28" s="557">
        <v>23</v>
      </c>
      <c r="G28" s="557">
        <v>1</v>
      </c>
      <c r="H28" s="557">
        <v>72</v>
      </c>
      <c r="I28" s="844">
        <v>19</v>
      </c>
    </row>
    <row r="29" spans="1:9" x14ac:dyDescent="0.15">
      <c r="A29" s="566"/>
      <c r="B29" s="559" t="s">
        <v>233</v>
      </c>
      <c r="C29" s="557">
        <v>379</v>
      </c>
      <c r="D29" s="557">
        <v>305</v>
      </c>
      <c r="E29" s="557">
        <v>195</v>
      </c>
      <c r="F29" s="557">
        <v>110</v>
      </c>
      <c r="G29" s="557">
        <v>2</v>
      </c>
      <c r="H29" s="557">
        <v>72</v>
      </c>
      <c r="I29" s="845">
        <v>100</v>
      </c>
    </row>
    <row r="30" spans="1:9" x14ac:dyDescent="0.15">
      <c r="A30" s="566"/>
      <c r="B30" s="559" t="s">
        <v>620</v>
      </c>
      <c r="C30" s="602">
        <f t="shared" ref="C30:I30" si="5">C29/C28</f>
        <v>2.2969696969696969</v>
      </c>
      <c r="D30" s="602">
        <f t="shared" si="5"/>
        <v>3.3152173913043477</v>
      </c>
      <c r="E30" s="602">
        <f t="shared" si="5"/>
        <v>2.8260869565217392</v>
      </c>
      <c r="F30" s="602">
        <f t="shared" si="5"/>
        <v>4.7826086956521738</v>
      </c>
      <c r="G30" s="602">
        <f t="shared" si="5"/>
        <v>2</v>
      </c>
      <c r="H30" s="602">
        <f t="shared" si="5"/>
        <v>1</v>
      </c>
      <c r="I30" s="852">
        <f t="shared" si="5"/>
        <v>5.2631578947368425</v>
      </c>
    </row>
    <row r="31" spans="1:9" ht="3.6" customHeight="1" x14ac:dyDescent="0.15">
      <c r="A31" s="566"/>
      <c r="B31" s="559"/>
      <c r="C31" s="559"/>
      <c r="D31" s="559"/>
      <c r="E31" s="559"/>
      <c r="F31" s="559"/>
      <c r="G31" s="559"/>
      <c r="H31" s="559"/>
      <c r="I31" s="830"/>
    </row>
    <row r="32" spans="1:9" x14ac:dyDescent="0.15">
      <c r="A32" s="566" t="s">
        <v>651</v>
      </c>
      <c r="B32" s="559" t="s">
        <v>231</v>
      </c>
      <c r="C32" s="557">
        <v>51</v>
      </c>
      <c r="D32" s="557">
        <v>50</v>
      </c>
      <c r="E32" s="557">
        <v>42</v>
      </c>
      <c r="F32" s="557">
        <v>8</v>
      </c>
      <c r="G32" s="561" t="s">
        <v>509</v>
      </c>
      <c r="H32" s="557">
        <v>1</v>
      </c>
      <c r="I32" s="845">
        <v>8</v>
      </c>
    </row>
    <row r="33" spans="1:9" x14ac:dyDescent="0.15">
      <c r="A33" s="566"/>
      <c r="B33" s="559" t="s">
        <v>233</v>
      </c>
      <c r="C33" s="557">
        <v>195</v>
      </c>
      <c r="D33" s="557">
        <v>194</v>
      </c>
      <c r="E33" s="557">
        <v>148</v>
      </c>
      <c r="F33" s="557">
        <v>46</v>
      </c>
      <c r="G33" s="561" t="s">
        <v>509</v>
      </c>
      <c r="H33" s="557">
        <v>1</v>
      </c>
      <c r="I33" s="845">
        <v>46</v>
      </c>
    </row>
    <row r="34" spans="1:9" x14ac:dyDescent="0.15">
      <c r="A34" s="566"/>
      <c r="B34" s="559" t="s">
        <v>620</v>
      </c>
      <c r="C34" s="602">
        <f>C33/C32</f>
        <v>3.8235294117647061</v>
      </c>
      <c r="D34" s="602">
        <f>D33/D32</f>
        <v>3.88</v>
      </c>
      <c r="E34" s="602">
        <f>E33/E32</f>
        <v>3.5238095238095237</v>
      </c>
      <c r="F34" s="602">
        <f>F33/F32</f>
        <v>5.75</v>
      </c>
      <c r="G34" s="853" t="s">
        <v>232</v>
      </c>
      <c r="H34" s="602">
        <f>H33/H32</f>
        <v>1</v>
      </c>
      <c r="I34" s="852">
        <f>I33/I32</f>
        <v>5.75</v>
      </c>
    </row>
    <row r="35" spans="1:9" ht="3.6" customHeight="1" x14ac:dyDescent="0.15">
      <c r="A35" s="566"/>
      <c r="B35" s="559"/>
      <c r="C35" s="559"/>
      <c r="D35" s="559"/>
      <c r="E35" s="559"/>
      <c r="F35" s="559"/>
      <c r="G35" s="559"/>
      <c r="H35" s="559"/>
      <c r="I35" s="830"/>
    </row>
    <row r="36" spans="1:9" x14ac:dyDescent="0.15">
      <c r="A36" s="566" t="s">
        <v>652</v>
      </c>
      <c r="B36" s="559" t="s">
        <v>231</v>
      </c>
      <c r="C36" s="557">
        <v>649</v>
      </c>
      <c r="D36" s="557">
        <v>219</v>
      </c>
      <c r="E36" s="557">
        <v>186</v>
      </c>
      <c r="F36" s="557">
        <v>33</v>
      </c>
      <c r="G36" s="557">
        <v>3</v>
      </c>
      <c r="H36" s="557">
        <v>427</v>
      </c>
      <c r="I36" s="844">
        <v>17</v>
      </c>
    </row>
    <row r="37" spans="1:9" x14ac:dyDescent="0.15">
      <c r="A37" s="566"/>
      <c r="B37" s="559" t="s">
        <v>233</v>
      </c>
      <c r="C37" s="557">
        <v>1134</v>
      </c>
      <c r="D37" s="557">
        <v>697</v>
      </c>
      <c r="E37" s="557">
        <v>558</v>
      </c>
      <c r="F37" s="557">
        <v>139</v>
      </c>
      <c r="G37" s="557">
        <v>10</v>
      </c>
      <c r="H37" s="557">
        <v>427</v>
      </c>
      <c r="I37" s="845">
        <v>91</v>
      </c>
    </row>
    <row r="38" spans="1:9" x14ac:dyDescent="0.15">
      <c r="A38" s="566"/>
      <c r="B38" s="559" t="s">
        <v>620</v>
      </c>
      <c r="C38" s="602">
        <f t="shared" ref="C38:I38" si="6">C37/C36</f>
        <v>1.7473035439137135</v>
      </c>
      <c r="D38" s="602">
        <f t="shared" si="6"/>
        <v>3.182648401826484</v>
      </c>
      <c r="E38" s="602">
        <f t="shared" si="6"/>
        <v>3</v>
      </c>
      <c r="F38" s="602">
        <f t="shared" si="6"/>
        <v>4.2121212121212119</v>
      </c>
      <c r="G38" s="602">
        <f t="shared" si="6"/>
        <v>3.3333333333333335</v>
      </c>
      <c r="H38" s="602">
        <f t="shared" si="6"/>
        <v>1</v>
      </c>
      <c r="I38" s="852">
        <f t="shared" si="6"/>
        <v>5.3529411764705879</v>
      </c>
    </row>
    <row r="39" spans="1:9" ht="3.6" customHeight="1" x14ac:dyDescent="0.15">
      <c r="A39" s="566"/>
      <c r="B39" s="559"/>
      <c r="C39" s="559"/>
      <c r="D39" s="559"/>
      <c r="E39" s="559"/>
      <c r="F39" s="559"/>
      <c r="G39" s="559"/>
      <c r="H39" s="559"/>
      <c r="I39" s="830"/>
    </row>
    <row r="40" spans="1:9" x14ac:dyDescent="0.15">
      <c r="A40" s="566" t="s">
        <v>653</v>
      </c>
      <c r="B40" s="559" t="s">
        <v>231</v>
      </c>
      <c r="C40" s="557">
        <v>1009</v>
      </c>
      <c r="D40" s="557">
        <v>361</v>
      </c>
      <c r="E40" s="557">
        <v>304</v>
      </c>
      <c r="F40" s="557">
        <v>57</v>
      </c>
      <c r="G40" s="561">
        <v>13</v>
      </c>
      <c r="H40" s="557">
        <v>634</v>
      </c>
      <c r="I40" s="844">
        <v>41</v>
      </c>
    </row>
    <row r="41" spans="1:9" x14ac:dyDescent="0.15">
      <c r="A41" s="566"/>
      <c r="B41" s="559" t="s">
        <v>233</v>
      </c>
      <c r="C41" s="557">
        <v>1782</v>
      </c>
      <c r="D41" s="557">
        <v>1111</v>
      </c>
      <c r="E41" s="557">
        <v>859</v>
      </c>
      <c r="F41" s="557">
        <v>252</v>
      </c>
      <c r="G41" s="561">
        <v>35</v>
      </c>
      <c r="H41" s="557">
        <v>634</v>
      </c>
      <c r="I41" s="845">
        <v>202</v>
      </c>
    </row>
    <row r="42" spans="1:9" x14ac:dyDescent="0.15">
      <c r="A42" s="566"/>
      <c r="B42" s="559" t="s">
        <v>620</v>
      </c>
      <c r="C42" s="602">
        <f t="shared" ref="C42:I42" si="7">C41/C40</f>
        <v>1.7661050545094152</v>
      </c>
      <c r="D42" s="602">
        <f t="shared" si="7"/>
        <v>3.0775623268698062</v>
      </c>
      <c r="E42" s="602">
        <f t="shared" si="7"/>
        <v>2.825657894736842</v>
      </c>
      <c r="F42" s="602">
        <f t="shared" si="7"/>
        <v>4.4210526315789478</v>
      </c>
      <c r="G42" s="602">
        <f t="shared" si="7"/>
        <v>2.6923076923076925</v>
      </c>
      <c r="H42" s="602">
        <f t="shared" si="7"/>
        <v>1</v>
      </c>
      <c r="I42" s="852">
        <f t="shared" si="7"/>
        <v>4.9268292682926829</v>
      </c>
    </row>
    <row r="43" spans="1:9" ht="3.6" customHeight="1" x14ac:dyDescent="0.15">
      <c r="A43" s="566"/>
      <c r="B43" s="559"/>
      <c r="C43" s="559"/>
      <c r="D43" s="559"/>
      <c r="E43" s="559"/>
      <c r="F43" s="559"/>
      <c r="G43" s="638"/>
      <c r="H43" s="559"/>
      <c r="I43" s="830"/>
    </row>
    <row r="44" spans="1:9" x14ac:dyDescent="0.15">
      <c r="A44" s="566" t="s">
        <v>654</v>
      </c>
      <c r="B44" s="559" t="s">
        <v>231</v>
      </c>
      <c r="C44" s="557">
        <v>115</v>
      </c>
      <c r="D44" s="557">
        <v>95</v>
      </c>
      <c r="E44" s="557">
        <v>68</v>
      </c>
      <c r="F44" s="557">
        <v>27</v>
      </c>
      <c r="G44" s="561" t="s">
        <v>509</v>
      </c>
      <c r="H44" s="557">
        <v>19</v>
      </c>
      <c r="I44" s="844">
        <v>21</v>
      </c>
    </row>
    <row r="45" spans="1:9" x14ac:dyDescent="0.15">
      <c r="A45" s="566"/>
      <c r="B45" s="559" t="s">
        <v>233</v>
      </c>
      <c r="C45" s="557">
        <v>340</v>
      </c>
      <c r="D45" s="557">
        <v>319</v>
      </c>
      <c r="E45" s="557">
        <v>182</v>
      </c>
      <c r="F45" s="557">
        <v>137</v>
      </c>
      <c r="G45" s="561" t="s">
        <v>509</v>
      </c>
      <c r="H45" s="557">
        <v>19</v>
      </c>
      <c r="I45" s="845">
        <v>116</v>
      </c>
    </row>
    <row r="46" spans="1:9" x14ac:dyDescent="0.15">
      <c r="A46" s="566"/>
      <c r="B46" s="559" t="s">
        <v>620</v>
      </c>
      <c r="C46" s="602">
        <f>C45/C44</f>
        <v>2.9565217391304346</v>
      </c>
      <c r="D46" s="602">
        <f>D45/D44</f>
        <v>3.357894736842105</v>
      </c>
      <c r="E46" s="602">
        <f>E45/E44</f>
        <v>2.6764705882352939</v>
      </c>
      <c r="F46" s="602">
        <f>F45/F44</f>
        <v>5.0740740740740744</v>
      </c>
      <c r="G46" s="561" t="s">
        <v>509</v>
      </c>
      <c r="H46" s="602">
        <f>H45/H44</f>
        <v>1</v>
      </c>
      <c r="I46" s="852">
        <f>I45/I44</f>
        <v>5.5238095238095237</v>
      </c>
    </row>
    <row r="47" spans="1:9" ht="3.6" customHeight="1" x14ac:dyDescent="0.15">
      <c r="A47" s="566"/>
      <c r="B47" s="559"/>
      <c r="C47" s="559"/>
      <c r="D47" s="559"/>
      <c r="E47" s="559"/>
      <c r="F47" s="559"/>
      <c r="G47" s="559"/>
      <c r="H47" s="559"/>
      <c r="I47" s="830"/>
    </row>
    <row r="48" spans="1:9" x14ac:dyDescent="0.15">
      <c r="A48" s="566" t="s">
        <v>655</v>
      </c>
      <c r="B48" s="559" t="s">
        <v>231</v>
      </c>
      <c r="C48" s="557">
        <v>585</v>
      </c>
      <c r="D48" s="557">
        <v>275</v>
      </c>
      <c r="E48" s="557">
        <v>228</v>
      </c>
      <c r="F48" s="557">
        <v>47</v>
      </c>
      <c r="G48" s="557">
        <v>1</v>
      </c>
      <c r="H48" s="557">
        <v>309</v>
      </c>
      <c r="I48" s="844">
        <v>35</v>
      </c>
    </row>
    <row r="49" spans="1:9" x14ac:dyDescent="0.15">
      <c r="A49" s="566"/>
      <c r="B49" s="559" t="s">
        <v>233</v>
      </c>
      <c r="C49" s="557">
        <v>1186</v>
      </c>
      <c r="D49" s="557">
        <v>875</v>
      </c>
      <c r="E49" s="557">
        <v>664</v>
      </c>
      <c r="F49" s="557">
        <v>211</v>
      </c>
      <c r="G49" s="557">
        <v>2</v>
      </c>
      <c r="H49" s="557">
        <v>309</v>
      </c>
      <c r="I49" s="845">
        <v>171</v>
      </c>
    </row>
    <row r="50" spans="1:9" x14ac:dyDescent="0.15">
      <c r="A50" s="566"/>
      <c r="B50" s="559" t="s">
        <v>620</v>
      </c>
      <c r="C50" s="602">
        <f t="shared" ref="C50:I50" si="8">C49/C48</f>
        <v>2.0273504273504273</v>
      </c>
      <c r="D50" s="602">
        <f t="shared" si="8"/>
        <v>3.1818181818181817</v>
      </c>
      <c r="E50" s="602">
        <f t="shared" si="8"/>
        <v>2.9122807017543861</v>
      </c>
      <c r="F50" s="602">
        <f t="shared" si="8"/>
        <v>4.4893617021276597</v>
      </c>
      <c r="G50" s="602">
        <f t="shared" si="8"/>
        <v>2</v>
      </c>
      <c r="H50" s="602">
        <f t="shared" si="8"/>
        <v>1</v>
      </c>
      <c r="I50" s="852">
        <f t="shared" si="8"/>
        <v>4.8857142857142861</v>
      </c>
    </row>
    <row r="51" spans="1:9" ht="3.6" customHeight="1" x14ac:dyDescent="0.15">
      <c r="A51" s="566"/>
      <c r="B51" s="559"/>
      <c r="C51" s="559"/>
      <c r="D51" s="559"/>
      <c r="E51" s="559"/>
      <c r="F51" s="559"/>
      <c r="G51" s="559"/>
      <c r="H51" s="559"/>
      <c r="I51" s="830"/>
    </row>
    <row r="52" spans="1:9" x14ac:dyDescent="0.15">
      <c r="A52" s="566" t="s">
        <v>656</v>
      </c>
      <c r="B52" s="559" t="s">
        <v>231</v>
      </c>
      <c r="C52" s="557">
        <v>344</v>
      </c>
      <c r="D52" s="557">
        <v>117</v>
      </c>
      <c r="E52" s="557">
        <v>88</v>
      </c>
      <c r="F52" s="557">
        <v>29</v>
      </c>
      <c r="G52" s="561">
        <v>2</v>
      </c>
      <c r="H52" s="557">
        <v>225</v>
      </c>
      <c r="I52" s="845">
        <v>20</v>
      </c>
    </row>
    <row r="53" spans="1:9" x14ac:dyDescent="0.15">
      <c r="A53" s="566"/>
      <c r="B53" s="559" t="s">
        <v>233</v>
      </c>
      <c r="C53" s="557">
        <v>592</v>
      </c>
      <c r="D53" s="557">
        <v>363</v>
      </c>
      <c r="E53" s="557">
        <v>230</v>
      </c>
      <c r="F53" s="557">
        <v>133</v>
      </c>
      <c r="G53" s="561">
        <v>4</v>
      </c>
      <c r="H53" s="557">
        <v>225</v>
      </c>
      <c r="I53" s="845">
        <v>107</v>
      </c>
    </row>
    <row r="54" spans="1:9" x14ac:dyDescent="0.15">
      <c r="A54" s="566"/>
      <c r="B54" s="559" t="s">
        <v>620</v>
      </c>
      <c r="C54" s="602">
        <f t="shared" ref="C54:I54" si="9">C53/C52</f>
        <v>1.7209302325581395</v>
      </c>
      <c r="D54" s="602">
        <f t="shared" si="9"/>
        <v>3.1025641025641026</v>
      </c>
      <c r="E54" s="602">
        <f t="shared" si="9"/>
        <v>2.6136363636363638</v>
      </c>
      <c r="F54" s="602">
        <f t="shared" si="9"/>
        <v>4.5862068965517242</v>
      </c>
      <c r="G54" s="602">
        <f t="shared" si="9"/>
        <v>2</v>
      </c>
      <c r="H54" s="602">
        <f t="shared" si="9"/>
        <v>1</v>
      </c>
      <c r="I54" s="852">
        <f t="shared" si="9"/>
        <v>5.35</v>
      </c>
    </row>
    <row r="55" spans="1:9" ht="3.6" customHeight="1" x14ac:dyDescent="0.15">
      <c r="A55" s="566"/>
      <c r="B55" s="559"/>
      <c r="C55" s="559"/>
      <c r="D55" s="559"/>
      <c r="E55" s="559"/>
      <c r="F55" s="559"/>
      <c r="G55" s="638"/>
      <c r="H55" s="559"/>
      <c r="I55" s="830"/>
    </row>
    <row r="56" spans="1:9" x14ac:dyDescent="0.15">
      <c r="A56" s="566" t="s">
        <v>657</v>
      </c>
      <c r="B56" s="559" t="s">
        <v>231</v>
      </c>
      <c r="C56" s="557">
        <v>1018</v>
      </c>
      <c r="D56" s="557">
        <v>742</v>
      </c>
      <c r="E56" s="557">
        <v>645</v>
      </c>
      <c r="F56" s="557">
        <v>97</v>
      </c>
      <c r="G56" s="561">
        <v>21</v>
      </c>
      <c r="H56" s="557">
        <v>255</v>
      </c>
      <c r="I56" s="844">
        <v>74</v>
      </c>
    </row>
    <row r="57" spans="1:9" x14ac:dyDescent="0.15">
      <c r="A57" s="566"/>
      <c r="B57" s="559" t="s">
        <v>233</v>
      </c>
      <c r="C57" s="557">
        <v>2742</v>
      </c>
      <c r="D57" s="557">
        <v>2433</v>
      </c>
      <c r="E57" s="557">
        <v>1962</v>
      </c>
      <c r="F57" s="557">
        <v>471</v>
      </c>
      <c r="G57" s="561">
        <v>54</v>
      </c>
      <c r="H57" s="557">
        <v>255</v>
      </c>
      <c r="I57" s="845">
        <v>390</v>
      </c>
    </row>
    <row r="58" spans="1:9" x14ac:dyDescent="0.15">
      <c r="A58" s="566"/>
      <c r="B58" s="559" t="s">
        <v>620</v>
      </c>
      <c r="C58" s="602">
        <f t="shared" ref="C58:I58" si="10">C57/C56</f>
        <v>2.6935166994106092</v>
      </c>
      <c r="D58" s="602">
        <f t="shared" si="10"/>
        <v>3.2789757412398921</v>
      </c>
      <c r="E58" s="602">
        <f t="shared" si="10"/>
        <v>3.0418604651162791</v>
      </c>
      <c r="F58" s="602">
        <f t="shared" si="10"/>
        <v>4.8556701030927831</v>
      </c>
      <c r="G58" s="602">
        <f t="shared" si="10"/>
        <v>2.5714285714285716</v>
      </c>
      <c r="H58" s="602">
        <f t="shared" si="10"/>
        <v>1</v>
      </c>
      <c r="I58" s="852">
        <f t="shared" si="10"/>
        <v>5.2702702702702702</v>
      </c>
    </row>
    <row r="59" spans="1:9" ht="3.6" customHeight="1" thickBot="1" x14ac:dyDescent="0.2">
      <c r="A59" s="573"/>
      <c r="B59" s="563"/>
      <c r="C59" s="563"/>
      <c r="D59" s="563"/>
      <c r="E59" s="563"/>
      <c r="F59" s="563"/>
      <c r="G59" s="563"/>
      <c r="H59" s="563"/>
      <c r="I59" s="839"/>
    </row>
  </sheetData>
  <mergeCells count="3">
    <mergeCell ref="A4:A7"/>
    <mergeCell ref="B4:B7"/>
    <mergeCell ref="D4:F4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&amp;C81</oddFooter>
    <firstFooter>&amp;C79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41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11.5" style="203" customWidth="1"/>
    <col min="2" max="2" width="9.75" style="203" customWidth="1"/>
    <col min="3" max="3" width="8.375" style="203" customWidth="1"/>
    <col min="4" max="4" width="5.75" style="203" customWidth="1"/>
    <col min="5" max="7" width="9" style="203" customWidth="1"/>
    <col min="8" max="8" width="6.625" style="203" customWidth="1"/>
    <col min="9" max="11" width="5.625" style="203" customWidth="1"/>
    <col min="12" max="12" width="8" style="203" customWidth="1"/>
    <col min="13" max="13" width="5.625" style="203" customWidth="1"/>
    <col min="14" max="16384" width="9" style="90"/>
  </cols>
  <sheetData>
    <row r="1" spans="1:13" ht="15" thickBot="1" x14ac:dyDescent="0.2">
      <c r="A1" s="117" t="s">
        <v>40</v>
      </c>
      <c r="B1" s="129"/>
      <c r="C1" s="118"/>
      <c r="D1" s="118"/>
      <c r="E1" s="129"/>
      <c r="F1" s="129"/>
      <c r="G1" s="129"/>
      <c r="H1" s="129"/>
      <c r="I1" s="118"/>
      <c r="J1" s="118"/>
      <c r="L1" s="118"/>
      <c r="M1" s="173"/>
    </row>
    <row r="2" spans="1:13" x14ac:dyDescent="0.15">
      <c r="A2" s="174" t="s">
        <v>24</v>
      </c>
      <c r="B2" s="923" t="s">
        <v>1271</v>
      </c>
      <c r="C2" s="924"/>
      <c r="D2" s="925"/>
      <c r="E2" s="926" t="s">
        <v>734</v>
      </c>
      <c r="F2" s="927"/>
      <c r="G2" s="927"/>
      <c r="H2" s="927"/>
      <c r="I2" s="928"/>
      <c r="J2" s="473" t="s">
        <v>50</v>
      </c>
      <c r="K2" s="473" t="s">
        <v>1265</v>
      </c>
      <c r="L2" s="921" t="s">
        <v>736</v>
      </c>
      <c r="M2" s="472" t="s">
        <v>123</v>
      </c>
    </row>
    <row r="3" spans="1:13" x14ac:dyDescent="0.15">
      <c r="A3" s="177" t="s">
        <v>738</v>
      </c>
      <c r="B3" s="178" t="s">
        <v>24</v>
      </c>
      <c r="C3" s="872" t="s">
        <v>1268</v>
      </c>
      <c r="D3" s="872" t="s">
        <v>741</v>
      </c>
      <c r="E3" s="872" t="s">
        <v>1270</v>
      </c>
      <c r="F3" s="872" t="s">
        <v>35</v>
      </c>
      <c r="G3" s="872" t="s">
        <v>33</v>
      </c>
      <c r="H3" s="867" t="s">
        <v>740</v>
      </c>
      <c r="I3" s="867" t="s">
        <v>741</v>
      </c>
      <c r="J3" s="179" t="s">
        <v>55</v>
      </c>
      <c r="K3" s="179" t="s">
        <v>1266</v>
      </c>
      <c r="L3" s="922"/>
      <c r="M3" s="204" t="s">
        <v>746</v>
      </c>
    </row>
    <row r="4" spans="1:13" x14ac:dyDescent="0.15">
      <c r="A4" s="180" t="s">
        <v>24</v>
      </c>
      <c r="B4" s="181" t="s">
        <v>24</v>
      </c>
      <c r="C4" s="869" t="s">
        <v>1269</v>
      </c>
      <c r="D4" s="871" t="s">
        <v>1267</v>
      </c>
      <c r="E4" s="870" t="s">
        <v>1269</v>
      </c>
      <c r="F4" s="870" t="s">
        <v>1269</v>
      </c>
      <c r="G4" s="870" t="s">
        <v>1269</v>
      </c>
      <c r="H4" s="72" t="s">
        <v>1269</v>
      </c>
      <c r="I4" s="871" t="s">
        <v>1267</v>
      </c>
      <c r="J4" s="182" t="s">
        <v>744</v>
      </c>
      <c r="K4" s="182" t="s">
        <v>22</v>
      </c>
      <c r="L4" s="182" t="s">
        <v>745</v>
      </c>
      <c r="M4" s="205" t="s">
        <v>921</v>
      </c>
    </row>
    <row r="5" spans="1:13" ht="13.5" customHeight="1" x14ac:dyDescent="0.15">
      <c r="A5" s="184" t="s">
        <v>752</v>
      </c>
      <c r="B5" s="185">
        <v>3303</v>
      </c>
      <c r="C5" s="190" t="s">
        <v>1000</v>
      </c>
      <c r="D5" s="190" t="s">
        <v>1000</v>
      </c>
      <c r="E5" s="185">
        <v>20064</v>
      </c>
      <c r="F5" s="185">
        <v>9929</v>
      </c>
      <c r="G5" s="185">
        <f>E5-F5</f>
        <v>10135</v>
      </c>
      <c r="H5" s="186" t="s">
        <v>1000</v>
      </c>
      <c r="I5" s="190" t="s">
        <v>1000</v>
      </c>
      <c r="J5" s="188">
        <f>E5/B5</f>
        <v>6.0744777475022707</v>
      </c>
      <c r="K5" s="188">
        <f>F5/G5*100</f>
        <v>97.967439565860886</v>
      </c>
      <c r="L5" s="260" t="s">
        <v>1001</v>
      </c>
      <c r="M5" s="226">
        <v>53.9</v>
      </c>
    </row>
    <row r="6" spans="1:13" ht="13.5" customHeight="1" x14ac:dyDescent="0.15">
      <c r="A6" s="184" t="s">
        <v>1003</v>
      </c>
      <c r="B6" s="185">
        <v>3375</v>
      </c>
      <c r="C6" s="185">
        <f>B6-B5</f>
        <v>72</v>
      </c>
      <c r="D6" s="194">
        <v>2.2000000000000002</v>
      </c>
      <c r="E6" s="185">
        <v>20966</v>
      </c>
      <c r="F6" s="185">
        <v>10296</v>
      </c>
      <c r="G6" s="185">
        <f t="shared" ref="G6:G21" si="0">E6-F6</f>
        <v>10670</v>
      </c>
      <c r="H6" s="185">
        <f>E6-E5</f>
        <v>902</v>
      </c>
      <c r="I6" s="194">
        <v>4.5</v>
      </c>
      <c r="J6" s="188">
        <f t="shared" ref="J6:J21" si="1">E6/B6</f>
        <v>6.212148148148148</v>
      </c>
      <c r="K6" s="188">
        <f t="shared" ref="K6:K21" si="2">F6/G6*100</f>
        <v>96.494845360824741</v>
      </c>
      <c r="L6" s="260" t="s">
        <v>929</v>
      </c>
      <c r="M6" s="226">
        <v>56.4</v>
      </c>
    </row>
    <row r="7" spans="1:13" ht="13.5" customHeight="1" x14ac:dyDescent="0.15">
      <c r="A7" s="184" t="s">
        <v>930</v>
      </c>
      <c r="B7" s="185">
        <v>3506</v>
      </c>
      <c r="C7" s="185">
        <f t="shared" ref="C7:C20" si="3">B7-B6</f>
        <v>131</v>
      </c>
      <c r="D7" s="189">
        <v>3.9</v>
      </c>
      <c r="E7" s="185">
        <v>22216</v>
      </c>
      <c r="F7" s="185">
        <v>10984</v>
      </c>
      <c r="G7" s="185">
        <f t="shared" si="0"/>
        <v>11232</v>
      </c>
      <c r="H7" s="185">
        <f t="shared" ref="H7:H20" si="4">E7-E6</f>
        <v>1250</v>
      </c>
      <c r="I7" s="187">
        <v>6</v>
      </c>
      <c r="J7" s="188">
        <f t="shared" si="1"/>
        <v>6.33656588705077</v>
      </c>
      <c r="K7" s="188">
        <f t="shared" si="2"/>
        <v>97.792022792022792</v>
      </c>
      <c r="L7" s="260" t="s">
        <v>929</v>
      </c>
      <c r="M7" s="226">
        <v>59.7</v>
      </c>
    </row>
    <row r="8" spans="1:13" ht="13.5" customHeight="1" x14ac:dyDescent="0.15">
      <c r="A8" s="184" t="s">
        <v>1146</v>
      </c>
      <c r="B8" s="185">
        <v>3711</v>
      </c>
      <c r="C8" s="185">
        <f t="shared" si="3"/>
        <v>205</v>
      </c>
      <c r="D8" s="189">
        <v>5.8</v>
      </c>
      <c r="E8" s="185">
        <v>23289</v>
      </c>
      <c r="F8" s="185">
        <v>11526</v>
      </c>
      <c r="G8" s="185">
        <f t="shared" si="0"/>
        <v>11763</v>
      </c>
      <c r="H8" s="185">
        <f t="shared" si="4"/>
        <v>1073</v>
      </c>
      <c r="I8" s="187">
        <v>4.8</v>
      </c>
      <c r="J8" s="188">
        <f t="shared" si="1"/>
        <v>6.2756669361358126</v>
      </c>
      <c r="K8" s="188">
        <f t="shared" si="2"/>
        <v>97.985207855138995</v>
      </c>
      <c r="L8" s="260" t="s">
        <v>929</v>
      </c>
      <c r="M8" s="226">
        <v>62.6</v>
      </c>
    </row>
    <row r="9" spans="1:13" ht="13.5" customHeight="1" x14ac:dyDescent="0.15">
      <c r="A9" s="184" t="s">
        <v>1147</v>
      </c>
      <c r="B9" s="185">
        <v>3629</v>
      </c>
      <c r="C9" s="185">
        <f t="shared" si="3"/>
        <v>-82</v>
      </c>
      <c r="D9" s="189">
        <v>-2.2000000000000002</v>
      </c>
      <c r="E9" s="185">
        <v>23069</v>
      </c>
      <c r="F9" s="185">
        <v>11228</v>
      </c>
      <c r="G9" s="185">
        <f t="shared" si="0"/>
        <v>11841</v>
      </c>
      <c r="H9" s="185">
        <f t="shared" si="4"/>
        <v>-220</v>
      </c>
      <c r="I9" s="187">
        <v>-0.9</v>
      </c>
      <c r="J9" s="188">
        <f t="shared" si="1"/>
        <v>6.3568476164232575</v>
      </c>
      <c r="K9" s="188">
        <f t="shared" si="2"/>
        <v>94.823072375643946</v>
      </c>
      <c r="L9" s="260" t="s">
        <v>929</v>
      </c>
      <c r="M9" s="226">
        <v>62</v>
      </c>
    </row>
    <row r="10" spans="1:13" ht="13.5" customHeight="1" x14ac:dyDescent="0.15">
      <c r="A10" s="184" t="s">
        <v>1148</v>
      </c>
      <c r="B10" s="185">
        <v>5239</v>
      </c>
      <c r="C10" s="185">
        <f t="shared" si="3"/>
        <v>1610</v>
      </c>
      <c r="D10" s="189">
        <v>44.4</v>
      </c>
      <c r="E10" s="185">
        <v>30202</v>
      </c>
      <c r="F10" s="185">
        <v>14660</v>
      </c>
      <c r="G10" s="185">
        <f t="shared" si="0"/>
        <v>15542</v>
      </c>
      <c r="H10" s="185">
        <f t="shared" si="4"/>
        <v>7133</v>
      </c>
      <c r="I10" s="187">
        <v>30.9</v>
      </c>
      <c r="J10" s="188">
        <f t="shared" si="1"/>
        <v>5.7648406184386332</v>
      </c>
      <c r="K10" s="188">
        <f t="shared" si="2"/>
        <v>94.325054690516026</v>
      </c>
      <c r="L10" s="260" t="s">
        <v>929</v>
      </c>
      <c r="M10" s="226">
        <v>81.2</v>
      </c>
    </row>
    <row r="11" spans="1:13" ht="13.5" customHeight="1" x14ac:dyDescent="0.15">
      <c r="A11" s="184" t="s">
        <v>1149</v>
      </c>
      <c r="B11" s="185">
        <v>5289</v>
      </c>
      <c r="C11" s="185">
        <f>B11-B10</f>
        <v>50</v>
      </c>
      <c r="D11" s="261">
        <v>1</v>
      </c>
      <c r="E11" s="185">
        <v>31241</v>
      </c>
      <c r="F11" s="185">
        <v>15166</v>
      </c>
      <c r="G11" s="185">
        <f t="shared" si="0"/>
        <v>16075</v>
      </c>
      <c r="H11" s="185">
        <f>E11-E10</f>
        <v>1039</v>
      </c>
      <c r="I11" s="187">
        <v>3.4</v>
      </c>
      <c r="J11" s="188">
        <f t="shared" si="1"/>
        <v>5.9067876725278881</v>
      </c>
      <c r="K11" s="188">
        <f t="shared" si="2"/>
        <v>94.345256609642306</v>
      </c>
      <c r="L11" s="260" t="s">
        <v>929</v>
      </c>
      <c r="M11" s="226">
        <v>83.9</v>
      </c>
    </row>
    <row r="12" spans="1:13" ht="13.5" customHeight="1" x14ac:dyDescent="0.15">
      <c r="A12" s="184" t="s">
        <v>1150</v>
      </c>
      <c r="B12" s="185">
        <v>5231</v>
      </c>
      <c r="C12" s="185">
        <f t="shared" si="3"/>
        <v>-58</v>
      </c>
      <c r="D12" s="194">
        <v>-1.1000000000000001</v>
      </c>
      <c r="E12" s="185">
        <v>31034</v>
      </c>
      <c r="F12" s="185">
        <v>14974</v>
      </c>
      <c r="G12" s="185">
        <f t="shared" si="0"/>
        <v>16060</v>
      </c>
      <c r="H12" s="185">
        <f t="shared" si="4"/>
        <v>-207</v>
      </c>
      <c r="I12" s="187">
        <v>-0.7</v>
      </c>
      <c r="J12" s="188">
        <f t="shared" si="1"/>
        <v>5.9327088510800996</v>
      </c>
      <c r="K12" s="188">
        <f t="shared" si="2"/>
        <v>93.237858032378583</v>
      </c>
      <c r="L12" s="223">
        <v>371.6</v>
      </c>
      <c r="M12" s="226">
        <v>83.5</v>
      </c>
    </row>
    <row r="13" spans="1:13" ht="13.5" customHeight="1" x14ac:dyDescent="0.15">
      <c r="A13" s="184" t="s">
        <v>1151</v>
      </c>
      <c r="B13" s="185">
        <v>5350</v>
      </c>
      <c r="C13" s="185">
        <f t="shared" si="3"/>
        <v>119</v>
      </c>
      <c r="D13" s="194">
        <v>2.2999999999999998</v>
      </c>
      <c r="E13" s="185">
        <v>30359</v>
      </c>
      <c r="F13" s="185">
        <v>14525</v>
      </c>
      <c r="G13" s="185">
        <f t="shared" si="0"/>
        <v>15834</v>
      </c>
      <c r="H13" s="185">
        <f t="shared" si="4"/>
        <v>-675</v>
      </c>
      <c r="I13" s="187">
        <v>-2.2000000000000002</v>
      </c>
      <c r="J13" s="188">
        <f t="shared" si="1"/>
        <v>5.6745794392523363</v>
      </c>
      <c r="K13" s="188">
        <f t="shared" si="2"/>
        <v>91.732979664014152</v>
      </c>
      <c r="L13" s="223">
        <v>372.7</v>
      </c>
      <c r="M13" s="226">
        <v>81.5</v>
      </c>
    </row>
    <row r="14" spans="1:13" ht="13.5" customHeight="1" x14ac:dyDescent="0.15">
      <c r="A14" s="184" t="s">
        <v>1152</v>
      </c>
      <c r="B14" s="185">
        <v>5530</v>
      </c>
      <c r="C14" s="185">
        <f t="shared" si="3"/>
        <v>180</v>
      </c>
      <c r="D14" s="194">
        <v>3.4</v>
      </c>
      <c r="E14" s="185">
        <v>29345</v>
      </c>
      <c r="F14" s="185">
        <v>14175</v>
      </c>
      <c r="G14" s="185">
        <f t="shared" si="0"/>
        <v>15170</v>
      </c>
      <c r="H14" s="185">
        <f t="shared" si="4"/>
        <v>-1014</v>
      </c>
      <c r="I14" s="187">
        <v>-3.3</v>
      </c>
      <c r="J14" s="188">
        <f t="shared" si="1"/>
        <v>5.3065099457504523</v>
      </c>
      <c r="K14" s="188">
        <f t="shared" si="2"/>
        <v>93.441001977587348</v>
      </c>
      <c r="L14" s="223">
        <v>372.7</v>
      </c>
      <c r="M14" s="226">
        <v>78.7</v>
      </c>
    </row>
    <row r="15" spans="1:13" ht="13.5" customHeight="1" x14ac:dyDescent="0.15">
      <c r="A15" s="184" t="s">
        <v>1153</v>
      </c>
      <c r="B15" s="185">
        <v>5723</v>
      </c>
      <c r="C15" s="185">
        <f t="shared" si="3"/>
        <v>193</v>
      </c>
      <c r="D15" s="194">
        <v>3.5</v>
      </c>
      <c r="E15" s="185">
        <v>28121</v>
      </c>
      <c r="F15" s="185">
        <v>13804</v>
      </c>
      <c r="G15" s="185">
        <f t="shared" si="0"/>
        <v>14317</v>
      </c>
      <c r="H15" s="185">
        <f t="shared" si="4"/>
        <v>-1224</v>
      </c>
      <c r="I15" s="187">
        <v>-4.2</v>
      </c>
      <c r="J15" s="188">
        <f t="shared" si="1"/>
        <v>4.9136816355058537</v>
      </c>
      <c r="K15" s="188">
        <f t="shared" si="2"/>
        <v>96.4168471048404</v>
      </c>
      <c r="L15" s="223">
        <v>372.7</v>
      </c>
      <c r="M15" s="226">
        <v>75.5</v>
      </c>
    </row>
    <row r="16" spans="1:13" ht="13.5" customHeight="1" x14ac:dyDescent="0.15">
      <c r="A16" s="184" t="s">
        <v>1154</v>
      </c>
      <c r="B16" s="185">
        <v>5883</v>
      </c>
      <c r="C16" s="185">
        <f>B16-B15</f>
        <v>160</v>
      </c>
      <c r="D16" s="194">
        <v>2.8</v>
      </c>
      <c r="E16" s="185">
        <v>27699</v>
      </c>
      <c r="F16" s="185">
        <v>13754</v>
      </c>
      <c r="G16" s="185">
        <f t="shared" si="0"/>
        <v>13945</v>
      </c>
      <c r="H16" s="185">
        <f>E16-E15</f>
        <v>-422</v>
      </c>
      <c r="I16" s="187">
        <v>-1.5</v>
      </c>
      <c r="J16" s="188">
        <f t="shared" si="1"/>
        <v>4.7083120856705758</v>
      </c>
      <c r="K16" s="188">
        <f t="shared" si="2"/>
        <v>98.630333452850479</v>
      </c>
      <c r="L16" s="223">
        <v>372.7</v>
      </c>
      <c r="M16" s="226">
        <v>74.3</v>
      </c>
    </row>
    <row r="17" spans="1:13" ht="13.5" customHeight="1" x14ac:dyDescent="0.15">
      <c r="A17" s="184" t="s">
        <v>1155</v>
      </c>
      <c r="B17" s="185">
        <v>6363</v>
      </c>
      <c r="C17" s="185">
        <f t="shared" si="3"/>
        <v>480</v>
      </c>
      <c r="D17" s="194">
        <v>8.1999999999999993</v>
      </c>
      <c r="E17" s="185">
        <v>26824</v>
      </c>
      <c r="F17" s="185">
        <v>13351</v>
      </c>
      <c r="G17" s="185">
        <f t="shared" si="0"/>
        <v>13473</v>
      </c>
      <c r="H17" s="185">
        <f t="shared" si="4"/>
        <v>-875</v>
      </c>
      <c r="I17" s="187">
        <v>-3.2</v>
      </c>
      <c r="J17" s="188">
        <f t="shared" si="1"/>
        <v>4.2156215621562154</v>
      </c>
      <c r="K17" s="188">
        <f t="shared" si="2"/>
        <v>99.094485266829963</v>
      </c>
      <c r="L17" s="223">
        <v>372.7</v>
      </c>
      <c r="M17" s="226">
        <v>72</v>
      </c>
    </row>
    <row r="18" spans="1:13" ht="13.5" customHeight="1" x14ac:dyDescent="0.15">
      <c r="A18" s="184" t="s">
        <v>1156</v>
      </c>
      <c r="B18" s="185">
        <v>6431</v>
      </c>
      <c r="C18" s="185">
        <f t="shared" si="3"/>
        <v>68</v>
      </c>
      <c r="D18" s="194">
        <v>1.1000000000000001</v>
      </c>
      <c r="E18" s="185">
        <v>26789</v>
      </c>
      <c r="F18" s="185">
        <v>13336</v>
      </c>
      <c r="G18" s="185">
        <f t="shared" si="0"/>
        <v>13453</v>
      </c>
      <c r="H18" s="185">
        <f t="shared" si="4"/>
        <v>-35</v>
      </c>
      <c r="I18" s="187">
        <v>-0.1</v>
      </c>
      <c r="J18" s="188">
        <f t="shared" si="1"/>
        <v>4.165604105115845</v>
      </c>
      <c r="K18" s="188">
        <f t="shared" si="2"/>
        <v>99.130305508065121</v>
      </c>
      <c r="L18" s="223">
        <v>372.7</v>
      </c>
      <c r="M18" s="226">
        <v>71.900000000000006</v>
      </c>
    </row>
    <row r="19" spans="1:13" ht="13.5" customHeight="1" x14ac:dyDescent="0.15">
      <c r="A19" s="184" t="s">
        <v>747</v>
      </c>
      <c r="B19" s="185">
        <v>6688</v>
      </c>
      <c r="C19" s="185">
        <f t="shared" si="3"/>
        <v>257</v>
      </c>
      <c r="D19" s="194">
        <v>4</v>
      </c>
      <c r="E19" s="185">
        <v>26670</v>
      </c>
      <c r="F19" s="185">
        <v>13275</v>
      </c>
      <c r="G19" s="185">
        <f t="shared" si="0"/>
        <v>13395</v>
      </c>
      <c r="H19" s="185">
        <f t="shared" si="4"/>
        <v>-119</v>
      </c>
      <c r="I19" s="187">
        <v>-0.4</v>
      </c>
      <c r="J19" s="188">
        <f t="shared" si="1"/>
        <v>3.9877392344497609</v>
      </c>
      <c r="K19" s="188">
        <f t="shared" si="2"/>
        <v>99.104143337066063</v>
      </c>
      <c r="L19" s="223">
        <v>372.31</v>
      </c>
      <c r="M19" s="226">
        <v>71.599999999999994</v>
      </c>
    </row>
    <row r="20" spans="1:13" ht="13.5" customHeight="1" x14ac:dyDescent="0.15">
      <c r="A20" s="184" t="s">
        <v>1157</v>
      </c>
      <c r="B20" s="185">
        <v>7050</v>
      </c>
      <c r="C20" s="185">
        <f t="shared" si="3"/>
        <v>362</v>
      </c>
      <c r="D20" s="194">
        <v>5.4</v>
      </c>
      <c r="E20" s="185">
        <v>26748</v>
      </c>
      <c r="F20" s="185">
        <v>13245</v>
      </c>
      <c r="G20" s="185">
        <f t="shared" si="0"/>
        <v>13503</v>
      </c>
      <c r="H20" s="185">
        <f t="shared" si="4"/>
        <v>78</v>
      </c>
      <c r="I20" s="187">
        <v>0.3</v>
      </c>
      <c r="J20" s="188">
        <f t="shared" si="1"/>
        <v>3.7940425531914892</v>
      </c>
      <c r="K20" s="188">
        <f t="shared" si="2"/>
        <v>98.089313485892021</v>
      </c>
      <c r="L20" s="223">
        <v>372.31</v>
      </c>
      <c r="M20" s="226">
        <v>71.8</v>
      </c>
    </row>
    <row r="21" spans="1:13" ht="13.5" customHeight="1" x14ac:dyDescent="0.15">
      <c r="A21" s="184" t="s">
        <v>1016</v>
      </c>
      <c r="B21" s="185">
        <v>7669</v>
      </c>
      <c r="C21" s="185">
        <f>B21-B20</f>
        <v>619</v>
      </c>
      <c r="D21" s="194">
        <f>C21/B20*100</f>
        <v>8.7801418439716308</v>
      </c>
      <c r="E21" s="185">
        <v>27027</v>
      </c>
      <c r="F21" s="185">
        <v>13457</v>
      </c>
      <c r="G21" s="185">
        <f t="shared" si="0"/>
        <v>13570</v>
      </c>
      <c r="H21" s="185">
        <f>E21-E20</f>
        <v>279</v>
      </c>
      <c r="I21" s="187">
        <f>H21/E20*100</f>
        <v>1.0430686406460297</v>
      </c>
      <c r="J21" s="188">
        <f t="shared" si="1"/>
        <v>3.5241882905202764</v>
      </c>
      <c r="K21" s="188">
        <f t="shared" si="2"/>
        <v>99.167280766396459</v>
      </c>
      <c r="L21" s="223">
        <v>372.31</v>
      </c>
      <c r="M21" s="226">
        <v>72.599999999999994</v>
      </c>
    </row>
    <row r="22" spans="1:13" ht="13.5" customHeight="1" x14ac:dyDescent="0.15">
      <c r="A22" s="184" t="s">
        <v>1017</v>
      </c>
      <c r="B22" s="185">
        <v>8016</v>
      </c>
      <c r="C22" s="185">
        <v>347</v>
      </c>
      <c r="D22" s="254">
        <f>C22/B21*100</f>
        <v>4.524709870908854</v>
      </c>
      <c r="E22" s="185">
        <v>26693</v>
      </c>
      <c r="F22" s="185">
        <v>13233</v>
      </c>
      <c r="G22" s="185">
        <v>13460</v>
      </c>
      <c r="H22" s="185">
        <v>-334</v>
      </c>
      <c r="I22" s="187">
        <f>H22/E21*100</f>
        <v>-1.2358012358012358</v>
      </c>
      <c r="J22" s="188">
        <v>3.3</v>
      </c>
      <c r="K22" s="188">
        <v>98.3</v>
      </c>
      <c r="L22" s="195">
        <v>372.31</v>
      </c>
      <c r="M22" s="193">
        <v>71.7</v>
      </c>
    </row>
    <row r="23" spans="1:13" ht="13.5" customHeight="1" x14ac:dyDescent="0.15">
      <c r="A23" s="184" t="s">
        <v>966</v>
      </c>
      <c r="B23" s="185">
        <v>8699</v>
      </c>
      <c r="C23" s="185">
        <v>683</v>
      </c>
      <c r="D23" s="254">
        <v>8.5204590818363268</v>
      </c>
      <c r="E23" s="185">
        <v>26765</v>
      </c>
      <c r="F23" s="185">
        <v>13325</v>
      </c>
      <c r="G23" s="185">
        <v>13440</v>
      </c>
      <c r="H23" s="185">
        <v>72</v>
      </c>
      <c r="I23" s="187">
        <v>0.26973363803244299</v>
      </c>
      <c r="J23" s="188">
        <v>3.0767904356822622</v>
      </c>
      <c r="K23" s="188">
        <v>99.144345238095227</v>
      </c>
      <c r="L23" s="195">
        <v>372.31</v>
      </c>
      <c r="M23" s="193">
        <v>71.900000000000006</v>
      </c>
    </row>
    <row r="24" spans="1:13" ht="13.5" customHeight="1" thickBot="1" x14ac:dyDescent="0.2">
      <c r="A24" s="256" t="s">
        <v>1070</v>
      </c>
      <c r="B24" s="211">
        <v>8564</v>
      </c>
      <c r="C24" s="211">
        <v>-135</v>
      </c>
      <c r="D24" s="214">
        <v>-1.6</v>
      </c>
      <c r="E24" s="211">
        <v>24919</v>
      </c>
      <c r="F24" s="211">
        <v>12186</v>
      </c>
      <c r="G24" s="211">
        <v>12733</v>
      </c>
      <c r="H24" s="211">
        <v>-1846</v>
      </c>
      <c r="I24" s="212">
        <v>-6.9</v>
      </c>
      <c r="J24" s="199">
        <f>E24/B24</f>
        <v>2.9097384399813171</v>
      </c>
      <c r="K24" s="199">
        <f>F24/G24*100</f>
        <v>95.70407602293254</v>
      </c>
      <c r="L24" s="258">
        <v>372.34</v>
      </c>
      <c r="M24" s="216">
        <v>66.900000000000006</v>
      </c>
    </row>
    <row r="25" spans="1:13" ht="18" customHeight="1" x14ac:dyDescent="0.15">
      <c r="A25" s="125" t="s">
        <v>951</v>
      </c>
      <c r="B25" s="160"/>
      <c r="C25" s="172"/>
      <c r="D25" s="172"/>
      <c r="E25" s="160"/>
      <c r="F25" s="160"/>
      <c r="G25" s="160"/>
      <c r="H25" s="160"/>
      <c r="I25" s="172"/>
      <c r="J25" s="172"/>
      <c r="K25" s="172"/>
      <c r="L25" s="172"/>
      <c r="M25" s="172"/>
    </row>
    <row r="26" spans="1:13" x14ac:dyDescent="0.15">
      <c r="A26" s="125"/>
      <c r="B26" s="160"/>
      <c r="C26" s="172"/>
      <c r="D26" s="172"/>
      <c r="E26" s="160"/>
      <c r="F26" s="160"/>
      <c r="G26" s="160"/>
      <c r="H26" s="160"/>
      <c r="I26" s="172"/>
      <c r="J26" s="172"/>
      <c r="K26" s="172"/>
      <c r="L26" s="172"/>
      <c r="M26" s="172"/>
    </row>
    <row r="27" spans="1:13" x14ac:dyDescent="0.15">
      <c r="A27" s="125"/>
      <c r="B27" s="160"/>
      <c r="C27" s="172"/>
      <c r="D27" s="172"/>
      <c r="E27" s="160"/>
      <c r="F27" s="160"/>
      <c r="G27" s="160"/>
      <c r="H27" s="160"/>
      <c r="I27" s="172"/>
      <c r="J27" s="172"/>
      <c r="K27" s="172"/>
      <c r="L27" s="172"/>
      <c r="M27" s="172"/>
    </row>
    <row r="28" spans="1:13" ht="15" thickBot="1" x14ac:dyDescent="0.2">
      <c r="A28" s="117" t="s">
        <v>41</v>
      </c>
      <c r="B28" s="129"/>
      <c r="C28" s="118"/>
      <c r="D28" s="118"/>
      <c r="E28" s="129"/>
      <c r="F28" s="129"/>
      <c r="G28" s="129"/>
      <c r="H28" s="129"/>
      <c r="I28" s="118"/>
      <c r="J28" s="118"/>
      <c r="L28" s="118"/>
      <c r="M28" s="173"/>
    </row>
    <row r="29" spans="1:13" x14ac:dyDescent="0.15">
      <c r="A29" s="174" t="s">
        <v>24</v>
      </c>
      <c r="B29" s="923" t="s">
        <v>1271</v>
      </c>
      <c r="C29" s="924"/>
      <c r="D29" s="925"/>
      <c r="E29" s="926" t="s">
        <v>734</v>
      </c>
      <c r="F29" s="927"/>
      <c r="G29" s="927"/>
      <c r="H29" s="927"/>
      <c r="I29" s="928"/>
      <c r="J29" s="473" t="s">
        <v>50</v>
      </c>
      <c r="K29" s="473" t="s">
        <v>1265</v>
      </c>
      <c r="L29" s="921" t="s">
        <v>736</v>
      </c>
      <c r="M29" s="472" t="s">
        <v>123</v>
      </c>
    </row>
    <row r="30" spans="1:13" x14ac:dyDescent="0.15">
      <c r="A30" s="177" t="s">
        <v>738</v>
      </c>
      <c r="B30" s="178" t="s">
        <v>24</v>
      </c>
      <c r="C30" s="872" t="s">
        <v>1268</v>
      </c>
      <c r="D30" s="872" t="s">
        <v>741</v>
      </c>
      <c r="E30" s="872" t="s">
        <v>1270</v>
      </c>
      <c r="F30" s="872" t="s">
        <v>35</v>
      </c>
      <c r="G30" s="872" t="s">
        <v>33</v>
      </c>
      <c r="H30" s="867" t="s">
        <v>740</v>
      </c>
      <c r="I30" s="867" t="s">
        <v>741</v>
      </c>
      <c r="J30" s="179" t="s">
        <v>55</v>
      </c>
      <c r="K30" s="179" t="s">
        <v>1266</v>
      </c>
      <c r="L30" s="922"/>
      <c r="M30" s="204" t="s">
        <v>746</v>
      </c>
    </row>
    <row r="31" spans="1:13" x14ac:dyDescent="0.15">
      <c r="A31" s="180" t="s">
        <v>24</v>
      </c>
      <c r="B31" s="181" t="s">
        <v>24</v>
      </c>
      <c r="C31" s="869" t="s">
        <v>1269</v>
      </c>
      <c r="D31" s="871" t="s">
        <v>1267</v>
      </c>
      <c r="E31" s="870" t="s">
        <v>1269</v>
      </c>
      <c r="F31" s="870" t="s">
        <v>1269</v>
      </c>
      <c r="G31" s="870" t="s">
        <v>1269</v>
      </c>
      <c r="H31" s="72" t="s">
        <v>1269</v>
      </c>
      <c r="I31" s="871" t="s">
        <v>1267</v>
      </c>
      <c r="J31" s="182" t="s">
        <v>744</v>
      </c>
      <c r="K31" s="182" t="s">
        <v>22</v>
      </c>
      <c r="L31" s="182" t="s">
        <v>745</v>
      </c>
      <c r="M31" s="205" t="s">
        <v>921</v>
      </c>
    </row>
    <row r="32" spans="1:13" x14ac:dyDescent="0.15">
      <c r="A32" s="184" t="s">
        <v>1144</v>
      </c>
      <c r="B32" s="185">
        <v>5488</v>
      </c>
      <c r="C32" s="186" t="s">
        <v>1000</v>
      </c>
      <c r="D32" s="254" t="s">
        <v>1000</v>
      </c>
      <c r="E32" s="185">
        <v>22671</v>
      </c>
      <c r="F32" s="185">
        <v>11193</v>
      </c>
      <c r="G32" s="185">
        <v>11478</v>
      </c>
      <c r="H32" s="186" t="s">
        <v>1000</v>
      </c>
      <c r="I32" s="187" t="s">
        <v>1000</v>
      </c>
      <c r="J32" s="188">
        <v>4.0999999999999996</v>
      </c>
      <c r="K32" s="188">
        <v>97.5</v>
      </c>
      <c r="L32" s="195">
        <v>193.7</v>
      </c>
      <c r="M32" s="193">
        <v>117</v>
      </c>
    </row>
    <row r="33" spans="1:13" ht="18" customHeight="1" x14ac:dyDescent="0.15">
      <c r="A33" s="184" t="s">
        <v>931</v>
      </c>
      <c r="B33" s="185">
        <v>5624</v>
      </c>
      <c r="C33" s="185">
        <v>136</v>
      </c>
      <c r="D33" s="254">
        <v>2.5</v>
      </c>
      <c r="E33" s="185">
        <v>22383</v>
      </c>
      <c r="F33" s="185">
        <v>11106</v>
      </c>
      <c r="G33" s="185">
        <v>11277</v>
      </c>
      <c r="H33" s="185">
        <v>-288</v>
      </c>
      <c r="I33" s="187">
        <v>-1.3</v>
      </c>
      <c r="J33" s="188">
        <v>4</v>
      </c>
      <c r="K33" s="188">
        <v>98.5</v>
      </c>
      <c r="L33" s="195">
        <v>192.7</v>
      </c>
      <c r="M33" s="193">
        <v>116.2</v>
      </c>
    </row>
    <row r="34" spans="1:13" ht="18" customHeight="1" x14ac:dyDescent="0.15">
      <c r="A34" s="184" t="s">
        <v>995</v>
      </c>
      <c r="B34" s="185">
        <v>5732</v>
      </c>
      <c r="C34" s="185">
        <v>108</v>
      </c>
      <c r="D34" s="254">
        <v>1.9</v>
      </c>
      <c r="E34" s="185">
        <v>21774</v>
      </c>
      <c r="F34" s="185">
        <v>10791</v>
      </c>
      <c r="G34" s="185">
        <v>10983</v>
      </c>
      <c r="H34" s="185">
        <v>-609</v>
      </c>
      <c r="I34" s="187">
        <v>-2.7</v>
      </c>
      <c r="J34" s="188">
        <v>3.8</v>
      </c>
      <c r="K34" s="188">
        <v>98.3</v>
      </c>
      <c r="L34" s="195">
        <v>192.84</v>
      </c>
      <c r="M34" s="193">
        <v>112.9</v>
      </c>
    </row>
    <row r="35" spans="1:13" ht="15" customHeight="1" x14ac:dyDescent="0.15">
      <c r="A35" s="184" t="s">
        <v>1016</v>
      </c>
      <c r="B35" s="185">
        <v>5806</v>
      </c>
      <c r="C35" s="185">
        <v>74</v>
      </c>
      <c r="D35" s="254">
        <v>1.3</v>
      </c>
      <c r="E35" s="185">
        <v>20999</v>
      </c>
      <c r="F35" s="185">
        <v>10390</v>
      </c>
      <c r="G35" s="185">
        <v>10609</v>
      </c>
      <c r="H35" s="185">
        <v>-775</v>
      </c>
      <c r="I35" s="187">
        <v>-3.6</v>
      </c>
      <c r="J35" s="188">
        <v>3.6</v>
      </c>
      <c r="K35" s="188">
        <v>97.9</v>
      </c>
      <c r="L35" s="195">
        <v>192.84</v>
      </c>
      <c r="M35" s="193">
        <v>108.9</v>
      </c>
    </row>
    <row r="36" spans="1:13" ht="18" customHeight="1" x14ac:dyDescent="0.15">
      <c r="A36" s="184" t="s">
        <v>1017</v>
      </c>
      <c r="B36" s="185">
        <v>5870</v>
      </c>
      <c r="C36" s="185">
        <v>64</v>
      </c>
      <c r="D36" s="254">
        <v>1.1000000000000001</v>
      </c>
      <c r="E36" s="185">
        <v>19865</v>
      </c>
      <c r="F36" s="185">
        <v>9879</v>
      </c>
      <c r="G36" s="185">
        <v>9986</v>
      </c>
      <c r="H36" s="185">
        <v>-1134</v>
      </c>
      <c r="I36" s="187">
        <v>-5.4</v>
      </c>
      <c r="J36" s="188">
        <v>3.4</v>
      </c>
      <c r="K36" s="188">
        <v>98.9</v>
      </c>
      <c r="L36" s="195">
        <v>192.84</v>
      </c>
      <c r="M36" s="193">
        <v>103</v>
      </c>
    </row>
    <row r="37" spans="1:13" ht="18" customHeight="1" x14ac:dyDescent="0.15">
      <c r="A37" s="184" t="s">
        <v>966</v>
      </c>
      <c r="B37" s="185">
        <v>5877</v>
      </c>
      <c r="C37" s="185">
        <v>7</v>
      </c>
      <c r="D37" s="254">
        <v>0.1192504258943782</v>
      </c>
      <c r="E37" s="185">
        <v>18446</v>
      </c>
      <c r="F37" s="185">
        <v>9160</v>
      </c>
      <c r="G37" s="185">
        <v>9286</v>
      </c>
      <c r="H37" s="185">
        <v>-1419</v>
      </c>
      <c r="I37" s="187">
        <v>-7.1432167128114772</v>
      </c>
      <c r="J37" s="188">
        <v>3.1</v>
      </c>
      <c r="K37" s="188">
        <v>98.643118673271587</v>
      </c>
      <c r="L37" s="195">
        <v>192.84</v>
      </c>
      <c r="M37" s="193">
        <v>95.7</v>
      </c>
    </row>
    <row r="38" spans="1:13" ht="18" customHeight="1" thickBot="1" x14ac:dyDescent="0.2">
      <c r="A38" s="256" t="s">
        <v>1070</v>
      </c>
      <c r="B38" s="211">
        <v>5831</v>
      </c>
      <c r="C38" s="211">
        <v>-46</v>
      </c>
      <c r="D38" s="214">
        <v>-0.8</v>
      </c>
      <c r="E38" s="211">
        <v>16964</v>
      </c>
      <c r="F38" s="211">
        <v>8526</v>
      </c>
      <c r="G38" s="211">
        <v>8438</v>
      </c>
      <c r="H38" s="211">
        <v>-1482</v>
      </c>
      <c r="I38" s="212">
        <v>-8</v>
      </c>
      <c r="J38" s="199">
        <v>2.9</v>
      </c>
      <c r="K38" s="199">
        <f>F38/G38*100</f>
        <v>101.04290116141266</v>
      </c>
      <c r="L38" s="258">
        <v>192.78</v>
      </c>
      <c r="M38" s="216">
        <v>88</v>
      </c>
    </row>
    <row r="39" spans="1:13" ht="18" customHeight="1" x14ac:dyDescent="0.15">
      <c r="A39" s="125" t="s">
        <v>951</v>
      </c>
      <c r="B39" s="160"/>
      <c r="C39" s="172"/>
      <c r="D39" s="172"/>
      <c r="E39" s="160"/>
      <c r="F39" s="160"/>
      <c r="G39" s="160"/>
      <c r="H39" s="160"/>
      <c r="I39" s="172"/>
      <c r="J39" s="172"/>
      <c r="K39" s="172"/>
      <c r="L39" s="172"/>
      <c r="M39" s="172"/>
    </row>
    <row r="40" spans="1:13" x14ac:dyDescent="0.15">
      <c r="A40" s="219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</row>
    <row r="41" spans="1:13" x14ac:dyDescent="0.15">
      <c r="A41" s="219"/>
      <c r="B41" s="219"/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19"/>
    </row>
  </sheetData>
  <mergeCells count="6">
    <mergeCell ref="L29:L30"/>
    <mergeCell ref="L2:L3"/>
    <mergeCell ref="B2:D2"/>
    <mergeCell ref="E2:I2"/>
    <mergeCell ref="B29:D29"/>
    <mergeCell ref="E29:I29"/>
  </mergeCells>
  <phoneticPr fontId="1"/>
  <pageMargins left="0.43307086614173229" right="0.43307086614173229" top="0.74803149606299213" bottom="0.55118110236220474" header="0.31496062992125984" footer="0.31496062992125984"/>
  <pageSetup paperSize="9" scale="96" firstPageNumber="13" fitToHeight="0" orientation="portrait" r:id="rId1"/>
  <headerFooter>
    <oddFooter>&amp;C19</oddFooter>
    <firstFooter>&amp;C19</first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12.25" style="619" customWidth="1"/>
    <col min="2" max="2" width="14.75" style="619" customWidth="1"/>
    <col min="3" max="3" width="9" style="619"/>
    <col min="4" max="6" width="8.125" style="619" customWidth="1"/>
    <col min="7" max="9" width="9" style="619"/>
    <col min="10" max="16384" width="9" style="94"/>
  </cols>
  <sheetData>
    <row r="1" spans="1:9" x14ac:dyDescent="0.15">
      <c r="A1" s="570"/>
      <c r="B1" s="570"/>
      <c r="C1" s="570"/>
      <c r="D1" s="570"/>
      <c r="E1" s="570"/>
      <c r="F1" s="570"/>
      <c r="G1" s="570"/>
      <c r="H1" s="570"/>
      <c r="I1" s="840"/>
    </row>
    <row r="2" spans="1:9" x14ac:dyDescent="0.15">
      <c r="A2" s="570"/>
      <c r="B2" s="570"/>
      <c r="C2" s="570"/>
      <c r="D2" s="570"/>
      <c r="E2" s="570"/>
      <c r="F2" s="570"/>
      <c r="G2" s="570"/>
      <c r="H2" s="570"/>
      <c r="I2" s="840"/>
    </row>
    <row r="3" spans="1:9" ht="14.25" thickBot="1" x14ac:dyDescent="0.2">
      <c r="A3" s="570"/>
      <c r="B3" s="570"/>
      <c r="C3" s="570"/>
      <c r="D3" s="570"/>
      <c r="E3" s="570"/>
      <c r="F3" s="570"/>
      <c r="G3" s="570"/>
      <c r="H3" s="570"/>
      <c r="I3" s="841" t="s">
        <v>1251</v>
      </c>
    </row>
    <row r="4" spans="1:9" x14ac:dyDescent="0.15">
      <c r="A4" s="1089" t="s">
        <v>612</v>
      </c>
      <c r="B4" s="1111" t="s">
        <v>408</v>
      </c>
      <c r="C4" s="818"/>
      <c r="D4" s="1167" t="s">
        <v>248</v>
      </c>
      <c r="E4" s="1168"/>
      <c r="F4" s="1169"/>
      <c r="G4" s="819"/>
      <c r="H4" s="819"/>
      <c r="I4" s="820" t="s">
        <v>613</v>
      </c>
    </row>
    <row r="5" spans="1:9" x14ac:dyDescent="0.15">
      <c r="A5" s="1128"/>
      <c r="B5" s="1112"/>
      <c r="C5" s="591" t="s">
        <v>614</v>
      </c>
      <c r="D5" s="588"/>
      <c r="E5" s="582" t="s">
        <v>615</v>
      </c>
      <c r="F5" s="582" t="s">
        <v>615</v>
      </c>
      <c r="G5" s="592" t="s">
        <v>241</v>
      </c>
      <c r="H5" s="592" t="s">
        <v>616</v>
      </c>
      <c r="I5" s="583" t="s">
        <v>617</v>
      </c>
    </row>
    <row r="6" spans="1:9" x14ac:dyDescent="0.15">
      <c r="A6" s="1128"/>
      <c r="B6" s="1112"/>
      <c r="C6" s="591" t="s">
        <v>618</v>
      </c>
      <c r="D6" s="592" t="s">
        <v>310</v>
      </c>
      <c r="E6" s="559"/>
      <c r="F6" s="592" t="s">
        <v>619</v>
      </c>
      <c r="G6" s="592" t="s">
        <v>250</v>
      </c>
      <c r="H6" s="559"/>
      <c r="I6" s="683"/>
    </row>
    <row r="7" spans="1:9" x14ac:dyDescent="0.15">
      <c r="A7" s="1090"/>
      <c r="B7" s="1113"/>
      <c r="C7" s="822" t="s">
        <v>2</v>
      </c>
      <c r="D7" s="629"/>
      <c r="E7" s="823" t="s">
        <v>247</v>
      </c>
      <c r="F7" s="823" t="s">
        <v>247</v>
      </c>
      <c r="G7" s="823" t="s">
        <v>618</v>
      </c>
      <c r="H7" s="823" t="s">
        <v>618</v>
      </c>
      <c r="I7" s="555" t="s">
        <v>618</v>
      </c>
    </row>
    <row r="8" spans="1:9" x14ac:dyDescent="0.15">
      <c r="A8" s="566" t="s">
        <v>658</v>
      </c>
      <c r="B8" s="559"/>
      <c r="C8" s="557"/>
      <c r="D8" s="557"/>
      <c r="E8" s="557"/>
      <c r="F8" s="557"/>
      <c r="G8" s="557"/>
      <c r="H8" s="557"/>
      <c r="I8" s="558"/>
    </row>
    <row r="9" spans="1:9" x14ac:dyDescent="0.15">
      <c r="A9" s="566"/>
      <c r="B9" s="559" t="s">
        <v>231</v>
      </c>
      <c r="C9" s="557">
        <v>4795</v>
      </c>
      <c r="D9" s="557">
        <v>3265</v>
      </c>
      <c r="E9" s="557">
        <v>2273</v>
      </c>
      <c r="F9" s="557">
        <v>992</v>
      </c>
      <c r="G9" s="557">
        <v>41</v>
      </c>
      <c r="H9" s="557">
        <v>1486</v>
      </c>
      <c r="I9" s="558">
        <v>772</v>
      </c>
    </row>
    <row r="10" spans="1:9" x14ac:dyDescent="0.15">
      <c r="A10" s="566"/>
      <c r="B10" s="559" t="s">
        <v>233</v>
      </c>
      <c r="C10" s="686">
        <v>13105</v>
      </c>
      <c r="D10" s="686">
        <v>11460</v>
      </c>
      <c r="E10" s="686">
        <v>6613</v>
      </c>
      <c r="F10" s="686">
        <v>4847</v>
      </c>
      <c r="G10" s="686">
        <v>152</v>
      </c>
      <c r="H10" s="686">
        <v>1486</v>
      </c>
      <c r="I10" s="854">
        <v>4141</v>
      </c>
    </row>
    <row r="11" spans="1:9" x14ac:dyDescent="0.15">
      <c r="A11" s="566"/>
      <c r="B11" s="559" t="s">
        <v>620</v>
      </c>
      <c r="C11" s="602">
        <f>C10/C9</f>
        <v>2.7330552659019811</v>
      </c>
      <c r="D11" s="602">
        <f t="shared" ref="D11:I11" si="0">D10/D9</f>
        <v>3.5099540581929558</v>
      </c>
      <c r="E11" s="602">
        <f t="shared" si="0"/>
        <v>2.9093708754949406</v>
      </c>
      <c r="F11" s="602">
        <f t="shared" si="0"/>
        <v>4.886088709677419</v>
      </c>
      <c r="G11" s="602">
        <f t="shared" si="0"/>
        <v>3.7073170731707319</v>
      </c>
      <c r="H11" s="602">
        <f t="shared" si="0"/>
        <v>1</v>
      </c>
      <c r="I11" s="852">
        <f t="shared" si="0"/>
        <v>5.3639896373056999</v>
      </c>
    </row>
    <row r="12" spans="1:9" ht="3.6" customHeight="1" x14ac:dyDescent="0.15">
      <c r="A12" s="566"/>
      <c r="B12" s="559"/>
      <c r="C12" s="559"/>
      <c r="D12" s="559"/>
      <c r="E12" s="559"/>
      <c r="F12" s="559"/>
      <c r="G12" s="559"/>
      <c r="H12" s="559"/>
      <c r="I12" s="855"/>
    </row>
    <row r="13" spans="1:9" x14ac:dyDescent="0.15">
      <c r="A13" s="566" t="s">
        <v>659</v>
      </c>
      <c r="B13" s="559" t="s">
        <v>231</v>
      </c>
      <c r="C13" s="557">
        <v>1321</v>
      </c>
      <c r="D13" s="557">
        <v>850</v>
      </c>
      <c r="E13" s="557">
        <v>694</v>
      </c>
      <c r="F13" s="557">
        <v>156</v>
      </c>
      <c r="G13" s="557">
        <v>14</v>
      </c>
      <c r="H13" s="557">
        <v>455</v>
      </c>
      <c r="I13" s="855">
        <v>125</v>
      </c>
    </row>
    <row r="14" spans="1:9" x14ac:dyDescent="0.15">
      <c r="A14" s="566"/>
      <c r="B14" s="559" t="s">
        <v>233</v>
      </c>
      <c r="C14" s="557">
        <v>3255</v>
      </c>
      <c r="D14" s="557">
        <v>2756</v>
      </c>
      <c r="E14" s="557">
        <v>2012</v>
      </c>
      <c r="F14" s="557">
        <v>744</v>
      </c>
      <c r="G14" s="557">
        <v>40</v>
      </c>
      <c r="H14" s="557">
        <v>455</v>
      </c>
      <c r="I14" s="856">
        <v>655</v>
      </c>
    </row>
    <row r="15" spans="1:9" x14ac:dyDescent="0.15">
      <c r="A15" s="566"/>
      <c r="B15" s="559" t="s">
        <v>620</v>
      </c>
      <c r="C15" s="602">
        <f t="shared" ref="C15:I15" si="1">C14/C13</f>
        <v>2.4640423921271766</v>
      </c>
      <c r="D15" s="602">
        <f t="shared" si="1"/>
        <v>3.2423529411764704</v>
      </c>
      <c r="E15" s="602">
        <f t="shared" si="1"/>
        <v>2.8991354466858787</v>
      </c>
      <c r="F15" s="602">
        <f t="shared" si="1"/>
        <v>4.7692307692307692</v>
      </c>
      <c r="G15" s="602">
        <f t="shared" si="1"/>
        <v>2.8571428571428572</v>
      </c>
      <c r="H15" s="602">
        <f t="shared" si="1"/>
        <v>1</v>
      </c>
      <c r="I15" s="852">
        <f t="shared" si="1"/>
        <v>5.24</v>
      </c>
    </row>
    <row r="16" spans="1:9" ht="3.6" customHeight="1" x14ac:dyDescent="0.15">
      <c r="A16" s="566"/>
      <c r="B16" s="559"/>
      <c r="C16" s="559"/>
      <c r="D16" s="559"/>
      <c r="E16" s="559"/>
      <c r="F16" s="559"/>
      <c r="G16" s="559"/>
      <c r="H16" s="559"/>
      <c r="I16" s="560"/>
    </row>
    <row r="17" spans="1:9" x14ac:dyDescent="0.15">
      <c r="A17" s="566" t="s">
        <v>660</v>
      </c>
      <c r="B17" s="559" t="s">
        <v>231</v>
      </c>
      <c r="C17" s="557">
        <v>56</v>
      </c>
      <c r="D17" s="557">
        <v>50</v>
      </c>
      <c r="E17" s="557">
        <v>35</v>
      </c>
      <c r="F17" s="557">
        <v>15</v>
      </c>
      <c r="G17" s="561" t="s">
        <v>509</v>
      </c>
      <c r="H17" s="557">
        <v>6</v>
      </c>
      <c r="I17" s="562">
        <v>11</v>
      </c>
    </row>
    <row r="18" spans="1:9" x14ac:dyDescent="0.15">
      <c r="A18" s="566"/>
      <c r="B18" s="559" t="s">
        <v>233</v>
      </c>
      <c r="C18" s="557">
        <v>189</v>
      </c>
      <c r="D18" s="557">
        <v>183</v>
      </c>
      <c r="E18" s="557">
        <v>108</v>
      </c>
      <c r="F18" s="557">
        <v>75</v>
      </c>
      <c r="G18" s="561" t="s">
        <v>1099</v>
      </c>
      <c r="H18" s="557">
        <v>6</v>
      </c>
      <c r="I18" s="562">
        <v>61</v>
      </c>
    </row>
    <row r="19" spans="1:9" x14ac:dyDescent="0.15">
      <c r="A19" s="566"/>
      <c r="B19" s="559" t="s">
        <v>620</v>
      </c>
      <c r="C19" s="602">
        <f>C18/C17</f>
        <v>3.375</v>
      </c>
      <c r="D19" s="602">
        <f>D18/D17</f>
        <v>3.66</v>
      </c>
      <c r="E19" s="602">
        <f>E18/E17</f>
        <v>3.0857142857142859</v>
      </c>
      <c r="F19" s="602">
        <f>F18/F17</f>
        <v>5</v>
      </c>
      <c r="G19" s="561" t="s">
        <v>1099</v>
      </c>
      <c r="H19" s="602">
        <f>H18/H17</f>
        <v>1</v>
      </c>
      <c r="I19" s="852">
        <f>I18/I17</f>
        <v>5.5454545454545459</v>
      </c>
    </row>
    <row r="20" spans="1:9" ht="3.6" customHeight="1" x14ac:dyDescent="0.15">
      <c r="A20" s="566"/>
      <c r="B20" s="559"/>
      <c r="C20" s="559"/>
      <c r="D20" s="559"/>
      <c r="E20" s="559"/>
      <c r="F20" s="559"/>
      <c r="G20" s="638"/>
      <c r="H20" s="559"/>
      <c r="I20" s="560"/>
    </row>
    <row r="21" spans="1:9" x14ac:dyDescent="0.15">
      <c r="A21" s="566" t="s">
        <v>661</v>
      </c>
      <c r="B21" s="559" t="s">
        <v>231</v>
      </c>
      <c r="C21" s="557">
        <v>51</v>
      </c>
      <c r="D21" s="557">
        <v>46</v>
      </c>
      <c r="E21" s="557">
        <v>27</v>
      </c>
      <c r="F21" s="557">
        <v>19</v>
      </c>
      <c r="G21" s="561" t="s">
        <v>509</v>
      </c>
      <c r="H21" s="557">
        <v>5</v>
      </c>
      <c r="I21" s="562">
        <v>17</v>
      </c>
    </row>
    <row r="22" spans="1:9" x14ac:dyDescent="0.15">
      <c r="A22" s="566"/>
      <c r="B22" s="559" t="s">
        <v>233</v>
      </c>
      <c r="C22" s="557">
        <v>205</v>
      </c>
      <c r="D22" s="557">
        <v>200</v>
      </c>
      <c r="E22" s="557">
        <v>93</v>
      </c>
      <c r="F22" s="557">
        <v>107</v>
      </c>
      <c r="G22" s="561" t="s">
        <v>509</v>
      </c>
      <c r="H22" s="557">
        <v>5</v>
      </c>
      <c r="I22" s="562">
        <v>101</v>
      </c>
    </row>
    <row r="23" spans="1:9" x14ac:dyDescent="0.15">
      <c r="A23" s="566"/>
      <c r="B23" s="559" t="s">
        <v>620</v>
      </c>
      <c r="C23" s="602">
        <f>C22/C21</f>
        <v>4.0196078431372548</v>
      </c>
      <c r="D23" s="602">
        <f>D22/D21</f>
        <v>4.3478260869565215</v>
      </c>
      <c r="E23" s="602">
        <f>E22/E21</f>
        <v>3.4444444444444446</v>
      </c>
      <c r="F23" s="602">
        <f>F22/F21</f>
        <v>5.6315789473684212</v>
      </c>
      <c r="G23" s="561" t="s">
        <v>509</v>
      </c>
      <c r="H23" s="602">
        <f>H22/H21</f>
        <v>1</v>
      </c>
      <c r="I23" s="852">
        <f>I22/I21</f>
        <v>5.9411764705882355</v>
      </c>
    </row>
    <row r="24" spans="1:9" ht="3.6" customHeight="1" x14ac:dyDescent="0.15">
      <c r="A24" s="566"/>
      <c r="B24" s="559"/>
      <c r="C24" s="559"/>
      <c r="D24" s="559"/>
      <c r="E24" s="559"/>
      <c r="F24" s="559"/>
      <c r="G24" s="638"/>
      <c r="H24" s="559"/>
      <c r="I24" s="560"/>
    </row>
    <row r="25" spans="1:9" x14ac:dyDescent="0.15">
      <c r="A25" s="566" t="s">
        <v>662</v>
      </c>
      <c r="B25" s="559" t="s">
        <v>231</v>
      </c>
      <c r="C25" s="557">
        <v>22</v>
      </c>
      <c r="D25" s="557">
        <v>20</v>
      </c>
      <c r="E25" s="557">
        <v>8</v>
      </c>
      <c r="F25" s="557">
        <v>12</v>
      </c>
      <c r="G25" s="561" t="s">
        <v>509</v>
      </c>
      <c r="H25" s="557">
        <v>2</v>
      </c>
      <c r="I25" s="562">
        <v>10</v>
      </c>
    </row>
    <row r="26" spans="1:9" x14ac:dyDescent="0.15">
      <c r="A26" s="566"/>
      <c r="B26" s="559" t="s">
        <v>233</v>
      </c>
      <c r="C26" s="557">
        <v>79</v>
      </c>
      <c r="D26" s="557">
        <v>77</v>
      </c>
      <c r="E26" s="557">
        <v>22</v>
      </c>
      <c r="F26" s="557">
        <v>55</v>
      </c>
      <c r="G26" s="561" t="s">
        <v>509</v>
      </c>
      <c r="H26" s="557">
        <v>2</v>
      </c>
      <c r="I26" s="562">
        <v>48</v>
      </c>
    </row>
    <row r="27" spans="1:9" x14ac:dyDescent="0.15">
      <c r="A27" s="566"/>
      <c r="B27" s="559" t="s">
        <v>620</v>
      </c>
      <c r="C27" s="602">
        <f>C26/C25</f>
        <v>3.5909090909090908</v>
      </c>
      <c r="D27" s="602">
        <f>D26/D25</f>
        <v>3.85</v>
      </c>
      <c r="E27" s="602">
        <f>E26/E25</f>
        <v>2.75</v>
      </c>
      <c r="F27" s="602">
        <f>F26/F25</f>
        <v>4.583333333333333</v>
      </c>
      <c r="G27" s="561" t="s">
        <v>509</v>
      </c>
      <c r="H27" s="602">
        <f>H26/H25</f>
        <v>1</v>
      </c>
      <c r="I27" s="852">
        <f>I26/I25</f>
        <v>4.8</v>
      </c>
    </row>
    <row r="28" spans="1:9" ht="3.6" customHeight="1" x14ac:dyDescent="0.15">
      <c r="A28" s="566"/>
      <c r="B28" s="559"/>
      <c r="C28" s="559"/>
      <c r="D28" s="559"/>
      <c r="E28" s="559"/>
      <c r="F28" s="559"/>
      <c r="G28" s="638"/>
      <c r="H28" s="559"/>
      <c r="I28" s="560"/>
    </row>
    <row r="29" spans="1:9" x14ac:dyDescent="0.15">
      <c r="A29" s="566" t="s">
        <v>663</v>
      </c>
      <c r="B29" s="559" t="s">
        <v>231</v>
      </c>
      <c r="C29" s="557">
        <v>119</v>
      </c>
      <c r="D29" s="557">
        <v>105</v>
      </c>
      <c r="E29" s="557">
        <v>68</v>
      </c>
      <c r="F29" s="557">
        <v>37</v>
      </c>
      <c r="G29" s="561">
        <v>1</v>
      </c>
      <c r="H29" s="557">
        <v>13</v>
      </c>
      <c r="I29" s="558">
        <v>29</v>
      </c>
    </row>
    <row r="30" spans="1:9" x14ac:dyDescent="0.15">
      <c r="A30" s="566"/>
      <c r="B30" s="559" t="s">
        <v>233</v>
      </c>
      <c r="C30" s="557">
        <v>362</v>
      </c>
      <c r="D30" s="557">
        <v>346</v>
      </c>
      <c r="E30" s="557">
        <v>175</v>
      </c>
      <c r="F30" s="557">
        <v>171</v>
      </c>
      <c r="G30" s="561">
        <v>3</v>
      </c>
      <c r="H30" s="557">
        <v>13</v>
      </c>
      <c r="I30" s="562">
        <v>149</v>
      </c>
    </row>
    <row r="31" spans="1:9" x14ac:dyDescent="0.15">
      <c r="A31" s="566"/>
      <c r="B31" s="559" t="s">
        <v>620</v>
      </c>
      <c r="C31" s="602">
        <f t="shared" ref="C31:I31" si="2">C30/C29</f>
        <v>3.0420168067226889</v>
      </c>
      <c r="D31" s="602">
        <f t="shared" si="2"/>
        <v>3.2952380952380951</v>
      </c>
      <c r="E31" s="602">
        <f t="shared" si="2"/>
        <v>2.5735294117647061</v>
      </c>
      <c r="F31" s="602">
        <f t="shared" si="2"/>
        <v>4.6216216216216219</v>
      </c>
      <c r="G31" s="602">
        <f t="shared" si="2"/>
        <v>3</v>
      </c>
      <c r="H31" s="602">
        <f t="shared" si="2"/>
        <v>1</v>
      </c>
      <c r="I31" s="852">
        <f t="shared" si="2"/>
        <v>5.1379310344827589</v>
      </c>
    </row>
    <row r="32" spans="1:9" ht="3.6" customHeight="1" x14ac:dyDescent="0.15">
      <c r="A32" s="566"/>
      <c r="B32" s="559"/>
      <c r="C32" s="559"/>
      <c r="D32" s="559"/>
      <c r="E32" s="559"/>
      <c r="F32" s="559"/>
      <c r="G32" s="638"/>
      <c r="H32" s="559"/>
      <c r="I32" s="560"/>
    </row>
    <row r="33" spans="1:9" x14ac:dyDescent="0.15">
      <c r="A33" s="566" t="s">
        <v>664</v>
      </c>
      <c r="B33" s="559" t="s">
        <v>231</v>
      </c>
      <c r="C33" s="557">
        <v>43</v>
      </c>
      <c r="D33" s="557">
        <v>35</v>
      </c>
      <c r="E33" s="557">
        <v>21</v>
      </c>
      <c r="F33" s="557">
        <v>14</v>
      </c>
      <c r="G33" s="561">
        <v>1</v>
      </c>
      <c r="H33" s="561">
        <v>7</v>
      </c>
      <c r="I33" s="562">
        <v>14</v>
      </c>
    </row>
    <row r="34" spans="1:9" x14ac:dyDescent="0.15">
      <c r="A34" s="566"/>
      <c r="B34" s="559" t="s">
        <v>233</v>
      </c>
      <c r="C34" s="557">
        <v>149</v>
      </c>
      <c r="D34" s="557">
        <v>135</v>
      </c>
      <c r="E34" s="557">
        <v>59</v>
      </c>
      <c r="F34" s="557">
        <v>76</v>
      </c>
      <c r="G34" s="561">
        <v>7</v>
      </c>
      <c r="H34" s="561">
        <v>7</v>
      </c>
      <c r="I34" s="562">
        <v>80</v>
      </c>
    </row>
    <row r="35" spans="1:9" x14ac:dyDescent="0.15">
      <c r="A35" s="566"/>
      <c r="B35" s="559" t="s">
        <v>620</v>
      </c>
      <c r="C35" s="602">
        <f t="shared" ref="C35:I35" si="3">C34/C33</f>
        <v>3.4651162790697674</v>
      </c>
      <c r="D35" s="602">
        <f t="shared" si="3"/>
        <v>3.8571428571428572</v>
      </c>
      <c r="E35" s="602">
        <f t="shared" si="3"/>
        <v>2.8095238095238093</v>
      </c>
      <c r="F35" s="602">
        <f t="shared" si="3"/>
        <v>5.4285714285714288</v>
      </c>
      <c r="G35" s="602">
        <f t="shared" si="3"/>
        <v>7</v>
      </c>
      <c r="H35" s="602">
        <f t="shared" si="3"/>
        <v>1</v>
      </c>
      <c r="I35" s="852">
        <f t="shared" si="3"/>
        <v>5.7142857142857144</v>
      </c>
    </row>
    <row r="36" spans="1:9" ht="3.6" customHeight="1" x14ac:dyDescent="0.15">
      <c r="A36" s="566"/>
      <c r="B36" s="559"/>
      <c r="C36" s="559"/>
      <c r="D36" s="559"/>
      <c r="E36" s="559"/>
      <c r="F36" s="559"/>
      <c r="G36" s="638"/>
      <c r="H36" s="559"/>
      <c r="I36" s="560"/>
    </row>
    <row r="37" spans="1:9" x14ac:dyDescent="0.15">
      <c r="A37" s="566" t="s">
        <v>665</v>
      </c>
      <c r="B37" s="559" t="s">
        <v>231</v>
      </c>
      <c r="C37" s="557">
        <v>161</v>
      </c>
      <c r="D37" s="557">
        <v>148</v>
      </c>
      <c r="E37" s="557">
        <v>78</v>
      </c>
      <c r="F37" s="557">
        <v>70</v>
      </c>
      <c r="G37" s="561">
        <v>1</v>
      </c>
      <c r="H37" s="557">
        <v>12</v>
      </c>
      <c r="I37" s="562">
        <v>52</v>
      </c>
    </row>
    <row r="38" spans="1:9" x14ac:dyDescent="0.15">
      <c r="A38" s="566"/>
      <c r="B38" s="559" t="s">
        <v>233</v>
      </c>
      <c r="C38" s="557">
        <v>587</v>
      </c>
      <c r="D38" s="557">
        <v>570</v>
      </c>
      <c r="E38" s="557">
        <v>232</v>
      </c>
      <c r="F38" s="557">
        <v>338</v>
      </c>
      <c r="G38" s="561">
        <v>5</v>
      </c>
      <c r="H38" s="557">
        <v>12</v>
      </c>
      <c r="I38" s="562">
        <v>277</v>
      </c>
    </row>
    <row r="39" spans="1:9" x14ac:dyDescent="0.15">
      <c r="A39" s="566"/>
      <c r="B39" s="559" t="s">
        <v>620</v>
      </c>
      <c r="C39" s="602">
        <f t="shared" ref="C39:I39" si="4">C38/C37</f>
        <v>3.6459627329192545</v>
      </c>
      <c r="D39" s="602">
        <f t="shared" si="4"/>
        <v>3.8513513513513513</v>
      </c>
      <c r="E39" s="602">
        <f t="shared" si="4"/>
        <v>2.9743589743589745</v>
      </c>
      <c r="F39" s="602">
        <f t="shared" si="4"/>
        <v>4.8285714285714283</v>
      </c>
      <c r="G39" s="602">
        <f t="shared" si="4"/>
        <v>5</v>
      </c>
      <c r="H39" s="602">
        <f t="shared" si="4"/>
        <v>1</v>
      </c>
      <c r="I39" s="852">
        <f t="shared" si="4"/>
        <v>5.3269230769230766</v>
      </c>
    </row>
    <row r="40" spans="1:9" ht="3.6" customHeight="1" x14ac:dyDescent="0.15">
      <c r="A40" s="566"/>
      <c r="B40" s="559"/>
      <c r="C40" s="559"/>
      <c r="D40" s="559"/>
      <c r="E40" s="559"/>
      <c r="F40" s="559"/>
      <c r="G40" s="638"/>
      <c r="H40" s="559"/>
      <c r="I40" s="560"/>
    </row>
    <row r="41" spans="1:9" x14ac:dyDescent="0.15">
      <c r="A41" s="566" t="s">
        <v>666</v>
      </c>
      <c r="B41" s="559" t="s">
        <v>231</v>
      </c>
      <c r="C41" s="557">
        <v>271</v>
      </c>
      <c r="D41" s="557">
        <v>227</v>
      </c>
      <c r="E41" s="557">
        <v>163</v>
      </c>
      <c r="F41" s="557">
        <v>64</v>
      </c>
      <c r="G41" s="561">
        <v>2</v>
      </c>
      <c r="H41" s="557">
        <v>42</v>
      </c>
      <c r="I41" s="558">
        <v>49</v>
      </c>
    </row>
    <row r="42" spans="1:9" x14ac:dyDescent="0.15">
      <c r="A42" s="566"/>
      <c r="B42" s="559" t="s">
        <v>233</v>
      </c>
      <c r="C42" s="557">
        <v>852</v>
      </c>
      <c r="D42" s="557">
        <v>802</v>
      </c>
      <c r="E42" s="557">
        <v>504</v>
      </c>
      <c r="F42" s="557">
        <v>298</v>
      </c>
      <c r="G42" s="561">
        <v>8</v>
      </c>
      <c r="H42" s="557">
        <v>42</v>
      </c>
      <c r="I42" s="562">
        <v>250</v>
      </c>
    </row>
    <row r="43" spans="1:9" x14ac:dyDescent="0.15">
      <c r="A43" s="566"/>
      <c r="B43" s="559" t="s">
        <v>620</v>
      </c>
      <c r="C43" s="602">
        <f t="shared" ref="C43:I43" si="5">C42/C41</f>
        <v>3.1439114391143912</v>
      </c>
      <c r="D43" s="602">
        <f t="shared" si="5"/>
        <v>3.5330396475770924</v>
      </c>
      <c r="E43" s="602">
        <f t="shared" si="5"/>
        <v>3.0920245398773005</v>
      </c>
      <c r="F43" s="602">
        <f t="shared" si="5"/>
        <v>4.65625</v>
      </c>
      <c r="G43" s="602">
        <f t="shared" si="5"/>
        <v>4</v>
      </c>
      <c r="H43" s="602">
        <f t="shared" si="5"/>
        <v>1</v>
      </c>
      <c r="I43" s="852">
        <f t="shared" si="5"/>
        <v>5.1020408163265305</v>
      </c>
    </row>
    <row r="44" spans="1:9" ht="3.6" customHeight="1" x14ac:dyDescent="0.15">
      <c r="A44" s="566"/>
      <c r="B44" s="559"/>
      <c r="C44" s="559"/>
      <c r="D44" s="559"/>
      <c r="E44" s="559"/>
      <c r="F44" s="559"/>
      <c r="G44" s="638"/>
      <c r="H44" s="559"/>
      <c r="I44" s="560"/>
    </row>
    <row r="45" spans="1:9" x14ac:dyDescent="0.15">
      <c r="A45" s="566" t="s">
        <v>667</v>
      </c>
      <c r="B45" s="559" t="s">
        <v>231</v>
      </c>
      <c r="C45" s="557">
        <v>153</v>
      </c>
      <c r="D45" s="557">
        <v>130</v>
      </c>
      <c r="E45" s="557">
        <v>91</v>
      </c>
      <c r="F45" s="557">
        <v>39</v>
      </c>
      <c r="G45" s="561">
        <v>2</v>
      </c>
      <c r="H45" s="557">
        <v>21</v>
      </c>
      <c r="I45" s="562">
        <v>29</v>
      </c>
    </row>
    <row r="46" spans="1:9" x14ac:dyDescent="0.15">
      <c r="A46" s="566"/>
      <c r="B46" s="559" t="s">
        <v>233</v>
      </c>
      <c r="C46" s="557">
        <v>488</v>
      </c>
      <c r="D46" s="557">
        <v>459</v>
      </c>
      <c r="E46" s="557">
        <v>270</v>
      </c>
      <c r="F46" s="557">
        <v>189</v>
      </c>
      <c r="G46" s="561">
        <v>8</v>
      </c>
      <c r="H46" s="557">
        <v>21</v>
      </c>
      <c r="I46" s="562">
        <v>153</v>
      </c>
    </row>
    <row r="47" spans="1:9" x14ac:dyDescent="0.15">
      <c r="A47" s="566"/>
      <c r="B47" s="559" t="s">
        <v>620</v>
      </c>
      <c r="C47" s="602">
        <f t="shared" ref="C47:I47" si="6">C46/C45</f>
        <v>3.1895424836601309</v>
      </c>
      <c r="D47" s="602">
        <f t="shared" si="6"/>
        <v>3.5307692307692307</v>
      </c>
      <c r="E47" s="602">
        <f t="shared" si="6"/>
        <v>2.9670329670329672</v>
      </c>
      <c r="F47" s="602">
        <f t="shared" si="6"/>
        <v>4.8461538461538458</v>
      </c>
      <c r="G47" s="602">
        <f t="shared" si="6"/>
        <v>4</v>
      </c>
      <c r="H47" s="602">
        <f t="shared" si="6"/>
        <v>1</v>
      </c>
      <c r="I47" s="852">
        <f t="shared" si="6"/>
        <v>5.2758620689655169</v>
      </c>
    </row>
    <row r="48" spans="1:9" ht="3.6" customHeight="1" x14ac:dyDescent="0.15">
      <c r="A48" s="566"/>
      <c r="B48" s="559"/>
      <c r="C48" s="559"/>
      <c r="D48" s="559"/>
      <c r="E48" s="559"/>
      <c r="F48" s="559"/>
      <c r="G48" s="638"/>
      <c r="H48" s="559"/>
      <c r="I48" s="560"/>
    </row>
    <row r="49" spans="1:9" x14ac:dyDescent="0.15">
      <c r="A49" s="566" t="s">
        <v>668</v>
      </c>
      <c r="B49" s="559" t="s">
        <v>231</v>
      </c>
      <c r="C49" s="557">
        <v>170</v>
      </c>
      <c r="D49" s="557">
        <v>144</v>
      </c>
      <c r="E49" s="557">
        <v>87</v>
      </c>
      <c r="F49" s="557">
        <v>57</v>
      </c>
      <c r="G49" s="561">
        <v>3</v>
      </c>
      <c r="H49" s="557">
        <v>23</v>
      </c>
      <c r="I49" s="558">
        <v>44</v>
      </c>
    </row>
    <row r="50" spans="1:9" x14ac:dyDescent="0.15">
      <c r="A50" s="566"/>
      <c r="B50" s="559" t="s">
        <v>233</v>
      </c>
      <c r="C50" s="557">
        <v>559</v>
      </c>
      <c r="D50" s="557">
        <v>521</v>
      </c>
      <c r="E50" s="557">
        <v>235</v>
      </c>
      <c r="F50" s="557">
        <v>286</v>
      </c>
      <c r="G50" s="561">
        <v>15</v>
      </c>
      <c r="H50" s="557">
        <v>23</v>
      </c>
      <c r="I50" s="562">
        <v>243</v>
      </c>
    </row>
    <row r="51" spans="1:9" x14ac:dyDescent="0.15">
      <c r="A51" s="566"/>
      <c r="B51" s="559" t="s">
        <v>620</v>
      </c>
      <c r="C51" s="602">
        <f t="shared" ref="C51:I51" si="7">C50/C49</f>
        <v>3.2882352941176469</v>
      </c>
      <c r="D51" s="602">
        <f t="shared" si="7"/>
        <v>3.6180555555555554</v>
      </c>
      <c r="E51" s="602">
        <f t="shared" si="7"/>
        <v>2.7011494252873565</v>
      </c>
      <c r="F51" s="602">
        <f t="shared" si="7"/>
        <v>5.0175438596491224</v>
      </c>
      <c r="G51" s="602">
        <f t="shared" si="7"/>
        <v>5</v>
      </c>
      <c r="H51" s="602">
        <f t="shared" si="7"/>
        <v>1</v>
      </c>
      <c r="I51" s="852">
        <f t="shared" si="7"/>
        <v>5.5227272727272725</v>
      </c>
    </row>
    <row r="52" spans="1:9" ht="3.6" customHeight="1" x14ac:dyDescent="0.15">
      <c r="A52" s="566"/>
      <c r="B52" s="559"/>
      <c r="C52" s="559"/>
      <c r="D52" s="559"/>
      <c r="E52" s="559"/>
      <c r="F52" s="559"/>
      <c r="G52" s="638"/>
      <c r="H52" s="559"/>
      <c r="I52" s="560"/>
    </row>
    <row r="53" spans="1:9" x14ac:dyDescent="0.15">
      <c r="A53" s="566" t="s">
        <v>669</v>
      </c>
      <c r="B53" s="559" t="s">
        <v>231</v>
      </c>
      <c r="C53" s="557">
        <v>104</v>
      </c>
      <c r="D53" s="557">
        <v>85</v>
      </c>
      <c r="E53" s="557">
        <v>51</v>
      </c>
      <c r="F53" s="557">
        <v>34</v>
      </c>
      <c r="G53" s="561" t="s">
        <v>509</v>
      </c>
      <c r="H53" s="557">
        <v>19</v>
      </c>
      <c r="I53" s="562">
        <v>29</v>
      </c>
    </row>
    <row r="54" spans="1:9" x14ac:dyDescent="0.15">
      <c r="A54" s="566"/>
      <c r="B54" s="559" t="s">
        <v>233</v>
      </c>
      <c r="C54" s="557">
        <v>333</v>
      </c>
      <c r="D54" s="557">
        <v>314</v>
      </c>
      <c r="E54" s="557">
        <v>147</v>
      </c>
      <c r="F54" s="557">
        <v>167</v>
      </c>
      <c r="G54" s="561" t="s">
        <v>509</v>
      </c>
      <c r="H54" s="557">
        <v>19</v>
      </c>
      <c r="I54" s="562">
        <v>150</v>
      </c>
    </row>
    <row r="55" spans="1:9" x14ac:dyDescent="0.15">
      <c r="A55" s="566"/>
      <c r="B55" s="559" t="s">
        <v>620</v>
      </c>
      <c r="C55" s="602">
        <f>C54/C53</f>
        <v>3.2019230769230771</v>
      </c>
      <c r="D55" s="602">
        <f>D54/D53</f>
        <v>3.6941176470588237</v>
      </c>
      <c r="E55" s="602">
        <f>E54/E53</f>
        <v>2.8823529411764706</v>
      </c>
      <c r="F55" s="602">
        <f>F54/F53</f>
        <v>4.9117647058823533</v>
      </c>
      <c r="G55" s="561" t="s">
        <v>509</v>
      </c>
      <c r="H55" s="602">
        <f>H54/H53</f>
        <v>1</v>
      </c>
      <c r="I55" s="852">
        <f>I54/I53</f>
        <v>5.1724137931034484</v>
      </c>
    </row>
    <row r="56" spans="1:9" ht="3.6" customHeight="1" x14ac:dyDescent="0.15">
      <c r="A56" s="566"/>
      <c r="B56" s="559"/>
      <c r="C56" s="559"/>
      <c r="D56" s="559"/>
      <c r="E56" s="559"/>
      <c r="F56" s="559"/>
      <c r="G56" s="638"/>
      <c r="H56" s="559"/>
      <c r="I56" s="560"/>
    </row>
    <row r="57" spans="1:9" x14ac:dyDescent="0.15">
      <c r="A57" s="566" t="s">
        <v>670</v>
      </c>
      <c r="B57" s="559" t="s">
        <v>231</v>
      </c>
      <c r="C57" s="557">
        <v>367</v>
      </c>
      <c r="D57" s="557">
        <v>320</v>
      </c>
      <c r="E57" s="557">
        <v>222</v>
      </c>
      <c r="F57" s="557">
        <v>98</v>
      </c>
      <c r="G57" s="561">
        <v>3</v>
      </c>
      <c r="H57" s="557">
        <v>44</v>
      </c>
      <c r="I57" s="558">
        <v>74</v>
      </c>
    </row>
    <row r="58" spans="1:9" x14ac:dyDescent="0.15">
      <c r="A58" s="566"/>
      <c r="B58" s="559" t="s">
        <v>233</v>
      </c>
      <c r="C58" s="557">
        <v>1203</v>
      </c>
      <c r="D58" s="557">
        <v>1149</v>
      </c>
      <c r="E58" s="557">
        <v>658</v>
      </c>
      <c r="F58" s="557">
        <v>491</v>
      </c>
      <c r="G58" s="561">
        <v>10</v>
      </c>
      <c r="H58" s="557">
        <v>44</v>
      </c>
      <c r="I58" s="562">
        <v>407</v>
      </c>
    </row>
    <row r="59" spans="1:9" x14ac:dyDescent="0.15">
      <c r="A59" s="566"/>
      <c r="B59" s="559" t="s">
        <v>620</v>
      </c>
      <c r="C59" s="602">
        <f t="shared" ref="C59:I59" si="8">C58/C57</f>
        <v>3.2779291553133514</v>
      </c>
      <c r="D59" s="602">
        <f t="shared" si="8"/>
        <v>3.5906250000000002</v>
      </c>
      <c r="E59" s="602">
        <f t="shared" si="8"/>
        <v>2.9639639639639639</v>
      </c>
      <c r="F59" s="602">
        <f t="shared" si="8"/>
        <v>5.0102040816326534</v>
      </c>
      <c r="G59" s="602">
        <f t="shared" si="8"/>
        <v>3.3333333333333335</v>
      </c>
      <c r="H59" s="602">
        <f t="shared" si="8"/>
        <v>1</v>
      </c>
      <c r="I59" s="852">
        <f t="shared" si="8"/>
        <v>5.5</v>
      </c>
    </row>
    <row r="60" spans="1:9" ht="3.6" customHeight="1" thickBot="1" x14ac:dyDescent="0.2">
      <c r="A60" s="573"/>
      <c r="B60" s="563"/>
      <c r="C60" s="563"/>
      <c r="D60" s="563"/>
      <c r="E60" s="563"/>
      <c r="F60" s="563"/>
      <c r="G60" s="563"/>
      <c r="H60" s="563"/>
      <c r="I60" s="564"/>
    </row>
  </sheetData>
  <mergeCells count="3">
    <mergeCell ref="A4:A7"/>
    <mergeCell ref="B4:B7"/>
    <mergeCell ref="D4:F4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&amp;C82</oddFooter>
    <firstFooter>&amp;C80</first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12.25" style="619" customWidth="1"/>
    <col min="2" max="2" width="14.75" style="619" customWidth="1"/>
    <col min="3" max="3" width="9" style="619"/>
    <col min="4" max="6" width="8.125" style="619" customWidth="1"/>
    <col min="7" max="9" width="9" style="619"/>
    <col min="10" max="16384" width="9" style="94"/>
  </cols>
  <sheetData>
    <row r="1" spans="1:9" x14ac:dyDescent="0.15">
      <c r="A1" s="570"/>
      <c r="B1" s="570"/>
      <c r="C1" s="570"/>
      <c r="D1" s="570"/>
      <c r="E1" s="570"/>
      <c r="F1" s="570"/>
      <c r="G1" s="570"/>
      <c r="H1" s="570"/>
      <c r="I1" s="570"/>
    </row>
    <row r="2" spans="1:9" x14ac:dyDescent="0.15">
      <c r="A2" s="570"/>
      <c r="B2" s="570"/>
      <c r="C2" s="570"/>
      <c r="D2" s="570"/>
      <c r="E2" s="570"/>
      <c r="F2" s="570"/>
      <c r="G2" s="570"/>
      <c r="H2" s="570"/>
      <c r="I2" s="570"/>
    </row>
    <row r="3" spans="1:9" ht="14.25" thickBot="1" x14ac:dyDescent="0.2">
      <c r="A3" s="570"/>
      <c r="B3" s="570"/>
      <c r="C3" s="570"/>
      <c r="D3" s="570"/>
      <c r="E3" s="570"/>
      <c r="F3" s="570"/>
      <c r="G3" s="570"/>
      <c r="H3" s="570"/>
      <c r="I3" s="841" t="s">
        <v>1251</v>
      </c>
    </row>
    <row r="4" spans="1:9" x14ac:dyDescent="0.15">
      <c r="A4" s="1089" t="s">
        <v>612</v>
      </c>
      <c r="B4" s="1111" t="s">
        <v>408</v>
      </c>
      <c r="C4" s="818"/>
      <c r="D4" s="1167" t="s">
        <v>248</v>
      </c>
      <c r="E4" s="1168"/>
      <c r="F4" s="1169"/>
      <c r="G4" s="819"/>
      <c r="H4" s="819"/>
      <c r="I4" s="820" t="s">
        <v>613</v>
      </c>
    </row>
    <row r="5" spans="1:9" x14ac:dyDescent="0.15">
      <c r="A5" s="1128"/>
      <c r="B5" s="1112"/>
      <c r="C5" s="591" t="s">
        <v>614</v>
      </c>
      <c r="D5" s="588"/>
      <c r="E5" s="582" t="s">
        <v>615</v>
      </c>
      <c r="F5" s="582" t="s">
        <v>615</v>
      </c>
      <c r="G5" s="592" t="s">
        <v>241</v>
      </c>
      <c r="H5" s="592" t="s">
        <v>616</v>
      </c>
      <c r="I5" s="583" t="s">
        <v>617</v>
      </c>
    </row>
    <row r="6" spans="1:9" x14ac:dyDescent="0.15">
      <c r="A6" s="1128"/>
      <c r="B6" s="1112"/>
      <c r="C6" s="591" t="s">
        <v>618</v>
      </c>
      <c r="D6" s="592" t="s">
        <v>310</v>
      </c>
      <c r="E6" s="559"/>
      <c r="F6" s="592" t="s">
        <v>619</v>
      </c>
      <c r="G6" s="592" t="s">
        <v>250</v>
      </c>
      <c r="H6" s="559"/>
      <c r="I6" s="683"/>
    </row>
    <row r="7" spans="1:9" x14ac:dyDescent="0.15">
      <c r="A7" s="1090"/>
      <c r="B7" s="1113"/>
      <c r="C7" s="822" t="s">
        <v>2</v>
      </c>
      <c r="D7" s="629"/>
      <c r="E7" s="823" t="s">
        <v>247</v>
      </c>
      <c r="F7" s="823" t="s">
        <v>247</v>
      </c>
      <c r="G7" s="823" t="s">
        <v>618</v>
      </c>
      <c r="H7" s="823" t="s">
        <v>618</v>
      </c>
      <c r="I7" s="555" t="s">
        <v>618</v>
      </c>
    </row>
    <row r="8" spans="1:9" x14ac:dyDescent="0.15">
      <c r="A8" s="566" t="s">
        <v>671</v>
      </c>
      <c r="B8" s="559" t="s">
        <v>231</v>
      </c>
      <c r="C8" s="557">
        <v>686</v>
      </c>
      <c r="D8" s="557">
        <v>229</v>
      </c>
      <c r="E8" s="557">
        <v>143</v>
      </c>
      <c r="F8" s="557">
        <v>86</v>
      </c>
      <c r="G8" s="561">
        <v>7</v>
      </c>
      <c r="H8" s="557">
        <v>450</v>
      </c>
      <c r="I8" s="558">
        <v>70</v>
      </c>
    </row>
    <row r="9" spans="1:9" x14ac:dyDescent="0.15">
      <c r="A9" s="566"/>
      <c r="B9" s="559" t="s">
        <v>233</v>
      </c>
      <c r="C9" s="557">
        <v>1328</v>
      </c>
      <c r="D9" s="557">
        <v>847</v>
      </c>
      <c r="E9" s="557">
        <v>422</v>
      </c>
      <c r="F9" s="557">
        <v>425</v>
      </c>
      <c r="G9" s="561">
        <v>31</v>
      </c>
      <c r="H9" s="557">
        <v>450</v>
      </c>
      <c r="I9" s="558">
        <v>384</v>
      </c>
    </row>
    <row r="10" spans="1:9" x14ac:dyDescent="0.15">
      <c r="A10" s="566"/>
      <c r="B10" s="559" t="s">
        <v>620</v>
      </c>
      <c r="C10" s="602">
        <f t="shared" ref="C10:I10" si="0">C9/C8</f>
        <v>1.935860058309038</v>
      </c>
      <c r="D10" s="602">
        <f t="shared" si="0"/>
        <v>3.6986899563318776</v>
      </c>
      <c r="E10" s="602">
        <f t="shared" si="0"/>
        <v>2.9510489510489513</v>
      </c>
      <c r="F10" s="602">
        <f t="shared" si="0"/>
        <v>4.941860465116279</v>
      </c>
      <c r="G10" s="602">
        <f t="shared" si="0"/>
        <v>4.4285714285714288</v>
      </c>
      <c r="H10" s="602">
        <f t="shared" si="0"/>
        <v>1</v>
      </c>
      <c r="I10" s="852">
        <f t="shared" si="0"/>
        <v>5.4857142857142858</v>
      </c>
    </row>
    <row r="11" spans="1:9" x14ac:dyDescent="0.15">
      <c r="A11" s="566"/>
      <c r="B11" s="559"/>
      <c r="C11" s="559"/>
      <c r="D11" s="559"/>
      <c r="E11" s="559"/>
      <c r="F11" s="559"/>
      <c r="G11" s="559"/>
      <c r="H11" s="559"/>
      <c r="I11" s="560"/>
    </row>
    <row r="12" spans="1:9" x14ac:dyDescent="0.15">
      <c r="A12" s="566" t="s">
        <v>672</v>
      </c>
      <c r="B12" s="559" t="s">
        <v>231</v>
      </c>
      <c r="C12" s="557">
        <v>315</v>
      </c>
      <c r="D12" s="557">
        <v>252</v>
      </c>
      <c r="E12" s="557">
        <v>170</v>
      </c>
      <c r="F12" s="557">
        <v>82</v>
      </c>
      <c r="G12" s="561">
        <v>1</v>
      </c>
      <c r="H12" s="557">
        <v>61</v>
      </c>
      <c r="I12" s="558">
        <v>62</v>
      </c>
    </row>
    <row r="13" spans="1:9" x14ac:dyDescent="0.15">
      <c r="A13" s="566"/>
      <c r="B13" s="559" t="s">
        <v>233</v>
      </c>
      <c r="C13" s="557">
        <v>966</v>
      </c>
      <c r="D13" s="557">
        <v>899</v>
      </c>
      <c r="E13" s="557">
        <v>492</v>
      </c>
      <c r="F13" s="557">
        <v>407</v>
      </c>
      <c r="G13" s="561">
        <v>3</v>
      </c>
      <c r="H13" s="557">
        <v>61</v>
      </c>
      <c r="I13" s="558">
        <v>336</v>
      </c>
    </row>
    <row r="14" spans="1:9" x14ac:dyDescent="0.15">
      <c r="A14" s="566"/>
      <c r="B14" s="559" t="s">
        <v>620</v>
      </c>
      <c r="C14" s="602">
        <f t="shared" ref="C14:I14" si="1">C13/C12</f>
        <v>3.0666666666666669</v>
      </c>
      <c r="D14" s="602">
        <f t="shared" si="1"/>
        <v>3.5674603174603177</v>
      </c>
      <c r="E14" s="602">
        <f t="shared" si="1"/>
        <v>2.8941176470588235</v>
      </c>
      <c r="F14" s="602">
        <f t="shared" si="1"/>
        <v>4.9634146341463419</v>
      </c>
      <c r="G14" s="602">
        <f t="shared" si="1"/>
        <v>3</v>
      </c>
      <c r="H14" s="602">
        <f t="shared" si="1"/>
        <v>1</v>
      </c>
      <c r="I14" s="852">
        <f t="shared" si="1"/>
        <v>5.419354838709677</v>
      </c>
    </row>
    <row r="15" spans="1:9" ht="3.6" customHeight="1" x14ac:dyDescent="0.15">
      <c r="A15" s="566"/>
      <c r="B15" s="559"/>
      <c r="C15" s="559"/>
      <c r="D15" s="559"/>
      <c r="E15" s="559"/>
      <c r="F15" s="559"/>
      <c r="G15" s="559"/>
      <c r="H15" s="559"/>
      <c r="I15" s="560"/>
    </row>
    <row r="16" spans="1:9" x14ac:dyDescent="0.15">
      <c r="A16" s="566" t="s">
        <v>673</v>
      </c>
      <c r="B16" s="559" t="s">
        <v>231</v>
      </c>
      <c r="C16" s="557">
        <v>451</v>
      </c>
      <c r="D16" s="557">
        <v>185</v>
      </c>
      <c r="E16" s="557">
        <v>150</v>
      </c>
      <c r="F16" s="557">
        <v>35</v>
      </c>
      <c r="G16" s="561">
        <v>1</v>
      </c>
      <c r="H16" s="557">
        <v>265</v>
      </c>
      <c r="I16" s="558">
        <v>30</v>
      </c>
    </row>
    <row r="17" spans="1:9" x14ac:dyDescent="0.15">
      <c r="A17" s="566"/>
      <c r="B17" s="559" t="s">
        <v>233</v>
      </c>
      <c r="C17" s="557">
        <v>873</v>
      </c>
      <c r="D17" s="557">
        <v>604</v>
      </c>
      <c r="E17" s="557">
        <v>435</v>
      </c>
      <c r="F17" s="557">
        <v>169</v>
      </c>
      <c r="G17" s="561">
        <v>4</v>
      </c>
      <c r="H17" s="557">
        <v>265</v>
      </c>
      <c r="I17" s="558">
        <v>152</v>
      </c>
    </row>
    <row r="18" spans="1:9" x14ac:dyDescent="0.15">
      <c r="A18" s="566"/>
      <c r="B18" s="559" t="s">
        <v>620</v>
      </c>
      <c r="C18" s="602">
        <f t="shared" ref="C18:I18" si="2">C17/C16</f>
        <v>1.9356984478935699</v>
      </c>
      <c r="D18" s="602">
        <f t="shared" si="2"/>
        <v>3.2648648648648648</v>
      </c>
      <c r="E18" s="602">
        <f t="shared" si="2"/>
        <v>2.9</v>
      </c>
      <c r="F18" s="602">
        <f t="shared" si="2"/>
        <v>4.8285714285714283</v>
      </c>
      <c r="G18" s="602">
        <f t="shared" si="2"/>
        <v>4</v>
      </c>
      <c r="H18" s="602">
        <f t="shared" si="2"/>
        <v>1</v>
      </c>
      <c r="I18" s="852">
        <f t="shared" si="2"/>
        <v>5.0666666666666664</v>
      </c>
    </row>
    <row r="19" spans="1:9" ht="3.6" customHeight="1" x14ac:dyDescent="0.15">
      <c r="A19" s="566"/>
      <c r="B19" s="559"/>
      <c r="C19" s="559"/>
      <c r="D19" s="559"/>
      <c r="E19" s="559"/>
      <c r="F19" s="559"/>
      <c r="G19" s="559"/>
      <c r="H19" s="559"/>
      <c r="I19" s="560"/>
    </row>
    <row r="20" spans="1:9" x14ac:dyDescent="0.15">
      <c r="A20" s="566" t="s">
        <v>674</v>
      </c>
      <c r="B20" s="559" t="s">
        <v>231</v>
      </c>
      <c r="C20" s="557">
        <v>137</v>
      </c>
      <c r="D20" s="557">
        <v>120</v>
      </c>
      <c r="E20" s="557">
        <v>80</v>
      </c>
      <c r="F20" s="557">
        <v>40</v>
      </c>
      <c r="G20" s="561">
        <v>2</v>
      </c>
      <c r="H20" s="557">
        <v>15</v>
      </c>
      <c r="I20" s="558">
        <v>32</v>
      </c>
    </row>
    <row r="21" spans="1:9" x14ac:dyDescent="0.15">
      <c r="A21" s="566"/>
      <c r="B21" s="559" t="s">
        <v>233</v>
      </c>
      <c r="C21" s="557">
        <v>456</v>
      </c>
      <c r="D21" s="557">
        <v>431</v>
      </c>
      <c r="E21" s="557">
        <v>235</v>
      </c>
      <c r="F21" s="557">
        <v>196</v>
      </c>
      <c r="G21" s="561">
        <v>10</v>
      </c>
      <c r="H21" s="557">
        <v>15</v>
      </c>
      <c r="I21" s="558">
        <v>172</v>
      </c>
    </row>
    <row r="22" spans="1:9" x14ac:dyDescent="0.15">
      <c r="A22" s="566"/>
      <c r="B22" s="559" t="s">
        <v>620</v>
      </c>
      <c r="C22" s="602">
        <f t="shared" ref="C22:I22" si="3">C21/C20</f>
        <v>3.3284671532846715</v>
      </c>
      <c r="D22" s="602">
        <f t="shared" si="3"/>
        <v>3.5916666666666668</v>
      </c>
      <c r="E22" s="602">
        <f t="shared" si="3"/>
        <v>2.9375</v>
      </c>
      <c r="F22" s="602">
        <f t="shared" si="3"/>
        <v>4.9000000000000004</v>
      </c>
      <c r="G22" s="602">
        <f t="shared" si="3"/>
        <v>5</v>
      </c>
      <c r="H22" s="602">
        <f t="shared" si="3"/>
        <v>1</v>
      </c>
      <c r="I22" s="852">
        <f t="shared" si="3"/>
        <v>5.375</v>
      </c>
    </row>
    <row r="23" spans="1:9" ht="3.6" customHeight="1" x14ac:dyDescent="0.15">
      <c r="A23" s="566"/>
      <c r="B23" s="559"/>
      <c r="C23" s="559"/>
      <c r="D23" s="559"/>
      <c r="E23" s="559"/>
      <c r="F23" s="559"/>
      <c r="G23" s="638"/>
      <c r="H23" s="559"/>
      <c r="I23" s="560"/>
    </row>
    <row r="24" spans="1:9" x14ac:dyDescent="0.15">
      <c r="A24" s="566" t="s">
        <v>675</v>
      </c>
      <c r="B24" s="559" t="s">
        <v>231</v>
      </c>
      <c r="C24" s="557">
        <v>143</v>
      </c>
      <c r="D24" s="557">
        <v>128</v>
      </c>
      <c r="E24" s="557">
        <v>69</v>
      </c>
      <c r="F24" s="557">
        <v>59</v>
      </c>
      <c r="G24" s="561" t="s">
        <v>509</v>
      </c>
      <c r="H24" s="557">
        <v>15</v>
      </c>
      <c r="I24" s="558">
        <v>42</v>
      </c>
    </row>
    <row r="25" spans="1:9" x14ac:dyDescent="0.15">
      <c r="A25" s="566"/>
      <c r="B25" s="559" t="s">
        <v>233</v>
      </c>
      <c r="C25" s="557">
        <v>502</v>
      </c>
      <c r="D25" s="557">
        <v>487</v>
      </c>
      <c r="E25" s="557">
        <v>203</v>
      </c>
      <c r="F25" s="557">
        <v>284</v>
      </c>
      <c r="G25" s="561" t="s">
        <v>509</v>
      </c>
      <c r="H25" s="557">
        <v>15</v>
      </c>
      <c r="I25" s="558">
        <v>226</v>
      </c>
    </row>
    <row r="26" spans="1:9" x14ac:dyDescent="0.15">
      <c r="A26" s="566"/>
      <c r="B26" s="559" t="s">
        <v>620</v>
      </c>
      <c r="C26" s="602">
        <f>C25/C24</f>
        <v>3.5104895104895104</v>
      </c>
      <c r="D26" s="602">
        <f>D25/D24</f>
        <v>3.8046875</v>
      </c>
      <c r="E26" s="602">
        <f>E25/E24</f>
        <v>2.9420289855072466</v>
      </c>
      <c r="F26" s="602">
        <f>F25/F24</f>
        <v>4.8135593220338979</v>
      </c>
      <c r="G26" s="561" t="s">
        <v>509</v>
      </c>
      <c r="H26" s="602">
        <f>H25/H24</f>
        <v>1</v>
      </c>
      <c r="I26" s="852">
        <f>I25/I24</f>
        <v>5.3809523809523814</v>
      </c>
    </row>
    <row r="27" spans="1:9" ht="3.6" customHeight="1" x14ac:dyDescent="0.15">
      <c r="A27" s="566"/>
      <c r="B27" s="559"/>
      <c r="C27" s="559"/>
      <c r="D27" s="559"/>
      <c r="E27" s="559"/>
      <c r="F27" s="559"/>
      <c r="G27" s="638"/>
      <c r="H27" s="559"/>
      <c r="I27" s="560"/>
    </row>
    <row r="28" spans="1:9" x14ac:dyDescent="0.15">
      <c r="A28" s="566" t="s">
        <v>676</v>
      </c>
      <c r="B28" s="559" t="s">
        <v>231</v>
      </c>
      <c r="C28" s="557">
        <v>128</v>
      </c>
      <c r="D28" s="557">
        <v>118</v>
      </c>
      <c r="E28" s="557">
        <v>61</v>
      </c>
      <c r="F28" s="557">
        <v>57</v>
      </c>
      <c r="G28" s="561">
        <v>1</v>
      </c>
      <c r="H28" s="557">
        <v>9</v>
      </c>
      <c r="I28" s="558">
        <v>38</v>
      </c>
    </row>
    <row r="29" spans="1:9" x14ac:dyDescent="0.15">
      <c r="A29" s="566"/>
      <c r="B29" s="559" t="s">
        <v>233</v>
      </c>
      <c r="C29" s="557">
        <v>468</v>
      </c>
      <c r="D29" s="557">
        <v>455</v>
      </c>
      <c r="E29" s="557">
        <v>176</v>
      </c>
      <c r="F29" s="557">
        <v>279</v>
      </c>
      <c r="G29" s="561">
        <v>4</v>
      </c>
      <c r="H29" s="557">
        <v>9</v>
      </c>
      <c r="I29" s="558">
        <v>216</v>
      </c>
    </row>
    <row r="30" spans="1:9" x14ac:dyDescent="0.15">
      <c r="A30" s="566"/>
      <c r="B30" s="559" t="s">
        <v>620</v>
      </c>
      <c r="C30" s="602">
        <f t="shared" ref="C30:H30" si="4">C29/C28</f>
        <v>3.65625</v>
      </c>
      <c r="D30" s="602">
        <f t="shared" si="4"/>
        <v>3.8559322033898304</v>
      </c>
      <c r="E30" s="602">
        <f t="shared" si="4"/>
        <v>2.8852459016393444</v>
      </c>
      <c r="F30" s="602">
        <f t="shared" si="4"/>
        <v>4.8947368421052628</v>
      </c>
      <c r="G30" s="602">
        <f t="shared" si="4"/>
        <v>4</v>
      </c>
      <c r="H30" s="602">
        <f t="shared" si="4"/>
        <v>1</v>
      </c>
      <c r="I30" s="852">
        <f>I29/I28</f>
        <v>5.6842105263157894</v>
      </c>
    </row>
    <row r="31" spans="1:9" ht="3.6" customHeight="1" x14ac:dyDescent="0.15">
      <c r="A31" s="566"/>
      <c r="B31" s="559"/>
      <c r="C31" s="559"/>
      <c r="D31" s="559"/>
      <c r="E31" s="559"/>
      <c r="F31" s="559"/>
      <c r="G31" s="638"/>
      <c r="H31" s="559"/>
      <c r="I31" s="560"/>
    </row>
    <row r="32" spans="1:9" x14ac:dyDescent="0.15">
      <c r="A32" s="566" t="s">
        <v>677</v>
      </c>
      <c r="B32" s="559" t="s">
        <v>231</v>
      </c>
      <c r="C32" s="557">
        <v>9</v>
      </c>
      <c r="D32" s="557">
        <v>7</v>
      </c>
      <c r="E32" s="557">
        <v>4</v>
      </c>
      <c r="F32" s="557">
        <v>3</v>
      </c>
      <c r="G32" s="561" t="s">
        <v>509</v>
      </c>
      <c r="H32" s="561">
        <v>2</v>
      </c>
      <c r="I32" s="558">
        <v>3</v>
      </c>
    </row>
    <row r="33" spans="1:9" x14ac:dyDescent="0.15">
      <c r="A33" s="566"/>
      <c r="B33" s="559" t="s">
        <v>233</v>
      </c>
      <c r="C33" s="557">
        <v>29</v>
      </c>
      <c r="D33" s="557">
        <v>27</v>
      </c>
      <c r="E33" s="557">
        <v>10</v>
      </c>
      <c r="F33" s="557">
        <v>17</v>
      </c>
      <c r="G33" s="561" t="s">
        <v>509</v>
      </c>
      <c r="H33" s="561">
        <v>2</v>
      </c>
      <c r="I33" s="558">
        <v>17</v>
      </c>
    </row>
    <row r="34" spans="1:9" x14ac:dyDescent="0.15">
      <c r="A34" s="566"/>
      <c r="B34" s="559" t="s">
        <v>620</v>
      </c>
      <c r="C34" s="602">
        <f>C33/C32</f>
        <v>3.2222222222222223</v>
      </c>
      <c r="D34" s="602">
        <f>D33/D32</f>
        <v>3.8571428571428572</v>
      </c>
      <c r="E34" s="602">
        <f>E33/E32</f>
        <v>2.5</v>
      </c>
      <c r="F34" s="602">
        <f>F33/F32</f>
        <v>5.666666666666667</v>
      </c>
      <c r="G34" s="561" t="s">
        <v>324</v>
      </c>
      <c r="H34" s="602">
        <f>H33/H32</f>
        <v>1</v>
      </c>
      <c r="I34" s="857">
        <f>I33/I32</f>
        <v>5.666666666666667</v>
      </c>
    </row>
    <row r="35" spans="1:9" ht="3.6" customHeight="1" x14ac:dyDescent="0.15">
      <c r="A35" s="566"/>
      <c r="B35" s="559"/>
      <c r="C35" s="559"/>
      <c r="D35" s="559"/>
      <c r="E35" s="559"/>
      <c r="F35" s="559"/>
      <c r="G35" s="638"/>
      <c r="H35" s="559"/>
      <c r="I35" s="560"/>
    </row>
    <row r="36" spans="1:9" x14ac:dyDescent="0.15">
      <c r="A36" s="566" t="s">
        <v>678</v>
      </c>
      <c r="B36" s="559" t="s">
        <v>231</v>
      </c>
      <c r="C36" s="557">
        <v>88</v>
      </c>
      <c r="D36" s="557">
        <v>66</v>
      </c>
      <c r="E36" s="557">
        <v>51</v>
      </c>
      <c r="F36" s="557">
        <v>15</v>
      </c>
      <c r="G36" s="561">
        <v>2</v>
      </c>
      <c r="H36" s="557">
        <v>20</v>
      </c>
      <c r="I36" s="558">
        <v>12</v>
      </c>
    </row>
    <row r="37" spans="1:9" x14ac:dyDescent="0.15">
      <c r="A37" s="566"/>
      <c r="B37" s="559" t="s">
        <v>233</v>
      </c>
      <c r="C37" s="557">
        <v>222</v>
      </c>
      <c r="D37" s="557">
        <v>198</v>
      </c>
      <c r="E37" s="557">
        <v>125</v>
      </c>
      <c r="F37" s="557">
        <v>73</v>
      </c>
      <c r="G37" s="561">
        <v>4</v>
      </c>
      <c r="H37" s="557">
        <v>20</v>
      </c>
      <c r="I37" s="558">
        <v>64</v>
      </c>
    </row>
    <row r="38" spans="1:9" x14ac:dyDescent="0.15">
      <c r="A38" s="566"/>
      <c r="B38" s="559" t="s">
        <v>620</v>
      </c>
      <c r="C38" s="602">
        <f t="shared" ref="C38:I38" si="5">C37/C36</f>
        <v>2.5227272727272729</v>
      </c>
      <c r="D38" s="602">
        <f t="shared" si="5"/>
        <v>3</v>
      </c>
      <c r="E38" s="602">
        <f t="shared" si="5"/>
        <v>2.4509803921568629</v>
      </c>
      <c r="F38" s="602">
        <f t="shared" si="5"/>
        <v>4.8666666666666663</v>
      </c>
      <c r="G38" s="602">
        <f t="shared" si="5"/>
        <v>2</v>
      </c>
      <c r="H38" s="602">
        <f t="shared" si="5"/>
        <v>1</v>
      </c>
      <c r="I38" s="852">
        <f t="shared" si="5"/>
        <v>5.333333333333333</v>
      </c>
    </row>
    <row r="39" spans="1:9" ht="3.6" customHeight="1" x14ac:dyDescent="0.15">
      <c r="A39" s="858"/>
      <c r="B39" s="859"/>
      <c r="C39" s="859"/>
      <c r="D39" s="859"/>
      <c r="E39" s="859"/>
      <c r="F39" s="859"/>
      <c r="G39" s="859"/>
      <c r="H39" s="859"/>
      <c r="I39" s="860"/>
    </row>
    <row r="40" spans="1:9" x14ac:dyDescent="0.15">
      <c r="A40" s="566" t="s">
        <v>679</v>
      </c>
      <c r="B40" s="559"/>
      <c r="C40" s="559"/>
      <c r="D40" s="559"/>
      <c r="E40" s="559"/>
      <c r="F40" s="559"/>
      <c r="G40" s="559"/>
      <c r="H40" s="559"/>
      <c r="I40" s="560"/>
    </row>
    <row r="41" spans="1:9" x14ac:dyDescent="0.15">
      <c r="A41" s="566"/>
      <c r="B41" s="559" t="s">
        <v>231</v>
      </c>
      <c r="C41" s="702">
        <v>1553</v>
      </c>
      <c r="D41" s="702">
        <v>1271</v>
      </c>
      <c r="E41" s="702">
        <v>862</v>
      </c>
      <c r="F41" s="702">
        <v>409</v>
      </c>
      <c r="G41" s="702">
        <v>17</v>
      </c>
      <c r="H41" s="702">
        <v>263</v>
      </c>
      <c r="I41" s="558">
        <v>304</v>
      </c>
    </row>
    <row r="42" spans="1:9" x14ac:dyDescent="0.15">
      <c r="A42" s="566"/>
      <c r="B42" s="559" t="s">
        <v>233</v>
      </c>
      <c r="C42" s="702">
        <v>4839</v>
      </c>
      <c r="D42" s="702">
        <v>4519</v>
      </c>
      <c r="E42" s="702">
        <v>2570</v>
      </c>
      <c r="F42" s="702">
        <v>1949</v>
      </c>
      <c r="G42" s="702">
        <v>46</v>
      </c>
      <c r="H42" s="702">
        <v>263</v>
      </c>
      <c r="I42" s="558">
        <v>1596</v>
      </c>
    </row>
    <row r="43" spans="1:9" x14ac:dyDescent="0.15">
      <c r="A43" s="566"/>
      <c r="B43" s="559" t="s">
        <v>620</v>
      </c>
      <c r="C43" s="602">
        <f t="shared" ref="C43:I43" si="6">C42/C41</f>
        <v>3.1159047005795233</v>
      </c>
      <c r="D43" s="602">
        <f t="shared" si="6"/>
        <v>3.5554681353265147</v>
      </c>
      <c r="E43" s="602">
        <f t="shared" si="6"/>
        <v>2.9814385150812064</v>
      </c>
      <c r="F43" s="602">
        <f t="shared" si="6"/>
        <v>4.7652811735941318</v>
      </c>
      <c r="G43" s="602">
        <f t="shared" si="6"/>
        <v>2.7058823529411766</v>
      </c>
      <c r="H43" s="602">
        <f t="shared" si="6"/>
        <v>1</v>
      </c>
      <c r="I43" s="852">
        <f t="shared" si="6"/>
        <v>5.25</v>
      </c>
    </row>
    <row r="44" spans="1:9" ht="3.6" customHeight="1" x14ac:dyDescent="0.15">
      <c r="A44" s="566"/>
      <c r="B44" s="559"/>
      <c r="C44" s="559"/>
      <c r="D44" s="559"/>
      <c r="E44" s="559"/>
      <c r="F44" s="559"/>
      <c r="G44" s="559"/>
      <c r="H44" s="559"/>
      <c r="I44" s="560"/>
    </row>
    <row r="45" spans="1:9" x14ac:dyDescent="0.15">
      <c r="A45" s="566" t="s">
        <v>680</v>
      </c>
      <c r="B45" s="559" t="s">
        <v>231</v>
      </c>
      <c r="C45" s="557">
        <v>376</v>
      </c>
      <c r="D45" s="557">
        <v>308</v>
      </c>
      <c r="E45" s="557">
        <v>199</v>
      </c>
      <c r="F45" s="557">
        <v>109</v>
      </c>
      <c r="G45" s="557">
        <v>9</v>
      </c>
      <c r="H45" s="557">
        <v>59</v>
      </c>
      <c r="I45" s="558">
        <v>76</v>
      </c>
    </row>
    <row r="46" spans="1:9" x14ac:dyDescent="0.15">
      <c r="A46" s="566"/>
      <c r="B46" s="559" t="s">
        <v>233</v>
      </c>
      <c r="C46" s="557">
        <v>1163</v>
      </c>
      <c r="D46" s="557">
        <v>1083</v>
      </c>
      <c r="E46" s="557">
        <v>577</v>
      </c>
      <c r="F46" s="557">
        <v>506</v>
      </c>
      <c r="G46" s="557">
        <v>21</v>
      </c>
      <c r="H46" s="557">
        <v>59</v>
      </c>
      <c r="I46" s="558">
        <v>394</v>
      </c>
    </row>
    <row r="47" spans="1:9" x14ac:dyDescent="0.15">
      <c r="A47" s="566"/>
      <c r="B47" s="559" t="s">
        <v>620</v>
      </c>
      <c r="C47" s="602">
        <f t="shared" ref="C47:I47" si="7">C46/C45</f>
        <v>3.0930851063829787</v>
      </c>
      <c r="D47" s="602">
        <f t="shared" si="7"/>
        <v>3.5162337662337664</v>
      </c>
      <c r="E47" s="602">
        <f t="shared" si="7"/>
        <v>2.8994974874371859</v>
      </c>
      <c r="F47" s="602">
        <f t="shared" si="7"/>
        <v>4.6422018348623855</v>
      </c>
      <c r="G47" s="602">
        <f t="shared" si="7"/>
        <v>2.3333333333333335</v>
      </c>
      <c r="H47" s="602">
        <f t="shared" si="7"/>
        <v>1</v>
      </c>
      <c r="I47" s="852">
        <f t="shared" si="7"/>
        <v>5.1842105263157894</v>
      </c>
    </row>
    <row r="48" spans="1:9" ht="3.6" customHeight="1" x14ac:dyDescent="0.15">
      <c r="A48" s="566"/>
      <c r="B48" s="559"/>
      <c r="C48" s="559"/>
      <c r="D48" s="559"/>
      <c r="E48" s="559"/>
      <c r="F48" s="559"/>
      <c r="G48" s="559"/>
      <c r="H48" s="559"/>
      <c r="I48" s="560"/>
    </row>
    <row r="49" spans="1:9" x14ac:dyDescent="0.15">
      <c r="A49" s="566" t="s">
        <v>681</v>
      </c>
      <c r="B49" s="559" t="s">
        <v>231</v>
      </c>
      <c r="C49" s="557">
        <v>567</v>
      </c>
      <c r="D49" s="557">
        <v>432</v>
      </c>
      <c r="E49" s="557">
        <v>347</v>
      </c>
      <c r="F49" s="557">
        <v>85</v>
      </c>
      <c r="G49" s="557">
        <v>5</v>
      </c>
      <c r="H49" s="557">
        <v>128</v>
      </c>
      <c r="I49" s="558">
        <v>62</v>
      </c>
    </row>
    <row r="50" spans="1:9" x14ac:dyDescent="0.15">
      <c r="A50" s="566"/>
      <c r="B50" s="559" t="s">
        <v>233</v>
      </c>
      <c r="C50" s="557">
        <v>1558</v>
      </c>
      <c r="D50" s="557">
        <v>1402</v>
      </c>
      <c r="E50" s="557">
        <v>1007</v>
      </c>
      <c r="F50" s="557">
        <v>395</v>
      </c>
      <c r="G50" s="557">
        <v>17</v>
      </c>
      <c r="H50" s="557">
        <v>128</v>
      </c>
      <c r="I50" s="562">
        <v>325</v>
      </c>
    </row>
    <row r="51" spans="1:9" x14ac:dyDescent="0.15">
      <c r="A51" s="566"/>
      <c r="B51" s="559" t="s">
        <v>620</v>
      </c>
      <c r="C51" s="602">
        <f t="shared" ref="C51:I51" si="8">C50/C49</f>
        <v>2.7477954144620811</v>
      </c>
      <c r="D51" s="602">
        <f t="shared" si="8"/>
        <v>3.2453703703703702</v>
      </c>
      <c r="E51" s="602">
        <f t="shared" si="8"/>
        <v>2.9020172910662825</v>
      </c>
      <c r="F51" s="602">
        <f t="shared" si="8"/>
        <v>4.6470588235294121</v>
      </c>
      <c r="G51" s="602">
        <f t="shared" si="8"/>
        <v>3.4</v>
      </c>
      <c r="H51" s="602">
        <f t="shared" si="8"/>
        <v>1</v>
      </c>
      <c r="I51" s="852">
        <f t="shared" si="8"/>
        <v>5.241935483870968</v>
      </c>
    </row>
    <row r="52" spans="1:9" ht="3.6" customHeight="1" x14ac:dyDescent="0.15">
      <c r="A52" s="566"/>
      <c r="B52" s="559"/>
      <c r="C52" s="559"/>
      <c r="D52" s="559"/>
      <c r="E52" s="559"/>
      <c r="F52" s="559"/>
      <c r="G52" s="559"/>
      <c r="H52" s="559"/>
      <c r="I52" s="560"/>
    </row>
    <row r="53" spans="1:9" x14ac:dyDescent="0.15">
      <c r="A53" s="566" t="s">
        <v>682</v>
      </c>
      <c r="B53" s="559" t="s">
        <v>231</v>
      </c>
      <c r="C53" s="557">
        <v>68</v>
      </c>
      <c r="D53" s="557">
        <v>62</v>
      </c>
      <c r="E53" s="557">
        <v>35</v>
      </c>
      <c r="F53" s="557">
        <v>27</v>
      </c>
      <c r="G53" s="561">
        <v>1</v>
      </c>
      <c r="H53" s="557">
        <v>5</v>
      </c>
      <c r="I53" s="562">
        <v>19</v>
      </c>
    </row>
    <row r="54" spans="1:9" x14ac:dyDescent="0.15">
      <c r="A54" s="566"/>
      <c r="B54" s="559" t="s">
        <v>233</v>
      </c>
      <c r="C54" s="557">
        <v>228</v>
      </c>
      <c r="D54" s="557">
        <v>221</v>
      </c>
      <c r="E54" s="557">
        <v>97</v>
      </c>
      <c r="F54" s="557">
        <v>124</v>
      </c>
      <c r="G54" s="561">
        <v>2</v>
      </c>
      <c r="H54" s="557">
        <v>5</v>
      </c>
      <c r="I54" s="562">
        <v>97</v>
      </c>
    </row>
    <row r="55" spans="1:9" x14ac:dyDescent="0.15">
      <c r="A55" s="566"/>
      <c r="B55" s="559" t="s">
        <v>620</v>
      </c>
      <c r="C55" s="602">
        <f t="shared" ref="C55:I55" si="9">C54/C53</f>
        <v>3.3529411764705883</v>
      </c>
      <c r="D55" s="602">
        <f t="shared" si="9"/>
        <v>3.564516129032258</v>
      </c>
      <c r="E55" s="602">
        <f t="shared" si="9"/>
        <v>2.7714285714285714</v>
      </c>
      <c r="F55" s="602">
        <f t="shared" si="9"/>
        <v>4.5925925925925926</v>
      </c>
      <c r="G55" s="602">
        <f t="shared" si="9"/>
        <v>2</v>
      </c>
      <c r="H55" s="602">
        <f t="shared" si="9"/>
        <v>1</v>
      </c>
      <c r="I55" s="852">
        <f t="shared" si="9"/>
        <v>5.1052631578947372</v>
      </c>
    </row>
    <row r="56" spans="1:9" ht="3.6" customHeight="1" x14ac:dyDescent="0.15">
      <c r="A56" s="566"/>
      <c r="B56" s="559"/>
      <c r="C56" s="559"/>
      <c r="D56" s="559"/>
      <c r="E56" s="559"/>
      <c r="F56" s="559"/>
      <c r="G56" s="638"/>
      <c r="H56" s="559"/>
      <c r="I56" s="560"/>
    </row>
    <row r="57" spans="1:9" x14ac:dyDescent="0.15">
      <c r="A57" s="566" t="s">
        <v>683</v>
      </c>
      <c r="B57" s="559" t="s">
        <v>231</v>
      </c>
      <c r="C57" s="557">
        <v>65</v>
      </c>
      <c r="D57" s="557">
        <v>56</v>
      </c>
      <c r="E57" s="557">
        <v>31</v>
      </c>
      <c r="F57" s="557">
        <v>25</v>
      </c>
      <c r="G57" s="561" t="s">
        <v>509</v>
      </c>
      <c r="H57" s="557">
        <v>9</v>
      </c>
      <c r="I57" s="562">
        <v>22</v>
      </c>
    </row>
    <row r="58" spans="1:9" x14ac:dyDescent="0.15">
      <c r="A58" s="566"/>
      <c r="B58" s="559" t="s">
        <v>233</v>
      </c>
      <c r="C58" s="557">
        <v>232</v>
      </c>
      <c r="D58" s="557">
        <v>223</v>
      </c>
      <c r="E58" s="557">
        <v>92</v>
      </c>
      <c r="F58" s="557">
        <v>131</v>
      </c>
      <c r="G58" s="561" t="s">
        <v>509</v>
      </c>
      <c r="H58" s="557">
        <v>9</v>
      </c>
      <c r="I58" s="562">
        <v>119</v>
      </c>
    </row>
    <row r="59" spans="1:9" x14ac:dyDescent="0.15">
      <c r="A59" s="566"/>
      <c r="B59" s="559" t="s">
        <v>620</v>
      </c>
      <c r="C59" s="602">
        <f>C58/C57</f>
        <v>3.5692307692307694</v>
      </c>
      <c r="D59" s="602">
        <f>D58/D57</f>
        <v>3.9821428571428572</v>
      </c>
      <c r="E59" s="602">
        <f>E58/E57</f>
        <v>2.967741935483871</v>
      </c>
      <c r="F59" s="602">
        <f>F58/F57</f>
        <v>5.24</v>
      </c>
      <c r="G59" s="853" t="s">
        <v>324</v>
      </c>
      <c r="H59" s="602">
        <f>H58/H57</f>
        <v>1</v>
      </c>
      <c r="I59" s="852">
        <f>I58/I57</f>
        <v>5.4090909090909092</v>
      </c>
    </row>
    <row r="60" spans="1:9" ht="3.6" customHeight="1" thickBot="1" x14ac:dyDescent="0.2">
      <c r="A60" s="573"/>
      <c r="B60" s="563"/>
      <c r="C60" s="563"/>
      <c r="D60" s="563"/>
      <c r="E60" s="563"/>
      <c r="F60" s="563"/>
      <c r="G60" s="563"/>
      <c r="H60" s="563"/>
      <c r="I60" s="564"/>
    </row>
  </sheetData>
  <mergeCells count="3">
    <mergeCell ref="A4:A7"/>
    <mergeCell ref="B4:B7"/>
    <mergeCell ref="D4:F4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&amp;C83</oddFooter>
    <firstFooter>&amp;C81</first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12.25" style="619" customWidth="1"/>
    <col min="2" max="2" width="14.75" style="619" customWidth="1"/>
    <col min="3" max="3" width="9" style="619"/>
    <col min="4" max="6" width="8.125" style="619" customWidth="1"/>
    <col min="7" max="9" width="9" style="619"/>
  </cols>
  <sheetData>
    <row r="1" spans="1:9" x14ac:dyDescent="0.15">
      <c r="A1" s="570"/>
      <c r="B1" s="570"/>
      <c r="C1" s="570"/>
      <c r="D1" s="570"/>
      <c r="E1" s="570"/>
      <c r="F1" s="570"/>
      <c r="G1" s="570"/>
      <c r="H1" s="570"/>
      <c r="I1" s="570"/>
    </row>
    <row r="2" spans="1:9" x14ac:dyDescent="0.15">
      <c r="A2" s="570"/>
      <c r="B2" s="570"/>
      <c r="C2" s="570"/>
      <c r="D2" s="570"/>
      <c r="E2" s="570"/>
      <c r="F2" s="570"/>
      <c r="G2" s="570"/>
      <c r="H2" s="570"/>
      <c r="I2" s="570"/>
    </row>
    <row r="3" spans="1:9" ht="14.25" thickBot="1" x14ac:dyDescent="0.2">
      <c r="A3" s="570"/>
      <c r="B3" s="570"/>
      <c r="C3" s="570"/>
      <c r="D3" s="570"/>
      <c r="E3" s="570"/>
      <c r="F3" s="570"/>
      <c r="G3" s="570"/>
      <c r="H3" s="570"/>
      <c r="I3" s="841" t="s">
        <v>1251</v>
      </c>
    </row>
    <row r="4" spans="1:9" x14ac:dyDescent="0.15">
      <c r="A4" s="1089" t="s">
        <v>612</v>
      </c>
      <c r="B4" s="1111" t="s">
        <v>408</v>
      </c>
      <c r="C4" s="818"/>
      <c r="D4" s="1167" t="s">
        <v>248</v>
      </c>
      <c r="E4" s="1168"/>
      <c r="F4" s="1169"/>
      <c r="G4" s="819"/>
      <c r="H4" s="819"/>
      <c r="I4" s="820" t="s">
        <v>613</v>
      </c>
    </row>
    <row r="5" spans="1:9" x14ac:dyDescent="0.15">
      <c r="A5" s="1128"/>
      <c r="B5" s="1112"/>
      <c r="C5" s="591" t="s">
        <v>614</v>
      </c>
      <c r="D5" s="588"/>
      <c r="E5" s="582" t="s">
        <v>615</v>
      </c>
      <c r="F5" s="582" t="s">
        <v>615</v>
      </c>
      <c r="G5" s="592" t="s">
        <v>241</v>
      </c>
      <c r="H5" s="592" t="s">
        <v>616</v>
      </c>
      <c r="I5" s="583" t="s">
        <v>617</v>
      </c>
    </row>
    <row r="6" spans="1:9" x14ac:dyDescent="0.15">
      <c r="A6" s="1128"/>
      <c r="B6" s="1112"/>
      <c r="C6" s="591" t="s">
        <v>618</v>
      </c>
      <c r="D6" s="592" t="s">
        <v>310</v>
      </c>
      <c r="E6" s="559"/>
      <c r="F6" s="592" t="s">
        <v>619</v>
      </c>
      <c r="G6" s="592" t="s">
        <v>250</v>
      </c>
      <c r="H6" s="559"/>
      <c r="I6" s="683"/>
    </row>
    <row r="7" spans="1:9" x14ac:dyDescent="0.15">
      <c r="A7" s="1090"/>
      <c r="B7" s="1113"/>
      <c r="C7" s="822" t="s">
        <v>2</v>
      </c>
      <c r="D7" s="629"/>
      <c r="E7" s="823" t="s">
        <v>247</v>
      </c>
      <c r="F7" s="823" t="s">
        <v>247</v>
      </c>
      <c r="G7" s="823" t="s">
        <v>618</v>
      </c>
      <c r="H7" s="823" t="s">
        <v>618</v>
      </c>
      <c r="I7" s="555" t="s">
        <v>618</v>
      </c>
    </row>
    <row r="8" spans="1:9" x14ac:dyDescent="0.15">
      <c r="A8" s="566" t="s">
        <v>684</v>
      </c>
      <c r="B8" s="559" t="s">
        <v>231</v>
      </c>
      <c r="C8" s="557">
        <v>139</v>
      </c>
      <c r="D8" s="557">
        <v>122</v>
      </c>
      <c r="E8" s="557">
        <v>57</v>
      </c>
      <c r="F8" s="557">
        <v>65</v>
      </c>
      <c r="G8" s="561" t="s">
        <v>509</v>
      </c>
      <c r="H8" s="557">
        <v>17</v>
      </c>
      <c r="I8" s="558">
        <v>48</v>
      </c>
    </row>
    <row r="9" spans="1:9" x14ac:dyDescent="0.15">
      <c r="A9" s="566"/>
      <c r="B9" s="559" t="s">
        <v>233</v>
      </c>
      <c r="C9" s="557">
        <v>490</v>
      </c>
      <c r="D9" s="557">
        <v>473</v>
      </c>
      <c r="E9" s="557">
        <v>162</v>
      </c>
      <c r="F9" s="557">
        <v>311</v>
      </c>
      <c r="G9" s="561" t="s">
        <v>509</v>
      </c>
      <c r="H9" s="557">
        <v>17</v>
      </c>
      <c r="I9" s="562">
        <v>252</v>
      </c>
    </row>
    <row r="10" spans="1:9" x14ac:dyDescent="0.15">
      <c r="A10" s="566"/>
      <c r="B10" s="559" t="s">
        <v>620</v>
      </c>
      <c r="C10" s="602">
        <f>C9/C8</f>
        <v>3.5251798561151078</v>
      </c>
      <c r="D10" s="602">
        <f>D9/D8</f>
        <v>3.877049180327869</v>
      </c>
      <c r="E10" s="602">
        <f>E9/E8</f>
        <v>2.8421052631578947</v>
      </c>
      <c r="F10" s="602">
        <f>F9/F8</f>
        <v>4.7846153846153845</v>
      </c>
      <c r="G10" s="561" t="s">
        <v>509</v>
      </c>
      <c r="H10" s="602">
        <f>H9/H8</f>
        <v>1</v>
      </c>
      <c r="I10" s="852">
        <f>I9/I8</f>
        <v>5.25</v>
      </c>
    </row>
    <row r="11" spans="1:9" ht="3.6" customHeight="1" x14ac:dyDescent="0.15">
      <c r="A11" s="566"/>
      <c r="B11" s="559"/>
      <c r="C11" s="559"/>
      <c r="D11" s="559"/>
      <c r="E11" s="559"/>
      <c r="F11" s="559"/>
      <c r="G11" s="638"/>
      <c r="H11" s="559"/>
      <c r="I11" s="560"/>
    </row>
    <row r="12" spans="1:9" x14ac:dyDescent="0.15">
      <c r="A12" s="566" t="s">
        <v>685</v>
      </c>
      <c r="B12" s="559" t="s">
        <v>231</v>
      </c>
      <c r="C12" s="557">
        <v>247</v>
      </c>
      <c r="D12" s="557">
        <v>213</v>
      </c>
      <c r="E12" s="557">
        <v>149</v>
      </c>
      <c r="F12" s="557">
        <v>64</v>
      </c>
      <c r="G12" s="561">
        <v>1</v>
      </c>
      <c r="H12" s="557">
        <v>33</v>
      </c>
      <c r="I12" s="558">
        <v>50</v>
      </c>
    </row>
    <row r="13" spans="1:9" x14ac:dyDescent="0.15">
      <c r="A13" s="566"/>
      <c r="B13" s="559" t="s">
        <v>233</v>
      </c>
      <c r="C13" s="557">
        <v>868</v>
      </c>
      <c r="D13" s="557">
        <v>833</v>
      </c>
      <c r="E13" s="557">
        <v>510</v>
      </c>
      <c r="F13" s="557">
        <v>323</v>
      </c>
      <c r="G13" s="561">
        <v>2</v>
      </c>
      <c r="H13" s="557">
        <v>33</v>
      </c>
      <c r="I13" s="562">
        <v>271</v>
      </c>
    </row>
    <row r="14" spans="1:9" x14ac:dyDescent="0.15">
      <c r="A14" s="566"/>
      <c r="B14" s="559" t="s">
        <v>620</v>
      </c>
      <c r="C14" s="602">
        <f t="shared" ref="C14:I14" si="0">C13/C12</f>
        <v>3.5141700404858298</v>
      </c>
      <c r="D14" s="602">
        <f t="shared" si="0"/>
        <v>3.9107981220657275</v>
      </c>
      <c r="E14" s="602">
        <f t="shared" si="0"/>
        <v>3.4228187919463089</v>
      </c>
      <c r="F14" s="602">
        <f t="shared" si="0"/>
        <v>5.046875</v>
      </c>
      <c r="G14" s="602">
        <f t="shared" si="0"/>
        <v>2</v>
      </c>
      <c r="H14" s="602">
        <f t="shared" si="0"/>
        <v>1</v>
      </c>
      <c r="I14" s="852">
        <f t="shared" si="0"/>
        <v>5.42</v>
      </c>
    </row>
    <row r="15" spans="1:9" ht="3.6" customHeight="1" x14ac:dyDescent="0.15">
      <c r="A15" s="566"/>
      <c r="B15" s="559"/>
      <c r="C15" s="559"/>
      <c r="D15" s="559"/>
      <c r="E15" s="559"/>
      <c r="F15" s="559"/>
      <c r="G15" s="559"/>
      <c r="H15" s="559"/>
      <c r="I15" s="560"/>
    </row>
    <row r="16" spans="1:9" x14ac:dyDescent="0.15">
      <c r="A16" s="566" t="s">
        <v>686</v>
      </c>
      <c r="B16" s="559" t="s">
        <v>231</v>
      </c>
      <c r="C16" s="557">
        <v>91</v>
      </c>
      <c r="D16" s="557">
        <v>78</v>
      </c>
      <c r="E16" s="557">
        <v>44</v>
      </c>
      <c r="F16" s="557">
        <v>34</v>
      </c>
      <c r="G16" s="853">
        <v>1</v>
      </c>
      <c r="H16" s="557">
        <v>12</v>
      </c>
      <c r="I16" s="562">
        <v>27</v>
      </c>
    </row>
    <row r="17" spans="1:9" x14ac:dyDescent="0.15">
      <c r="A17" s="566"/>
      <c r="B17" s="559" t="s">
        <v>233</v>
      </c>
      <c r="C17" s="557">
        <v>300</v>
      </c>
      <c r="D17" s="557">
        <v>284</v>
      </c>
      <c r="E17" s="557">
        <v>125</v>
      </c>
      <c r="F17" s="557">
        <v>159</v>
      </c>
      <c r="G17" s="853">
        <v>4</v>
      </c>
      <c r="H17" s="557">
        <v>12</v>
      </c>
      <c r="I17" s="562">
        <v>138</v>
      </c>
    </row>
    <row r="18" spans="1:9" x14ac:dyDescent="0.15">
      <c r="A18" s="566"/>
      <c r="B18" s="559" t="s">
        <v>620</v>
      </c>
      <c r="C18" s="602">
        <f t="shared" ref="C18:I18" si="1">C17/C16</f>
        <v>3.2967032967032965</v>
      </c>
      <c r="D18" s="602">
        <f t="shared" si="1"/>
        <v>3.641025641025641</v>
      </c>
      <c r="E18" s="602">
        <f t="shared" si="1"/>
        <v>2.8409090909090908</v>
      </c>
      <c r="F18" s="602">
        <f t="shared" si="1"/>
        <v>4.6764705882352944</v>
      </c>
      <c r="G18" s="602">
        <f t="shared" si="1"/>
        <v>4</v>
      </c>
      <c r="H18" s="602">
        <f t="shared" si="1"/>
        <v>1</v>
      </c>
      <c r="I18" s="852">
        <f t="shared" si="1"/>
        <v>5.1111111111111107</v>
      </c>
    </row>
    <row r="19" spans="1:9" ht="3.6" customHeight="1" x14ac:dyDescent="0.15">
      <c r="A19" s="566"/>
      <c r="B19" s="559"/>
      <c r="C19" s="559"/>
      <c r="D19" s="559"/>
      <c r="E19" s="559"/>
      <c r="F19" s="559"/>
      <c r="G19" s="559"/>
      <c r="H19" s="559"/>
      <c r="I19" s="560"/>
    </row>
    <row r="20" spans="1:9" x14ac:dyDescent="0.15">
      <c r="A20" s="566" t="s">
        <v>687</v>
      </c>
      <c r="B20" s="559"/>
      <c r="C20" s="559"/>
      <c r="D20" s="559"/>
      <c r="E20" s="559"/>
      <c r="F20" s="559"/>
      <c r="G20" s="559"/>
      <c r="H20" s="559"/>
      <c r="I20" s="560"/>
    </row>
    <row r="21" spans="1:9" x14ac:dyDescent="0.15">
      <c r="A21" s="566"/>
      <c r="B21" s="559" t="s">
        <v>231</v>
      </c>
      <c r="C21" s="557">
        <f>C25+C29+C33+C37+C41+C45</f>
        <v>2281</v>
      </c>
      <c r="D21" s="557">
        <v>1656</v>
      </c>
      <c r="E21" s="557">
        <v>1313</v>
      </c>
      <c r="F21" s="557">
        <v>343</v>
      </c>
      <c r="G21" s="557">
        <v>22</v>
      </c>
      <c r="H21" s="557">
        <v>600</v>
      </c>
      <c r="I21" s="558">
        <v>239</v>
      </c>
    </row>
    <row r="22" spans="1:9" x14ac:dyDescent="0.15">
      <c r="A22" s="566"/>
      <c r="B22" s="559" t="s">
        <v>233</v>
      </c>
      <c r="C22" s="557">
        <v>5927</v>
      </c>
      <c r="D22" s="557">
        <v>5271</v>
      </c>
      <c r="E22" s="557">
        <v>3687</v>
      </c>
      <c r="F22" s="557">
        <v>1584</v>
      </c>
      <c r="G22" s="557">
        <v>47</v>
      </c>
      <c r="H22" s="557">
        <v>600</v>
      </c>
      <c r="I22" s="558">
        <v>1252</v>
      </c>
    </row>
    <row r="23" spans="1:9" x14ac:dyDescent="0.15">
      <c r="A23" s="566"/>
      <c r="B23" s="559" t="s">
        <v>620</v>
      </c>
      <c r="C23" s="602">
        <f t="shared" ref="C23:I23" si="2">C22/C21</f>
        <v>2.5984217448487508</v>
      </c>
      <c r="D23" s="602">
        <f t="shared" si="2"/>
        <v>3.1829710144927534</v>
      </c>
      <c r="E23" s="602">
        <f t="shared" si="2"/>
        <v>2.8080731150038081</v>
      </c>
      <c r="F23" s="602">
        <f t="shared" si="2"/>
        <v>4.6180758017492716</v>
      </c>
      <c r="G23" s="602">
        <f t="shared" si="2"/>
        <v>2.1363636363636362</v>
      </c>
      <c r="H23" s="602">
        <f t="shared" si="2"/>
        <v>1</v>
      </c>
      <c r="I23" s="852">
        <f t="shared" si="2"/>
        <v>5.2384937238493725</v>
      </c>
    </row>
    <row r="24" spans="1:9" ht="3.6" customHeight="1" x14ac:dyDescent="0.15">
      <c r="A24" s="566"/>
      <c r="B24" s="559"/>
      <c r="C24" s="559"/>
      <c r="D24" s="559"/>
      <c r="E24" s="559"/>
      <c r="F24" s="559"/>
      <c r="G24" s="559"/>
      <c r="H24" s="559"/>
      <c r="I24" s="560"/>
    </row>
    <row r="25" spans="1:9" x14ac:dyDescent="0.15">
      <c r="A25" s="566" t="s">
        <v>688</v>
      </c>
      <c r="B25" s="559" t="s">
        <v>231</v>
      </c>
      <c r="C25" s="557">
        <v>315</v>
      </c>
      <c r="D25" s="557">
        <v>235</v>
      </c>
      <c r="E25" s="557">
        <v>167</v>
      </c>
      <c r="F25" s="557">
        <v>68</v>
      </c>
      <c r="G25" s="561">
        <v>8</v>
      </c>
      <c r="H25" s="557">
        <v>70</v>
      </c>
      <c r="I25" s="558">
        <v>57</v>
      </c>
    </row>
    <row r="26" spans="1:9" x14ac:dyDescent="0.15">
      <c r="A26" s="566"/>
      <c r="B26" s="559" t="s">
        <v>233</v>
      </c>
      <c r="C26" s="557">
        <v>916</v>
      </c>
      <c r="D26" s="557">
        <v>823</v>
      </c>
      <c r="E26" s="557">
        <v>485</v>
      </c>
      <c r="F26" s="557">
        <v>338</v>
      </c>
      <c r="G26" s="561">
        <v>16</v>
      </c>
      <c r="H26" s="557">
        <v>70</v>
      </c>
      <c r="I26" s="562">
        <v>298</v>
      </c>
    </row>
    <row r="27" spans="1:9" x14ac:dyDescent="0.15">
      <c r="A27" s="566"/>
      <c r="B27" s="559" t="s">
        <v>620</v>
      </c>
      <c r="C27" s="602">
        <f t="shared" ref="C27:I27" si="3">C26/C25</f>
        <v>2.9079365079365078</v>
      </c>
      <c r="D27" s="602">
        <f t="shared" si="3"/>
        <v>3.5021276595744681</v>
      </c>
      <c r="E27" s="602">
        <f t="shared" si="3"/>
        <v>2.9041916167664672</v>
      </c>
      <c r="F27" s="602">
        <f t="shared" si="3"/>
        <v>4.9705882352941178</v>
      </c>
      <c r="G27" s="602">
        <f t="shared" si="3"/>
        <v>2</v>
      </c>
      <c r="H27" s="602">
        <f t="shared" si="3"/>
        <v>1</v>
      </c>
      <c r="I27" s="852">
        <f t="shared" si="3"/>
        <v>5.2280701754385968</v>
      </c>
    </row>
    <row r="28" spans="1:9" ht="3.6" customHeight="1" x14ac:dyDescent="0.15">
      <c r="A28" s="566"/>
      <c r="B28" s="559"/>
      <c r="C28" s="559"/>
      <c r="D28" s="559"/>
      <c r="E28" s="559"/>
      <c r="F28" s="559"/>
      <c r="G28" s="559"/>
      <c r="H28" s="559"/>
      <c r="I28" s="560"/>
    </row>
    <row r="29" spans="1:9" x14ac:dyDescent="0.15">
      <c r="A29" s="566" t="s">
        <v>689</v>
      </c>
      <c r="B29" s="559" t="s">
        <v>231</v>
      </c>
      <c r="C29" s="557">
        <v>515</v>
      </c>
      <c r="D29" s="557">
        <v>331</v>
      </c>
      <c r="E29" s="557">
        <v>257</v>
      </c>
      <c r="F29" s="557">
        <v>74</v>
      </c>
      <c r="G29" s="557">
        <v>6</v>
      </c>
      <c r="H29" s="557">
        <v>178</v>
      </c>
      <c r="I29" s="558">
        <v>44</v>
      </c>
    </row>
    <row r="30" spans="1:9" x14ac:dyDescent="0.15">
      <c r="A30" s="566"/>
      <c r="B30" s="559" t="s">
        <v>233</v>
      </c>
      <c r="C30" s="557">
        <v>1218</v>
      </c>
      <c r="D30" s="557">
        <v>1025</v>
      </c>
      <c r="E30" s="557">
        <v>710</v>
      </c>
      <c r="F30" s="557">
        <v>315</v>
      </c>
      <c r="G30" s="557">
        <v>15</v>
      </c>
      <c r="H30" s="557">
        <v>178</v>
      </c>
      <c r="I30" s="562">
        <v>222</v>
      </c>
    </row>
    <row r="31" spans="1:9" x14ac:dyDescent="0.15">
      <c r="A31" s="566"/>
      <c r="B31" s="559" t="s">
        <v>620</v>
      </c>
      <c r="C31" s="602">
        <f t="shared" ref="C31:I31" si="4">C30/C29</f>
        <v>2.3650485436893205</v>
      </c>
      <c r="D31" s="602">
        <f t="shared" si="4"/>
        <v>3.0966767371601209</v>
      </c>
      <c r="E31" s="602">
        <f t="shared" si="4"/>
        <v>2.7626459143968871</v>
      </c>
      <c r="F31" s="602">
        <f t="shared" si="4"/>
        <v>4.256756756756757</v>
      </c>
      <c r="G31" s="602">
        <f t="shared" si="4"/>
        <v>2.5</v>
      </c>
      <c r="H31" s="602">
        <f t="shared" si="4"/>
        <v>1</v>
      </c>
      <c r="I31" s="852">
        <f t="shared" si="4"/>
        <v>5.0454545454545459</v>
      </c>
    </row>
    <row r="32" spans="1:9" ht="3.6" customHeight="1" x14ac:dyDescent="0.15">
      <c r="A32" s="566"/>
      <c r="B32" s="559"/>
      <c r="C32" s="559"/>
      <c r="D32" s="559"/>
      <c r="E32" s="559"/>
      <c r="F32" s="559"/>
      <c r="G32" s="559"/>
      <c r="H32" s="559"/>
      <c r="I32" s="560"/>
    </row>
    <row r="33" spans="1:9" x14ac:dyDescent="0.15">
      <c r="A33" s="566" t="s">
        <v>690</v>
      </c>
      <c r="B33" s="559" t="s">
        <v>231</v>
      </c>
      <c r="C33" s="557">
        <v>1123</v>
      </c>
      <c r="D33" s="557">
        <v>867</v>
      </c>
      <c r="E33" s="557">
        <v>718</v>
      </c>
      <c r="F33" s="557">
        <v>149</v>
      </c>
      <c r="G33" s="557">
        <v>5</v>
      </c>
      <c r="H33" s="557">
        <v>250</v>
      </c>
      <c r="I33" s="558">
        <v>106</v>
      </c>
    </row>
    <row r="34" spans="1:9" x14ac:dyDescent="0.15">
      <c r="A34" s="566"/>
      <c r="B34" s="559" t="s">
        <v>233</v>
      </c>
      <c r="C34" s="557">
        <v>2951</v>
      </c>
      <c r="D34" s="557">
        <v>2689</v>
      </c>
      <c r="E34" s="557">
        <v>2007</v>
      </c>
      <c r="F34" s="557">
        <v>682</v>
      </c>
      <c r="G34" s="557">
        <v>10</v>
      </c>
      <c r="H34" s="557">
        <v>250</v>
      </c>
      <c r="I34" s="562">
        <v>551</v>
      </c>
    </row>
    <row r="35" spans="1:9" x14ac:dyDescent="0.15">
      <c r="A35" s="861"/>
      <c r="B35" s="559" t="s">
        <v>620</v>
      </c>
      <c r="C35" s="602">
        <f t="shared" ref="C35:I35" si="5">C34/C33</f>
        <v>2.6277827248441672</v>
      </c>
      <c r="D35" s="602">
        <f t="shared" si="5"/>
        <v>3.1014994232987312</v>
      </c>
      <c r="E35" s="602">
        <f t="shared" si="5"/>
        <v>2.7952646239554317</v>
      </c>
      <c r="F35" s="602">
        <f t="shared" si="5"/>
        <v>4.5771812080536911</v>
      </c>
      <c r="G35" s="602">
        <f t="shared" si="5"/>
        <v>2</v>
      </c>
      <c r="H35" s="602">
        <f t="shared" si="5"/>
        <v>1</v>
      </c>
      <c r="I35" s="852">
        <f t="shared" si="5"/>
        <v>5.1981132075471699</v>
      </c>
    </row>
    <row r="36" spans="1:9" ht="3.6" customHeight="1" x14ac:dyDescent="0.15">
      <c r="A36" s="861"/>
      <c r="B36" s="559"/>
      <c r="C36" s="559"/>
      <c r="D36" s="559"/>
      <c r="E36" s="559"/>
      <c r="F36" s="559"/>
      <c r="G36" s="559"/>
      <c r="H36" s="559"/>
      <c r="I36" s="560"/>
    </row>
    <row r="37" spans="1:9" x14ac:dyDescent="0.15">
      <c r="A37" s="861" t="s">
        <v>691</v>
      </c>
      <c r="B37" s="559" t="s">
        <v>231</v>
      </c>
      <c r="C37" s="557">
        <v>38</v>
      </c>
      <c r="D37" s="557">
        <v>33</v>
      </c>
      <c r="E37" s="557">
        <v>14</v>
      </c>
      <c r="F37" s="557">
        <v>19</v>
      </c>
      <c r="G37" s="561" t="s">
        <v>509</v>
      </c>
      <c r="H37" s="557">
        <v>5</v>
      </c>
      <c r="I37" s="562">
        <v>13</v>
      </c>
    </row>
    <row r="38" spans="1:9" x14ac:dyDescent="0.15">
      <c r="A38" s="861"/>
      <c r="B38" s="559" t="s">
        <v>233</v>
      </c>
      <c r="C38" s="557">
        <v>142</v>
      </c>
      <c r="D38" s="557">
        <v>137</v>
      </c>
      <c r="E38" s="557">
        <v>44</v>
      </c>
      <c r="F38" s="557">
        <v>93</v>
      </c>
      <c r="G38" s="561" t="s">
        <v>509</v>
      </c>
      <c r="H38" s="557">
        <v>5</v>
      </c>
      <c r="I38" s="562">
        <v>73</v>
      </c>
    </row>
    <row r="39" spans="1:9" s="79" customFormat="1" ht="3" customHeight="1" x14ac:dyDescent="0.15">
      <c r="A39" s="861"/>
      <c r="B39" s="559"/>
      <c r="C39" s="557"/>
      <c r="D39" s="557"/>
      <c r="E39" s="557"/>
      <c r="F39" s="557"/>
      <c r="G39" s="561"/>
      <c r="H39" s="557"/>
      <c r="I39" s="562"/>
    </row>
    <row r="40" spans="1:9" x14ac:dyDescent="0.15">
      <c r="A40" s="566"/>
      <c r="B40" s="559" t="s">
        <v>620</v>
      </c>
      <c r="C40" s="602">
        <f>C38/C37</f>
        <v>3.736842105263158</v>
      </c>
      <c r="D40" s="602">
        <f>D38/D37</f>
        <v>4.1515151515151514</v>
      </c>
      <c r="E40" s="602">
        <f>E38/E37</f>
        <v>3.1428571428571428</v>
      </c>
      <c r="F40" s="602">
        <f>F38/F37</f>
        <v>4.8947368421052628</v>
      </c>
      <c r="G40" s="853" t="s">
        <v>1100</v>
      </c>
      <c r="H40" s="602">
        <f>H38/H37</f>
        <v>1</v>
      </c>
      <c r="I40" s="852">
        <f>I38/I37</f>
        <v>5.615384615384615</v>
      </c>
    </row>
    <row r="41" spans="1:9" s="79" customFormat="1" x14ac:dyDescent="0.15">
      <c r="A41" s="566" t="s">
        <v>1096</v>
      </c>
      <c r="B41" s="559" t="s">
        <v>231</v>
      </c>
      <c r="C41" s="557">
        <v>113</v>
      </c>
      <c r="D41" s="557">
        <v>65</v>
      </c>
      <c r="E41" s="557">
        <v>59</v>
      </c>
      <c r="F41" s="557">
        <v>6</v>
      </c>
      <c r="G41" s="561">
        <v>2</v>
      </c>
      <c r="H41" s="557">
        <v>46</v>
      </c>
      <c r="I41" s="562">
        <v>2</v>
      </c>
    </row>
    <row r="42" spans="1:9" s="79" customFormat="1" x14ac:dyDescent="0.15">
      <c r="A42" s="861"/>
      <c r="B42" s="559" t="s">
        <v>233</v>
      </c>
      <c r="C42" s="557">
        <v>249</v>
      </c>
      <c r="D42" s="557">
        <v>199</v>
      </c>
      <c r="E42" s="557">
        <v>172</v>
      </c>
      <c r="F42" s="557">
        <v>27</v>
      </c>
      <c r="G42" s="561">
        <v>4</v>
      </c>
      <c r="H42" s="557">
        <v>46</v>
      </c>
      <c r="I42" s="562">
        <v>13</v>
      </c>
    </row>
    <row r="43" spans="1:9" s="79" customFormat="1" x14ac:dyDescent="0.15">
      <c r="A43" s="566"/>
      <c r="B43" s="559" t="s">
        <v>620</v>
      </c>
      <c r="C43" s="602">
        <f t="shared" ref="C43:I43" si="6">C42/C41</f>
        <v>2.2035398230088497</v>
      </c>
      <c r="D43" s="602">
        <f t="shared" si="6"/>
        <v>3.0615384615384613</v>
      </c>
      <c r="E43" s="602">
        <f t="shared" si="6"/>
        <v>2.9152542372881354</v>
      </c>
      <c r="F43" s="602">
        <f t="shared" si="6"/>
        <v>4.5</v>
      </c>
      <c r="G43" s="602">
        <f t="shared" si="6"/>
        <v>2</v>
      </c>
      <c r="H43" s="602">
        <f t="shared" si="6"/>
        <v>1</v>
      </c>
      <c r="I43" s="852">
        <f t="shared" si="6"/>
        <v>6.5</v>
      </c>
    </row>
    <row r="44" spans="1:9" s="79" customFormat="1" ht="3" customHeight="1" x14ac:dyDescent="0.15">
      <c r="A44" s="566"/>
      <c r="B44" s="559"/>
      <c r="C44" s="602"/>
      <c r="D44" s="602"/>
      <c r="E44" s="602"/>
      <c r="F44" s="602"/>
      <c r="G44" s="602"/>
      <c r="H44" s="602"/>
      <c r="I44" s="852"/>
    </row>
    <row r="45" spans="1:9" s="79" customFormat="1" x14ac:dyDescent="0.15">
      <c r="A45" s="566" t="s">
        <v>1097</v>
      </c>
      <c r="B45" s="559" t="s">
        <v>231</v>
      </c>
      <c r="C45" s="557">
        <v>177</v>
      </c>
      <c r="D45" s="557">
        <v>125</v>
      </c>
      <c r="E45" s="557">
        <v>98</v>
      </c>
      <c r="F45" s="557">
        <v>27</v>
      </c>
      <c r="G45" s="561">
        <v>1</v>
      </c>
      <c r="H45" s="557">
        <v>51</v>
      </c>
      <c r="I45" s="562">
        <v>17</v>
      </c>
    </row>
    <row r="46" spans="1:9" s="79" customFormat="1" x14ac:dyDescent="0.15">
      <c r="A46" s="861"/>
      <c r="B46" s="559" t="s">
        <v>233</v>
      </c>
      <c r="C46" s="557">
        <v>451</v>
      </c>
      <c r="D46" s="557">
        <v>398</v>
      </c>
      <c r="E46" s="557">
        <v>269</v>
      </c>
      <c r="F46" s="557">
        <v>129</v>
      </c>
      <c r="G46" s="561">
        <v>2</v>
      </c>
      <c r="H46" s="557">
        <v>51</v>
      </c>
      <c r="I46" s="562">
        <v>95</v>
      </c>
    </row>
    <row r="47" spans="1:9" s="79" customFormat="1" x14ac:dyDescent="0.15">
      <c r="A47" s="566"/>
      <c r="B47" s="559" t="s">
        <v>620</v>
      </c>
      <c r="C47" s="602">
        <f t="shared" ref="C47:I47" si="7">C46/C45</f>
        <v>2.5480225988700567</v>
      </c>
      <c r="D47" s="602">
        <f t="shared" si="7"/>
        <v>3.1840000000000002</v>
      </c>
      <c r="E47" s="602">
        <f t="shared" si="7"/>
        <v>2.7448979591836733</v>
      </c>
      <c r="F47" s="602">
        <f t="shared" si="7"/>
        <v>4.7777777777777777</v>
      </c>
      <c r="G47" s="602">
        <f t="shared" si="7"/>
        <v>2</v>
      </c>
      <c r="H47" s="602">
        <f t="shared" si="7"/>
        <v>1</v>
      </c>
      <c r="I47" s="852">
        <f t="shared" si="7"/>
        <v>5.5882352941176467</v>
      </c>
    </row>
    <row r="48" spans="1:9" ht="3" customHeight="1" x14ac:dyDescent="0.15">
      <c r="A48" s="566"/>
      <c r="B48" s="559"/>
      <c r="C48" s="602"/>
      <c r="D48" s="602"/>
      <c r="E48" s="602"/>
      <c r="F48" s="602"/>
      <c r="G48" s="602"/>
      <c r="H48" s="602"/>
      <c r="I48" s="852"/>
    </row>
    <row r="49" spans="1:9" x14ac:dyDescent="0.15">
      <c r="A49" s="566" t="s">
        <v>692</v>
      </c>
      <c r="B49" s="559"/>
      <c r="C49" s="559"/>
      <c r="D49" s="559"/>
      <c r="E49" s="559"/>
      <c r="F49" s="559"/>
      <c r="G49" s="559"/>
      <c r="H49" s="559"/>
      <c r="I49" s="560"/>
    </row>
    <row r="50" spans="1:9" x14ac:dyDescent="0.15">
      <c r="A50" s="566"/>
      <c r="B50" s="559" t="s">
        <v>231</v>
      </c>
      <c r="C50" s="557">
        <f t="shared" ref="C50:F51" si="8">C54+C58+C62+C66</f>
        <v>763</v>
      </c>
      <c r="D50" s="557">
        <f t="shared" si="8"/>
        <v>640</v>
      </c>
      <c r="E50" s="557">
        <f t="shared" si="8"/>
        <v>378</v>
      </c>
      <c r="F50" s="557">
        <f t="shared" si="8"/>
        <v>262</v>
      </c>
      <c r="G50" s="557">
        <v>5</v>
      </c>
      <c r="H50" s="557">
        <f>H54+H58+H62+H66</f>
        <v>117</v>
      </c>
      <c r="I50" s="558">
        <f>I54+I58+I62+I66</f>
        <v>200</v>
      </c>
    </row>
    <row r="51" spans="1:9" x14ac:dyDescent="0.15">
      <c r="A51" s="566"/>
      <c r="B51" s="559" t="s">
        <v>233</v>
      </c>
      <c r="C51" s="557">
        <f t="shared" si="8"/>
        <v>2419</v>
      </c>
      <c r="D51" s="557">
        <f t="shared" si="8"/>
        <v>2284</v>
      </c>
      <c r="E51" s="557">
        <f t="shared" si="8"/>
        <v>1015</v>
      </c>
      <c r="F51" s="557">
        <f t="shared" si="8"/>
        <v>1269</v>
      </c>
      <c r="G51" s="557">
        <v>16</v>
      </c>
      <c r="H51" s="557">
        <f>H55+H59+H63+H67</f>
        <v>117</v>
      </c>
      <c r="I51" s="558">
        <f>I55+I59+I63+I67</f>
        <v>1071</v>
      </c>
    </row>
    <row r="52" spans="1:9" x14ac:dyDescent="0.15">
      <c r="A52" s="566"/>
      <c r="B52" s="559" t="s">
        <v>620</v>
      </c>
      <c r="C52" s="602">
        <f>C51/C50</f>
        <v>3.1703800786369594</v>
      </c>
      <c r="D52" s="602">
        <f t="shared" ref="D52:I52" si="9">D51/D50</f>
        <v>3.5687500000000001</v>
      </c>
      <c r="E52" s="602">
        <f t="shared" si="9"/>
        <v>2.6851851851851851</v>
      </c>
      <c r="F52" s="602">
        <f t="shared" si="9"/>
        <v>4.843511450381679</v>
      </c>
      <c r="G52" s="602">
        <f t="shared" si="9"/>
        <v>3.2</v>
      </c>
      <c r="H52" s="602">
        <f t="shared" si="9"/>
        <v>1</v>
      </c>
      <c r="I52" s="852">
        <f t="shared" si="9"/>
        <v>5.3550000000000004</v>
      </c>
    </row>
    <row r="53" spans="1:9" ht="3.6" customHeight="1" x14ac:dyDescent="0.15">
      <c r="A53" s="566"/>
      <c r="B53" s="559"/>
      <c r="C53" s="559"/>
      <c r="D53" s="559"/>
      <c r="E53" s="559"/>
      <c r="F53" s="559"/>
      <c r="G53" s="559"/>
      <c r="H53" s="559"/>
      <c r="I53" s="560"/>
    </row>
    <row r="54" spans="1:9" x14ac:dyDescent="0.15">
      <c r="A54" s="566" t="s">
        <v>693</v>
      </c>
      <c r="B54" s="559" t="s">
        <v>231</v>
      </c>
      <c r="C54" s="557">
        <v>399</v>
      </c>
      <c r="D54" s="557">
        <v>340</v>
      </c>
      <c r="E54" s="557">
        <v>199</v>
      </c>
      <c r="F54" s="557">
        <v>141</v>
      </c>
      <c r="G54" s="561">
        <v>1</v>
      </c>
      <c r="H54" s="557">
        <v>57</v>
      </c>
      <c r="I54" s="558">
        <v>104</v>
      </c>
    </row>
    <row r="55" spans="1:9" x14ac:dyDescent="0.15">
      <c r="A55" s="566"/>
      <c r="B55" s="559" t="s">
        <v>233</v>
      </c>
      <c r="C55" s="557">
        <v>1254</v>
      </c>
      <c r="D55" s="557">
        <v>1192</v>
      </c>
      <c r="E55" s="557">
        <v>525</v>
      </c>
      <c r="F55" s="557">
        <v>667</v>
      </c>
      <c r="G55" s="561">
        <v>3</v>
      </c>
      <c r="H55" s="557">
        <v>57</v>
      </c>
      <c r="I55" s="562">
        <v>554</v>
      </c>
    </row>
    <row r="56" spans="1:9" x14ac:dyDescent="0.15">
      <c r="A56" s="566"/>
      <c r="B56" s="559" t="s">
        <v>620</v>
      </c>
      <c r="C56" s="602">
        <f t="shared" ref="C56:I56" si="10">C55/C54</f>
        <v>3.1428571428571428</v>
      </c>
      <c r="D56" s="602">
        <f t="shared" si="10"/>
        <v>3.5058823529411764</v>
      </c>
      <c r="E56" s="602">
        <f t="shared" si="10"/>
        <v>2.6381909547738696</v>
      </c>
      <c r="F56" s="602">
        <f t="shared" si="10"/>
        <v>4.7304964539007095</v>
      </c>
      <c r="G56" s="602">
        <f t="shared" si="10"/>
        <v>3</v>
      </c>
      <c r="H56" s="602">
        <f t="shared" si="10"/>
        <v>1</v>
      </c>
      <c r="I56" s="852">
        <f t="shared" si="10"/>
        <v>5.3269230769230766</v>
      </c>
    </row>
    <row r="57" spans="1:9" ht="3.6" customHeight="1" x14ac:dyDescent="0.15">
      <c r="A57" s="566"/>
      <c r="B57" s="559"/>
      <c r="C57" s="559"/>
      <c r="D57" s="559"/>
      <c r="E57" s="559"/>
      <c r="F57" s="559"/>
      <c r="G57" s="559"/>
      <c r="H57" s="559"/>
      <c r="I57" s="560"/>
    </row>
    <row r="58" spans="1:9" x14ac:dyDescent="0.15">
      <c r="A58" s="566" t="s">
        <v>694</v>
      </c>
      <c r="B58" s="559" t="s">
        <v>231</v>
      </c>
      <c r="C58" s="557">
        <v>68</v>
      </c>
      <c r="D58" s="557">
        <v>59</v>
      </c>
      <c r="E58" s="557">
        <v>31</v>
      </c>
      <c r="F58" s="557">
        <v>28</v>
      </c>
      <c r="G58" s="561">
        <v>2</v>
      </c>
      <c r="H58" s="557">
        <v>7</v>
      </c>
      <c r="I58" s="562">
        <v>24</v>
      </c>
    </row>
    <row r="59" spans="1:9" x14ac:dyDescent="0.15">
      <c r="A59" s="566"/>
      <c r="B59" s="559" t="s">
        <v>233</v>
      </c>
      <c r="C59" s="557">
        <v>245</v>
      </c>
      <c r="D59" s="557">
        <v>229</v>
      </c>
      <c r="E59" s="557">
        <v>88</v>
      </c>
      <c r="F59" s="557">
        <v>141</v>
      </c>
      <c r="G59" s="561">
        <v>9</v>
      </c>
      <c r="H59" s="557">
        <v>7</v>
      </c>
      <c r="I59" s="562">
        <v>125</v>
      </c>
    </row>
    <row r="60" spans="1:9" x14ac:dyDescent="0.15">
      <c r="A60" s="566"/>
      <c r="B60" s="559" t="s">
        <v>620</v>
      </c>
      <c r="C60" s="602">
        <f t="shared" ref="C60:I60" si="11">C59/C58</f>
        <v>3.6029411764705883</v>
      </c>
      <c r="D60" s="602">
        <f t="shared" si="11"/>
        <v>3.8813559322033897</v>
      </c>
      <c r="E60" s="602">
        <f t="shared" si="11"/>
        <v>2.838709677419355</v>
      </c>
      <c r="F60" s="602">
        <f t="shared" si="11"/>
        <v>5.0357142857142856</v>
      </c>
      <c r="G60" s="602">
        <f t="shared" si="11"/>
        <v>4.5</v>
      </c>
      <c r="H60" s="602">
        <f t="shared" si="11"/>
        <v>1</v>
      </c>
      <c r="I60" s="852">
        <f t="shared" si="11"/>
        <v>5.208333333333333</v>
      </c>
    </row>
    <row r="61" spans="1:9" ht="3.6" customHeight="1" x14ac:dyDescent="0.15">
      <c r="A61" s="566"/>
      <c r="B61" s="559"/>
      <c r="C61" s="559"/>
      <c r="D61" s="559"/>
      <c r="E61" s="559"/>
      <c r="F61" s="559"/>
      <c r="G61" s="559"/>
      <c r="H61" s="559"/>
      <c r="I61" s="560"/>
    </row>
    <row r="62" spans="1:9" x14ac:dyDescent="0.15">
      <c r="A62" s="566" t="s">
        <v>695</v>
      </c>
      <c r="B62" s="559" t="s">
        <v>231</v>
      </c>
      <c r="C62" s="557">
        <v>89</v>
      </c>
      <c r="D62" s="557">
        <v>75</v>
      </c>
      <c r="E62" s="557">
        <v>43</v>
      </c>
      <c r="F62" s="557">
        <v>32</v>
      </c>
      <c r="G62" s="561">
        <v>1</v>
      </c>
      <c r="H62" s="557">
        <v>13</v>
      </c>
      <c r="I62" s="562">
        <v>26</v>
      </c>
    </row>
    <row r="63" spans="1:9" x14ac:dyDescent="0.15">
      <c r="A63" s="566"/>
      <c r="B63" s="559" t="s">
        <v>233</v>
      </c>
      <c r="C63" s="557">
        <v>298</v>
      </c>
      <c r="D63" s="557">
        <v>283</v>
      </c>
      <c r="E63" s="557">
        <v>111</v>
      </c>
      <c r="F63" s="557">
        <v>172</v>
      </c>
      <c r="G63" s="561">
        <v>2</v>
      </c>
      <c r="H63" s="557">
        <v>13</v>
      </c>
      <c r="I63" s="562">
        <v>149</v>
      </c>
    </row>
    <row r="64" spans="1:9" x14ac:dyDescent="0.15">
      <c r="A64" s="566"/>
      <c r="B64" s="559" t="s">
        <v>620</v>
      </c>
      <c r="C64" s="602">
        <f t="shared" ref="C64:I64" si="12">C63/C62</f>
        <v>3.3483146067415732</v>
      </c>
      <c r="D64" s="602">
        <f t="shared" si="12"/>
        <v>3.7733333333333334</v>
      </c>
      <c r="E64" s="602">
        <f t="shared" si="12"/>
        <v>2.5813953488372094</v>
      </c>
      <c r="F64" s="602">
        <f t="shared" si="12"/>
        <v>5.375</v>
      </c>
      <c r="G64" s="602">
        <f t="shared" si="12"/>
        <v>2</v>
      </c>
      <c r="H64" s="602">
        <f t="shared" si="12"/>
        <v>1</v>
      </c>
      <c r="I64" s="852">
        <f t="shared" si="12"/>
        <v>5.7307692307692308</v>
      </c>
    </row>
    <row r="65" spans="1:9" ht="3.6" customHeight="1" x14ac:dyDescent="0.15">
      <c r="A65" s="566"/>
      <c r="B65" s="559"/>
      <c r="C65" s="602"/>
      <c r="D65" s="602"/>
      <c r="E65" s="602"/>
      <c r="F65" s="602"/>
      <c r="G65" s="602"/>
      <c r="H65" s="602"/>
      <c r="I65" s="852"/>
    </row>
    <row r="66" spans="1:9" x14ac:dyDescent="0.15">
      <c r="A66" s="566" t="s">
        <v>696</v>
      </c>
      <c r="B66" s="559" t="s">
        <v>231</v>
      </c>
      <c r="C66" s="557">
        <v>207</v>
      </c>
      <c r="D66" s="557">
        <v>166</v>
      </c>
      <c r="E66" s="557">
        <v>105</v>
      </c>
      <c r="F66" s="557">
        <v>61</v>
      </c>
      <c r="G66" s="561">
        <v>1</v>
      </c>
      <c r="H66" s="557">
        <v>40</v>
      </c>
      <c r="I66" s="558">
        <v>46</v>
      </c>
    </row>
    <row r="67" spans="1:9" x14ac:dyDescent="0.15">
      <c r="A67" s="566"/>
      <c r="B67" s="559" t="s">
        <v>233</v>
      </c>
      <c r="C67" s="557">
        <v>622</v>
      </c>
      <c r="D67" s="557">
        <v>580</v>
      </c>
      <c r="E67" s="557">
        <v>291</v>
      </c>
      <c r="F67" s="557">
        <v>289</v>
      </c>
      <c r="G67" s="561">
        <v>2</v>
      </c>
      <c r="H67" s="557">
        <v>40</v>
      </c>
      <c r="I67" s="562">
        <v>243</v>
      </c>
    </row>
    <row r="68" spans="1:9" x14ac:dyDescent="0.15">
      <c r="A68" s="566"/>
      <c r="B68" s="559" t="s">
        <v>620</v>
      </c>
      <c r="C68" s="602">
        <f t="shared" ref="C68:I68" si="13">C67/C66</f>
        <v>3.0048309178743962</v>
      </c>
      <c r="D68" s="602">
        <f t="shared" si="13"/>
        <v>3.4939759036144578</v>
      </c>
      <c r="E68" s="602">
        <f t="shared" si="13"/>
        <v>2.7714285714285714</v>
      </c>
      <c r="F68" s="602">
        <f t="shared" si="13"/>
        <v>4.7377049180327866</v>
      </c>
      <c r="G68" s="602">
        <f t="shared" si="13"/>
        <v>2</v>
      </c>
      <c r="H68" s="602">
        <f t="shared" si="13"/>
        <v>1</v>
      </c>
      <c r="I68" s="852">
        <f t="shared" si="13"/>
        <v>5.2826086956521738</v>
      </c>
    </row>
    <row r="69" spans="1:9" ht="3.6" customHeight="1" thickBot="1" x14ac:dyDescent="0.2">
      <c r="A69" s="573"/>
      <c r="B69" s="563"/>
      <c r="C69" s="563"/>
      <c r="D69" s="563"/>
      <c r="E69" s="563"/>
      <c r="F69" s="563"/>
      <c r="G69" s="563"/>
      <c r="H69" s="563"/>
      <c r="I69" s="564"/>
    </row>
  </sheetData>
  <mergeCells count="3">
    <mergeCell ref="A4:A7"/>
    <mergeCell ref="B4:B7"/>
    <mergeCell ref="D4:F4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&amp;C84</oddFooter>
    <firstFooter>&amp;C82</first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12.25" style="619" customWidth="1"/>
    <col min="2" max="2" width="14.75" style="619" customWidth="1"/>
    <col min="3" max="3" width="9" style="619"/>
    <col min="4" max="6" width="8.125" style="619" customWidth="1"/>
    <col min="7" max="9" width="9" style="619"/>
  </cols>
  <sheetData>
    <row r="1" spans="1:9" x14ac:dyDescent="0.15">
      <c r="A1" s="570"/>
      <c r="B1" s="570"/>
      <c r="C1" s="570"/>
      <c r="D1" s="570"/>
      <c r="E1" s="570"/>
      <c r="F1" s="570"/>
      <c r="G1" s="570"/>
      <c r="H1" s="570"/>
      <c r="I1" s="570"/>
    </row>
    <row r="2" spans="1:9" x14ac:dyDescent="0.15">
      <c r="A2" s="570"/>
      <c r="B2" s="570"/>
      <c r="C2" s="570"/>
      <c r="D2" s="570"/>
      <c r="E2" s="570"/>
      <c r="F2" s="570"/>
      <c r="G2" s="570"/>
      <c r="H2" s="570"/>
      <c r="I2" s="570"/>
    </row>
    <row r="3" spans="1:9" ht="14.25" thickBot="1" x14ac:dyDescent="0.2">
      <c r="A3" s="570"/>
      <c r="B3" s="570"/>
      <c r="C3" s="570"/>
      <c r="D3" s="570"/>
      <c r="E3" s="570"/>
      <c r="F3" s="570"/>
      <c r="G3" s="570"/>
      <c r="H3" s="570"/>
      <c r="I3" s="841" t="s">
        <v>1251</v>
      </c>
    </row>
    <row r="4" spans="1:9" x14ac:dyDescent="0.15">
      <c r="A4" s="1089" t="s">
        <v>612</v>
      </c>
      <c r="B4" s="1111" t="s">
        <v>408</v>
      </c>
      <c r="C4" s="818"/>
      <c r="D4" s="1167" t="s">
        <v>248</v>
      </c>
      <c r="E4" s="1168"/>
      <c r="F4" s="1169"/>
      <c r="G4" s="819"/>
      <c r="H4" s="819"/>
      <c r="I4" s="820" t="s">
        <v>613</v>
      </c>
    </row>
    <row r="5" spans="1:9" x14ac:dyDescent="0.15">
      <c r="A5" s="1128"/>
      <c r="B5" s="1112"/>
      <c r="C5" s="591" t="s">
        <v>614</v>
      </c>
      <c r="D5" s="588"/>
      <c r="E5" s="582" t="s">
        <v>615</v>
      </c>
      <c r="F5" s="582" t="s">
        <v>615</v>
      </c>
      <c r="G5" s="592" t="s">
        <v>241</v>
      </c>
      <c r="H5" s="592" t="s">
        <v>616</v>
      </c>
      <c r="I5" s="583" t="s">
        <v>617</v>
      </c>
    </row>
    <row r="6" spans="1:9" x14ac:dyDescent="0.15">
      <c r="A6" s="1128"/>
      <c r="B6" s="1112"/>
      <c r="C6" s="591" t="s">
        <v>618</v>
      </c>
      <c r="D6" s="592" t="s">
        <v>310</v>
      </c>
      <c r="E6" s="559"/>
      <c r="F6" s="592" t="s">
        <v>619</v>
      </c>
      <c r="G6" s="592" t="s">
        <v>250</v>
      </c>
      <c r="H6" s="559"/>
      <c r="I6" s="683"/>
    </row>
    <row r="7" spans="1:9" x14ac:dyDescent="0.15">
      <c r="A7" s="1090"/>
      <c r="B7" s="1113"/>
      <c r="C7" s="822" t="s">
        <v>2</v>
      </c>
      <c r="D7" s="629"/>
      <c r="E7" s="823" t="s">
        <v>247</v>
      </c>
      <c r="F7" s="823" t="s">
        <v>247</v>
      </c>
      <c r="G7" s="823" t="s">
        <v>618</v>
      </c>
      <c r="H7" s="823" t="s">
        <v>618</v>
      </c>
      <c r="I7" s="555" t="s">
        <v>618</v>
      </c>
    </row>
    <row r="8" spans="1:9" x14ac:dyDescent="0.15">
      <c r="A8" s="566" t="s">
        <v>697</v>
      </c>
      <c r="B8" s="559" t="s">
        <v>231</v>
      </c>
      <c r="C8" s="557">
        <f>C12+C16+C20+C24+C28+C32+C36+C40</f>
        <v>1321</v>
      </c>
      <c r="D8" s="557">
        <f>D12+D16+D20+D24+D28+D32+D36+D40</f>
        <v>1125</v>
      </c>
      <c r="E8" s="557">
        <f>E12+E16+E20+E24+E28+E32+E36+E40</f>
        <v>658</v>
      </c>
      <c r="F8" s="557">
        <f>F12+F16+F20+F24+F28+F32+F36+F40</f>
        <v>467</v>
      </c>
      <c r="G8" s="557">
        <v>4</v>
      </c>
      <c r="H8" s="557">
        <f>H12+H16+H20+H24+H28+H32+H36+H40</f>
        <v>192</v>
      </c>
      <c r="I8" s="558">
        <f>I12+I16+I20+I24+I28+I32+I36+I40</f>
        <v>337</v>
      </c>
    </row>
    <row r="9" spans="1:9" x14ac:dyDescent="0.15">
      <c r="A9" s="566"/>
      <c r="B9" s="559" t="s">
        <v>233</v>
      </c>
      <c r="C9" s="557">
        <f>C13+C17+C21+C25+C29+C33+C37+C41</f>
        <v>4269</v>
      </c>
      <c r="D9" s="557">
        <f t="shared" ref="D9:I9" si="0">D13+D17+D21+D25+D29+D33+D37+D41</f>
        <v>4061</v>
      </c>
      <c r="E9" s="557">
        <f t="shared" si="0"/>
        <v>1839</v>
      </c>
      <c r="F9" s="557">
        <f t="shared" si="0"/>
        <v>2222</v>
      </c>
      <c r="G9" s="557">
        <v>16</v>
      </c>
      <c r="H9" s="557">
        <f t="shared" si="0"/>
        <v>192</v>
      </c>
      <c r="I9" s="558">
        <f t="shared" si="0"/>
        <v>1793</v>
      </c>
    </row>
    <row r="10" spans="1:9" x14ac:dyDescent="0.15">
      <c r="A10" s="566"/>
      <c r="B10" s="559" t="s">
        <v>620</v>
      </c>
      <c r="C10" s="862">
        <f t="shared" ref="C10:I10" si="1">C9/C8</f>
        <v>3.2316426949280848</v>
      </c>
      <c r="D10" s="862">
        <f t="shared" si="1"/>
        <v>3.609777777777778</v>
      </c>
      <c r="E10" s="862">
        <f t="shared" si="1"/>
        <v>2.7948328267477205</v>
      </c>
      <c r="F10" s="862">
        <f t="shared" si="1"/>
        <v>4.7580299785867242</v>
      </c>
      <c r="G10" s="862">
        <f t="shared" si="1"/>
        <v>4</v>
      </c>
      <c r="H10" s="862">
        <f t="shared" si="1"/>
        <v>1</v>
      </c>
      <c r="I10" s="863">
        <f t="shared" si="1"/>
        <v>5.3204747774480712</v>
      </c>
    </row>
    <row r="11" spans="1:9" ht="3.6" customHeight="1" x14ac:dyDescent="0.15">
      <c r="A11" s="566"/>
      <c r="B11" s="559"/>
      <c r="C11" s="602"/>
      <c r="D11" s="602"/>
      <c r="E11" s="602"/>
      <c r="F11" s="602"/>
      <c r="G11" s="853"/>
      <c r="H11" s="602"/>
      <c r="I11" s="864"/>
    </row>
    <row r="12" spans="1:9" x14ac:dyDescent="0.15">
      <c r="A12" s="865" t="s">
        <v>514</v>
      </c>
      <c r="B12" s="559" t="s">
        <v>231</v>
      </c>
      <c r="C12" s="557">
        <v>124</v>
      </c>
      <c r="D12" s="557">
        <v>112</v>
      </c>
      <c r="E12" s="557">
        <v>63</v>
      </c>
      <c r="F12" s="557">
        <v>49</v>
      </c>
      <c r="G12" s="561" t="s">
        <v>509</v>
      </c>
      <c r="H12" s="557">
        <v>12</v>
      </c>
      <c r="I12" s="855">
        <v>33</v>
      </c>
    </row>
    <row r="13" spans="1:9" x14ac:dyDescent="0.15">
      <c r="A13" s="865" t="s">
        <v>698</v>
      </c>
      <c r="B13" s="559" t="s">
        <v>233</v>
      </c>
      <c r="C13" s="557">
        <v>419</v>
      </c>
      <c r="D13" s="557">
        <v>407</v>
      </c>
      <c r="E13" s="557">
        <v>190</v>
      </c>
      <c r="F13" s="557">
        <v>217</v>
      </c>
      <c r="G13" s="561" t="s">
        <v>509</v>
      </c>
      <c r="H13" s="557">
        <v>12</v>
      </c>
      <c r="I13" s="856">
        <v>165</v>
      </c>
    </row>
    <row r="14" spans="1:9" x14ac:dyDescent="0.15">
      <c r="A14" s="865" t="s">
        <v>698</v>
      </c>
      <c r="B14" s="559" t="s">
        <v>620</v>
      </c>
      <c r="C14" s="602">
        <f>C13/C12</f>
        <v>3.379032258064516</v>
      </c>
      <c r="D14" s="602">
        <f>D13/D12</f>
        <v>3.6339285714285716</v>
      </c>
      <c r="E14" s="602">
        <f>E13/E12</f>
        <v>3.0158730158730158</v>
      </c>
      <c r="F14" s="602">
        <f>F13/F12</f>
        <v>4.4285714285714288</v>
      </c>
      <c r="G14" s="561" t="s">
        <v>509</v>
      </c>
      <c r="H14" s="602">
        <f>H13/H12</f>
        <v>1</v>
      </c>
      <c r="I14" s="852">
        <f>I13/I12</f>
        <v>5</v>
      </c>
    </row>
    <row r="15" spans="1:9" ht="3.6" customHeight="1" x14ac:dyDescent="0.15">
      <c r="A15" s="865"/>
      <c r="B15" s="559"/>
      <c r="C15" s="559"/>
      <c r="D15" s="559"/>
      <c r="E15" s="559"/>
      <c r="F15" s="559"/>
      <c r="G15" s="559"/>
      <c r="H15" s="559"/>
      <c r="I15" s="560"/>
    </row>
    <row r="16" spans="1:9" x14ac:dyDescent="0.15">
      <c r="A16" s="865" t="s">
        <v>515</v>
      </c>
      <c r="B16" s="559" t="s">
        <v>231</v>
      </c>
      <c r="C16" s="557">
        <v>55</v>
      </c>
      <c r="D16" s="557">
        <v>50</v>
      </c>
      <c r="E16" s="557">
        <v>28</v>
      </c>
      <c r="F16" s="557">
        <v>22</v>
      </c>
      <c r="G16" s="561" t="s">
        <v>509</v>
      </c>
      <c r="H16" s="557">
        <v>5</v>
      </c>
      <c r="I16" s="562">
        <v>16</v>
      </c>
    </row>
    <row r="17" spans="1:9" x14ac:dyDescent="0.15">
      <c r="A17" s="865" t="s">
        <v>698</v>
      </c>
      <c r="B17" s="559" t="s">
        <v>233</v>
      </c>
      <c r="C17" s="557">
        <v>182</v>
      </c>
      <c r="D17" s="557">
        <v>177</v>
      </c>
      <c r="E17" s="557">
        <v>69</v>
      </c>
      <c r="F17" s="557">
        <v>108</v>
      </c>
      <c r="G17" s="561" t="s">
        <v>509</v>
      </c>
      <c r="H17" s="557">
        <v>5</v>
      </c>
      <c r="I17" s="562">
        <v>90</v>
      </c>
    </row>
    <row r="18" spans="1:9" x14ac:dyDescent="0.15">
      <c r="A18" s="865" t="s">
        <v>698</v>
      </c>
      <c r="B18" s="559" t="s">
        <v>620</v>
      </c>
      <c r="C18" s="602">
        <f>C17/C16</f>
        <v>3.3090909090909091</v>
      </c>
      <c r="D18" s="602">
        <f>D17/D16</f>
        <v>3.54</v>
      </c>
      <c r="E18" s="602">
        <f>E17/E16</f>
        <v>2.4642857142857144</v>
      </c>
      <c r="F18" s="602">
        <f>F17/F16</f>
        <v>4.9090909090909092</v>
      </c>
      <c r="G18" s="853" t="s">
        <v>232</v>
      </c>
      <c r="H18" s="602">
        <f>H17/H16</f>
        <v>1</v>
      </c>
      <c r="I18" s="852">
        <f>I17/I16</f>
        <v>5.625</v>
      </c>
    </row>
    <row r="19" spans="1:9" ht="3.6" customHeight="1" x14ac:dyDescent="0.15">
      <c r="A19" s="865"/>
      <c r="B19" s="559"/>
      <c r="C19" s="559"/>
      <c r="D19" s="559"/>
      <c r="E19" s="559"/>
      <c r="F19" s="559"/>
      <c r="G19" s="638"/>
      <c r="H19" s="559"/>
      <c r="I19" s="560"/>
    </row>
    <row r="20" spans="1:9" x14ac:dyDescent="0.15">
      <c r="A20" s="865" t="s">
        <v>516</v>
      </c>
      <c r="B20" s="559" t="s">
        <v>231</v>
      </c>
      <c r="C20" s="557">
        <v>329</v>
      </c>
      <c r="D20" s="557">
        <v>270</v>
      </c>
      <c r="E20" s="557">
        <v>160</v>
      </c>
      <c r="F20" s="557">
        <v>110</v>
      </c>
      <c r="G20" s="561" t="s">
        <v>509</v>
      </c>
      <c r="H20" s="557">
        <v>59</v>
      </c>
      <c r="I20" s="562">
        <v>86</v>
      </c>
    </row>
    <row r="21" spans="1:9" x14ac:dyDescent="0.15">
      <c r="A21" s="865" t="s">
        <v>698</v>
      </c>
      <c r="B21" s="559" t="s">
        <v>233</v>
      </c>
      <c r="C21" s="557">
        <v>1070</v>
      </c>
      <c r="D21" s="557">
        <v>1011</v>
      </c>
      <c r="E21" s="557">
        <v>471</v>
      </c>
      <c r="F21" s="557">
        <v>540</v>
      </c>
      <c r="G21" s="561" t="s">
        <v>509</v>
      </c>
      <c r="H21" s="557">
        <v>59</v>
      </c>
      <c r="I21" s="562">
        <v>462</v>
      </c>
    </row>
    <row r="22" spans="1:9" x14ac:dyDescent="0.15">
      <c r="A22" s="865" t="s">
        <v>698</v>
      </c>
      <c r="B22" s="559" t="s">
        <v>620</v>
      </c>
      <c r="C22" s="602">
        <f>C21/C20</f>
        <v>3.2522796352583585</v>
      </c>
      <c r="D22" s="602">
        <f>D21/D20</f>
        <v>3.7444444444444445</v>
      </c>
      <c r="E22" s="602">
        <f>E21/E20</f>
        <v>2.9437500000000001</v>
      </c>
      <c r="F22" s="602">
        <f>F21/F20</f>
        <v>4.9090909090909092</v>
      </c>
      <c r="G22" s="561" t="s">
        <v>509</v>
      </c>
      <c r="H22" s="602">
        <f>H21/H20</f>
        <v>1</v>
      </c>
      <c r="I22" s="852">
        <f>I21/I20</f>
        <v>5.3720930232558137</v>
      </c>
    </row>
    <row r="23" spans="1:9" ht="3.6" customHeight="1" x14ac:dyDescent="0.15">
      <c r="A23" s="865"/>
      <c r="B23" s="559"/>
      <c r="C23" s="559"/>
      <c r="D23" s="559"/>
      <c r="E23" s="559"/>
      <c r="F23" s="559"/>
      <c r="G23" s="638"/>
      <c r="H23" s="559"/>
      <c r="I23" s="560"/>
    </row>
    <row r="24" spans="1:9" x14ac:dyDescent="0.15">
      <c r="A24" s="865" t="s">
        <v>517</v>
      </c>
      <c r="B24" s="559" t="s">
        <v>231</v>
      </c>
      <c r="C24" s="557">
        <v>287</v>
      </c>
      <c r="D24" s="557">
        <v>247</v>
      </c>
      <c r="E24" s="557">
        <v>153</v>
      </c>
      <c r="F24" s="557">
        <v>94</v>
      </c>
      <c r="G24" s="561">
        <v>2</v>
      </c>
      <c r="H24" s="557">
        <v>38</v>
      </c>
      <c r="I24" s="562">
        <v>65</v>
      </c>
    </row>
    <row r="25" spans="1:9" x14ac:dyDescent="0.15">
      <c r="A25" s="865" t="s">
        <v>698</v>
      </c>
      <c r="B25" s="559" t="s">
        <v>233</v>
      </c>
      <c r="C25" s="557">
        <v>897</v>
      </c>
      <c r="D25" s="557">
        <v>850</v>
      </c>
      <c r="E25" s="557">
        <v>417</v>
      </c>
      <c r="F25" s="557">
        <v>433</v>
      </c>
      <c r="G25" s="561">
        <v>9</v>
      </c>
      <c r="H25" s="557">
        <v>38</v>
      </c>
      <c r="I25" s="562">
        <v>335</v>
      </c>
    </row>
    <row r="26" spans="1:9" x14ac:dyDescent="0.15">
      <c r="A26" s="865" t="s">
        <v>698</v>
      </c>
      <c r="B26" s="559" t="s">
        <v>620</v>
      </c>
      <c r="C26" s="602">
        <f t="shared" ref="C26:I26" si="2">C25/C24</f>
        <v>3.1254355400696863</v>
      </c>
      <c r="D26" s="602">
        <f t="shared" si="2"/>
        <v>3.4412955465587043</v>
      </c>
      <c r="E26" s="602">
        <f t="shared" si="2"/>
        <v>2.7254901960784315</v>
      </c>
      <c r="F26" s="602">
        <f t="shared" si="2"/>
        <v>4.6063829787234045</v>
      </c>
      <c r="G26" s="602">
        <f t="shared" si="2"/>
        <v>4.5</v>
      </c>
      <c r="H26" s="602">
        <f t="shared" si="2"/>
        <v>1</v>
      </c>
      <c r="I26" s="852">
        <f t="shared" si="2"/>
        <v>5.1538461538461542</v>
      </c>
    </row>
    <row r="27" spans="1:9" ht="3.6" customHeight="1" x14ac:dyDescent="0.15">
      <c r="A27" s="865"/>
      <c r="B27" s="559"/>
      <c r="C27" s="559"/>
      <c r="D27" s="559"/>
      <c r="E27" s="559"/>
      <c r="F27" s="559"/>
      <c r="G27" s="638"/>
      <c r="H27" s="559"/>
      <c r="I27" s="560"/>
    </row>
    <row r="28" spans="1:9" x14ac:dyDescent="0.15">
      <c r="A28" s="865" t="s">
        <v>518</v>
      </c>
      <c r="B28" s="559" t="s">
        <v>231</v>
      </c>
      <c r="C28" s="557">
        <v>199</v>
      </c>
      <c r="D28" s="557">
        <v>157</v>
      </c>
      <c r="E28" s="557">
        <v>104</v>
      </c>
      <c r="F28" s="557">
        <v>53</v>
      </c>
      <c r="G28" s="561">
        <v>1</v>
      </c>
      <c r="H28" s="557">
        <v>41</v>
      </c>
      <c r="I28" s="558">
        <v>40</v>
      </c>
    </row>
    <row r="29" spans="1:9" x14ac:dyDescent="0.15">
      <c r="A29" s="865" t="s">
        <v>698</v>
      </c>
      <c r="B29" s="559" t="s">
        <v>233</v>
      </c>
      <c r="C29" s="557">
        <v>582</v>
      </c>
      <c r="D29" s="557">
        <v>538</v>
      </c>
      <c r="E29" s="557">
        <v>282</v>
      </c>
      <c r="F29" s="557">
        <v>256</v>
      </c>
      <c r="G29" s="561">
        <v>3</v>
      </c>
      <c r="H29" s="557">
        <v>41</v>
      </c>
      <c r="I29" s="562">
        <v>212</v>
      </c>
    </row>
    <row r="30" spans="1:9" x14ac:dyDescent="0.15">
      <c r="A30" s="865" t="s">
        <v>698</v>
      </c>
      <c r="B30" s="559" t="s">
        <v>620</v>
      </c>
      <c r="C30" s="602">
        <f t="shared" ref="C30:I30" si="3">C29/C28</f>
        <v>2.9246231155778895</v>
      </c>
      <c r="D30" s="602">
        <f t="shared" si="3"/>
        <v>3.426751592356688</v>
      </c>
      <c r="E30" s="602">
        <f t="shared" si="3"/>
        <v>2.7115384615384617</v>
      </c>
      <c r="F30" s="602">
        <f t="shared" si="3"/>
        <v>4.8301886792452828</v>
      </c>
      <c r="G30" s="602">
        <f t="shared" si="3"/>
        <v>3</v>
      </c>
      <c r="H30" s="602">
        <f t="shared" si="3"/>
        <v>1</v>
      </c>
      <c r="I30" s="852">
        <f t="shared" si="3"/>
        <v>5.3</v>
      </c>
    </row>
    <row r="31" spans="1:9" ht="3.6" customHeight="1" x14ac:dyDescent="0.15">
      <c r="A31" s="865"/>
      <c r="B31" s="559"/>
      <c r="C31" s="559"/>
      <c r="D31" s="559"/>
      <c r="E31" s="559"/>
      <c r="F31" s="559"/>
      <c r="G31" s="638"/>
      <c r="H31" s="559"/>
      <c r="I31" s="560"/>
    </row>
    <row r="32" spans="1:9" x14ac:dyDescent="0.15">
      <c r="A32" s="865" t="s">
        <v>519</v>
      </c>
      <c r="B32" s="559" t="s">
        <v>231</v>
      </c>
      <c r="C32" s="557">
        <v>231</v>
      </c>
      <c r="D32" s="557">
        <v>206</v>
      </c>
      <c r="E32" s="557">
        <v>111</v>
      </c>
      <c r="F32" s="557">
        <v>95</v>
      </c>
      <c r="G32" s="561" t="s">
        <v>509</v>
      </c>
      <c r="H32" s="561">
        <v>25</v>
      </c>
      <c r="I32" s="562">
        <v>69</v>
      </c>
    </row>
    <row r="33" spans="1:9" x14ac:dyDescent="0.15">
      <c r="A33" s="865" t="s">
        <v>698</v>
      </c>
      <c r="B33" s="559" t="s">
        <v>233</v>
      </c>
      <c r="C33" s="557">
        <v>801</v>
      </c>
      <c r="D33" s="557">
        <v>776</v>
      </c>
      <c r="E33" s="557">
        <v>312</v>
      </c>
      <c r="F33" s="557">
        <v>464</v>
      </c>
      <c r="G33" s="561" t="s">
        <v>509</v>
      </c>
      <c r="H33" s="561">
        <v>25</v>
      </c>
      <c r="I33" s="562">
        <v>377</v>
      </c>
    </row>
    <row r="34" spans="1:9" x14ac:dyDescent="0.15">
      <c r="A34" s="865" t="s">
        <v>698</v>
      </c>
      <c r="B34" s="559" t="s">
        <v>620</v>
      </c>
      <c r="C34" s="602">
        <f>C33/C32</f>
        <v>3.4675324675324677</v>
      </c>
      <c r="D34" s="602">
        <f>D33/D32</f>
        <v>3.766990291262136</v>
      </c>
      <c r="E34" s="602">
        <f>E33/E32</f>
        <v>2.810810810810811</v>
      </c>
      <c r="F34" s="602">
        <f>F33/F32</f>
        <v>4.8842105263157896</v>
      </c>
      <c r="G34" s="561" t="s">
        <v>509</v>
      </c>
      <c r="H34" s="602">
        <f>H33/H32</f>
        <v>1</v>
      </c>
      <c r="I34" s="852">
        <f>I33/I32</f>
        <v>5.4637681159420293</v>
      </c>
    </row>
    <row r="35" spans="1:9" ht="3.6" customHeight="1" x14ac:dyDescent="0.15">
      <c r="A35" s="865"/>
      <c r="B35" s="559"/>
      <c r="C35" s="559"/>
      <c r="D35" s="559"/>
      <c r="E35" s="559"/>
      <c r="F35" s="559"/>
      <c r="G35" s="638"/>
      <c r="H35" s="559"/>
      <c r="I35" s="560"/>
    </row>
    <row r="36" spans="1:9" x14ac:dyDescent="0.15">
      <c r="A36" s="865" t="s">
        <v>520</v>
      </c>
      <c r="B36" s="559" t="s">
        <v>231</v>
      </c>
      <c r="C36" s="557">
        <v>30</v>
      </c>
      <c r="D36" s="557">
        <v>25</v>
      </c>
      <c r="E36" s="557">
        <v>9</v>
      </c>
      <c r="F36" s="557">
        <v>16</v>
      </c>
      <c r="G36" s="561">
        <v>1</v>
      </c>
      <c r="H36" s="557">
        <v>4</v>
      </c>
      <c r="I36" s="562">
        <v>10</v>
      </c>
    </row>
    <row r="37" spans="1:9" x14ac:dyDescent="0.15">
      <c r="A37" s="865" t="s">
        <v>698</v>
      </c>
      <c r="B37" s="559" t="s">
        <v>233</v>
      </c>
      <c r="C37" s="557">
        <v>105</v>
      </c>
      <c r="D37" s="557">
        <v>97</v>
      </c>
      <c r="E37" s="557">
        <v>23</v>
      </c>
      <c r="F37" s="557">
        <v>74</v>
      </c>
      <c r="G37" s="561">
        <v>4</v>
      </c>
      <c r="H37" s="557">
        <v>4</v>
      </c>
      <c r="I37" s="562">
        <v>54</v>
      </c>
    </row>
    <row r="38" spans="1:9" x14ac:dyDescent="0.15">
      <c r="A38" s="865" t="s">
        <v>698</v>
      </c>
      <c r="B38" s="559" t="s">
        <v>620</v>
      </c>
      <c r="C38" s="602">
        <f t="shared" ref="C38:I38" si="4">C37/C36</f>
        <v>3.5</v>
      </c>
      <c r="D38" s="602">
        <f t="shared" si="4"/>
        <v>3.88</v>
      </c>
      <c r="E38" s="602">
        <f t="shared" si="4"/>
        <v>2.5555555555555554</v>
      </c>
      <c r="F38" s="602">
        <f t="shared" si="4"/>
        <v>4.625</v>
      </c>
      <c r="G38" s="602">
        <f t="shared" si="4"/>
        <v>4</v>
      </c>
      <c r="H38" s="602">
        <f t="shared" si="4"/>
        <v>1</v>
      </c>
      <c r="I38" s="852">
        <f t="shared" si="4"/>
        <v>5.4</v>
      </c>
    </row>
    <row r="39" spans="1:9" ht="3.6" customHeight="1" x14ac:dyDescent="0.15">
      <c r="A39" s="865"/>
      <c r="B39" s="559"/>
      <c r="C39" s="559"/>
      <c r="D39" s="559"/>
      <c r="E39" s="559"/>
      <c r="F39" s="559"/>
      <c r="G39" s="638"/>
      <c r="H39" s="559"/>
      <c r="I39" s="560"/>
    </row>
    <row r="40" spans="1:9" x14ac:dyDescent="0.15">
      <c r="A40" s="865" t="s">
        <v>521</v>
      </c>
      <c r="B40" s="559" t="s">
        <v>231</v>
      </c>
      <c r="C40" s="557">
        <v>66</v>
      </c>
      <c r="D40" s="557">
        <v>58</v>
      </c>
      <c r="E40" s="557">
        <v>30</v>
      </c>
      <c r="F40" s="557">
        <v>28</v>
      </c>
      <c r="G40" s="853" t="s">
        <v>509</v>
      </c>
      <c r="H40" s="557">
        <v>8</v>
      </c>
      <c r="I40" s="558">
        <v>18</v>
      </c>
    </row>
    <row r="41" spans="1:9" x14ac:dyDescent="0.15">
      <c r="A41" s="566"/>
      <c r="B41" s="559" t="s">
        <v>233</v>
      </c>
      <c r="C41" s="557">
        <v>213</v>
      </c>
      <c r="D41" s="557">
        <v>205</v>
      </c>
      <c r="E41" s="557">
        <v>75</v>
      </c>
      <c r="F41" s="557">
        <v>130</v>
      </c>
      <c r="G41" s="853" t="s">
        <v>509</v>
      </c>
      <c r="H41" s="557">
        <v>8</v>
      </c>
      <c r="I41" s="562">
        <v>98</v>
      </c>
    </row>
    <row r="42" spans="1:9" x14ac:dyDescent="0.15">
      <c r="A42" s="566"/>
      <c r="B42" s="559" t="s">
        <v>620</v>
      </c>
      <c r="C42" s="602">
        <f>C41/C40</f>
        <v>3.2272727272727271</v>
      </c>
      <c r="D42" s="602">
        <f>D41/D40</f>
        <v>3.5344827586206895</v>
      </c>
      <c r="E42" s="602">
        <f>E41/E40</f>
        <v>2.5</v>
      </c>
      <c r="F42" s="602">
        <f>F41/F40</f>
        <v>4.6428571428571432</v>
      </c>
      <c r="G42" s="853" t="s">
        <v>232</v>
      </c>
      <c r="H42" s="602">
        <f>H41/H40</f>
        <v>1</v>
      </c>
      <c r="I42" s="852">
        <f>I41/I40</f>
        <v>5.4444444444444446</v>
      </c>
    </row>
    <row r="43" spans="1:9" ht="3.6" customHeight="1" x14ac:dyDescent="0.15">
      <c r="A43" s="566"/>
      <c r="B43" s="559"/>
      <c r="C43" s="559"/>
      <c r="D43" s="559"/>
      <c r="E43" s="559"/>
      <c r="F43" s="559"/>
      <c r="G43" s="638"/>
      <c r="H43" s="559"/>
      <c r="I43" s="560"/>
    </row>
    <row r="44" spans="1:9" x14ac:dyDescent="0.15">
      <c r="A44" s="566" t="s">
        <v>699</v>
      </c>
      <c r="B44" s="559"/>
      <c r="C44" s="557"/>
      <c r="D44" s="557"/>
      <c r="E44" s="557"/>
      <c r="F44" s="557"/>
      <c r="G44" s="561"/>
      <c r="H44" s="557"/>
      <c r="I44" s="562"/>
    </row>
    <row r="45" spans="1:9" x14ac:dyDescent="0.15">
      <c r="A45" s="566"/>
      <c r="B45" s="559" t="s">
        <v>231</v>
      </c>
      <c r="C45" s="557">
        <v>1222</v>
      </c>
      <c r="D45" s="557">
        <v>1011</v>
      </c>
      <c r="E45" s="557">
        <v>631</v>
      </c>
      <c r="F45" s="557">
        <v>380</v>
      </c>
      <c r="G45" s="557">
        <v>5</v>
      </c>
      <c r="H45" s="557">
        <v>206</v>
      </c>
      <c r="I45" s="558">
        <v>273</v>
      </c>
    </row>
    <row r="46" spans="1:9" x14ac:dyDescent="0.15">
      <c r="A46" s="566"/>
      <c r="B46" s="559" t="s">
        <v>233</v>
      </c>
      <c r="C46" s="557">
        <v>3728</v>
      </c>
      <c r="D46" s="557">
        <v>3511</v>
      </c>
      <c r="E46" s="557">
        <v>1710</v>
      </c>
      <c r="F46" s="557">
        <v>1801</v>
      </c>
      <c r="G46" s="557">
        <v>11</v>
      </c>
      <c r="H46" s="557">
        <v>206</v>
      </c>
      <c r="I46" s="558">
        <v>1459</v>
      </c>
    </row>
    <row r="47" spans="1:9" x14ac:dyDescent="0.15">
      <c r="A47" s="566"/>
      <c r="B47" s="559" t="s">
        <v>620</v>
      </c>
      <c r="C47" s="602">
        <f>C46/C45</f>
        <v>3.050736497545008</v>
      </c>
      <c r="D47" s="602">
        <f t="shared" ref="D47:I47" si="5">D46/D45</f>
        <v>3.4727992087042532</v>
      </c>
      <c r="E47" s="602">
        <f t="shared" si="5"/>
        <v>2.709984152139461</v>
      </c>
      <c r="F47" s="602">
        <f t="shared" si="5"/>
        <v>4.7394736842105267</v>
      </c>
      <c r="G47" s="602">
        <f t="shared" si="5"/>
        <v>2.2000000000000002</v>
      </c>
      <c r="H47" s="602">
        <f t="shared" si="5"/>
        <v>1</v>
      </c>
      <c r="I47" s="852">
        <f t="shared" si="5"/>
        <v>5.344322344322344</v>
      </c>
    </row>
    <row r="48" spans="1:9" ht="3.6" customHeight="1" x14ac:dyDescent="0.15">
      <c r="A48" s="566"/>
      <c r="B48" s="559"/>
      <c r="C48" s="559"/>
      <c r="D48" s="559"/>
      <c r="E48" s="559"/>
      <c r="F48" s="559"/>
      <c r="G48" s="638"/>
      <c r="H48" s="559"/>
      <c r="I48" s="560"/>
    </row>
    <row r="49" spans="1:9" x14ac:dyDescent="0.15">
      <c r="A49" s="566" t="s">
        <v>700</v>
      </c>
      <c r="B49" s="559" t="s">
        <v>231</v>
      </c>
      <c r="C49" s="557">
        <v>235</v>
      </c>
      <c r="D49" s="557">
        <v>188</v>
      </c>
      <c r="E49" s="557">
        <v>142</v>
      </c>
      <c r="F49" s="557">
        <v>46</v>
      </c>
      <c r="G49" s="561" t="s">
        <v>509</v>
      </c>
      <c r="H49" s="557">
        <v>47</v>
      </c>
      <c r="I49" s="558">
        <v>27</v>
      </c>
    </row>
    <row r="50" spans="1:9" x14ac:dyDescent="0.15">
      <c r="A50" s="566"/>
      <c r="B50" s="559" t="s">
        <v>233</v>
      </c>
      <c r="C50" s="557">
        <v>629</v>
      </c>
      <c r="D50" s="557">
        <v>582</v>
      </c>
      <c r="E50" s="557">
        <v>373</v>
      </c>
      <c r="F50" s="557">
        <v>209</v>
      </c>
      <c r="G50" s="561" t="s">
        <v>509</v>
      </c>
      <c r="H50" s="557">
        <v>47</v>
      </c>
      <c r="I50" s="562">
        <v>150</v>
      </c>
    </row>
    <row r="51" spans="1:9" x14ac:dyDescent="0.15">
      <c r="A51" s="566"/>
      <c r="B51" s="559" t="s">
        <v>620</v>
      </c>
      <c r="C51" s="602">
        <f>C50/C49</f>
        <v>2.676595744680851</v>
      </c>
      <c r="D51" s="602">
        <f>D50/D49</f>
        <v>3.0957446808510638</v>
      </c>
      <c r="E51" s="602">
        <f>E50/E49</f>
        <v>2.6267605633802815</v>
      </c>
      <c r="F51" s="602">
        <f>F50/F49</f>
        <v>4.5434782608695654</v>
      </c>
      <c r="G51" s="853" t="s">
        <v>232</v>
      </c>
      <c r="H51" s="602">
        <f>H50/H49</f>
        <v>1</v>
      </c>
      <c r="I51" s="852">
        <f>I50/I49</f>
        <v>5.5555555555555554</v>
      </c>
    </row>
    <row r="52" spans="1:9" ht="3.6" customHeight="1" x14ac:dyDescent="0.15">
      <c r="A52" s="566"/>
      <c r="B52" s="559"/>
      <c r="C52" s="559"/>
      <c r="D52" s="559"/>
      <c r="E52" s="559"/>
      <c r="F52" s="559"/>
      <c r="G52" s="638"/>
      <c r="H52" s="559"/>
      <c r="I52" s="560"/>
    </row>
    <row r="53" spans="1:9" x14ac:dyDescent="0.15">
      <c r="A53" s="566" t="s">
        <v>701</v>
      </c>
      <c r="B53" s="559" t="s">
        <v>231</v>
      </c>
      <c r="C53" s="557">
        <v>279</v>
      </c>
      <c r="D53" s="557">
        <v>224</v>
      </c>
      <c r="E53" s="557">
        <v>142</v>
      </c>
      <c r="F53" s="557">
        <v>82</v>
      </c>
      <c r="G53" s="561">
        <v>2</v>
      </c>
      <c r="H53" s="557">
        <v>53</v>
      </c>
      <c r="I53" s="562">
        <v>50</v>
      </c>
    </row>
    <row r="54" spans="1:9" x14ac:dyDescent="0.15">
      <c r="A54" s="566"/>
      <c r="B54" s="559" t="s">
        <v>233</v>
      </c>
      <c r="C54" s="557">
        <v>817</v>
      </c>
      <c r="D54" s="557">
        <v>760</v>
      </c>
      <c r="E54" s="557">
        <v>392</v>
      </c>
      <c r="F54" s="557">
        <v>368</v>
      </c>
      <c r="G54" s="561">
        <v>4</v>
      </c>
      <c r="H54" s="557">
        <v>53</v>
      </c>
      <c r="I54" s="562">
        <v>266</v>
      </c>
    </row>
    <row r="55" spans="1:9" x14ac:dyDescent="0.15">
      <c r="A55" s="566"/>
      <c r="B55" s="559" t="s">
        <v>620</v>
      </c>
      <c r="C55" s="602">
        <f t="shared" ref="C55:I55" si="6">C54/C53</f>
        <v>2.9283154121863801</v>
      </c>
      <c r="D55" s="602">
        <f t="shared" si="6"/>
        <v>3.3928571428571428</v>
      </c>
      <c r="E55" s="602">
        <f t="shared" si="6"/>
        <v>2.76056338028169</v>
      </c>
      <c r="F55" s="602">
        <f t="shared" si="6"/>
        <v>4.4878048780487809</v>
      </c>
      <c r="G55" s="602">
        <f t="shared" si="6"/>
        <v>2</v>
      </c>
      <c r="H55" s="602">
        <f t="shared" si="6"/>
        <v>1</v>
      </c>
      <c r="I55" s="852">
        <f t="shared" si="6"/>
        <v>5.32</v>
      </c>
    </row>
    <row r="56" spans="1:9" ht="3.6" customHeight="1" x14ac:dyDescent="0.15">
      <c r="A56" s="566"/>
      <c r="B56" s="559"/>
      <c r="C56" s="559"/>
      <c r="D56" s="559"/>
      <c r="E56" s="559"/>
      <c r="F56" s="559"/>
      <c r="G56" s="638"/>
      <c r="H56" s="559"/>
      <c r="I56" s="560"/>
    </row>
    <row r="57" spans="1:9" x14ac:dyDescent="0.15">
      <c r="A57" s="566" t="s">
        <v>702</v>
      </c>
      <c r="B57" s="559" t="s">
        <v>231</v>
      </c>
      <c r="C57" s="557">
        <v>109</v>
      </c>
      <c r="D57" s="557">
        <v>95</v>
      </c>
      <c r="E57" s="557">
        <v>65</v>
      </c>
      <c r="F57" s="557">
        <v>30</v>
      </c>
      <c r="G57" s="561" t="s">
        <v>509</v>
      </c>
      <c r="H57" s="557">
        <v>14</v>
      </c>
      <c r="I57" s="558">
        <v>20</v>
      </c>
    </row>
    <row r="58" spans="1:9" x14ac:dyDescent="0.15">
      <c r="A58" s="566"/>
      <c r="B58" s="559" t="s">
        <v>233</v>
      </c>
      <c r="C58" s="557">
        <v>316</v>
      </c>
      <c r="D58" s="557">
        <v>302</v>
      </c>
      <c r="E58" s="557">
        <v>171</v>
      </c>
      <c r="F58" s="557">
        <v>131</v>
      </c>
      <c r="G58" s="561" t="s">
        <v>509</v>
      </c>
      <c r="H58" s="557">
        <v>14</v>
      </c>
      <c r="I58" s="562">
        <v>101</v>
      </c>
    </row>
    <row r="59" spans="1:9" x14ac:dyDescent="0.15">
      <c r="A59" s="566"/>
      <c r="B59" s="559" t="s">
        <v>620</v>
      </c>
      <c r="C59" s="602">
        <f>C58/C57</f>
        <v>2.8990825688073394</v>
      </c>
      <c r="D59" s="602">
        <f>D58/D57</f>
        <v>3.1789473684210527</v>
      </c>
      <c r="E59" s="602">
        <f>E58/E57</f>
        <v>2.6307692307692307</v>
      </c>
      <c r="F59" s="602">
        <f>F58/F57</f>
        <v>4.3666666666666663</v>
      </c>
      <c r="G59" s="853" t="s">
        <v>232</v>
      </c>
      <c r="H59" s="602">
        <f>H58/H57</f>
        <v>1</v>
      </c>
      <c r="I59" s="852">
        <f>I58/I57</f>
        <v>5.05</v>
      </c>
    </row>
    <row r="60" spans="1:9" ht="3.6" customHeight="1" thickBot="1" x14ac:dyDescent="0.2">
      <c r="A60" s="573"/>
      <c r="B60" s="563"/>
      <c r="C60" s="563"/>
      <c r="D60" s="563"/>
      <c r="E60" s="563"/>
      <c r="F60" s="563"/>
      <c r="G60" s="563"/>
      <c r="H60" s="563"/>
      <c r="I60" s="564"/>
    </row>
  </sheetData>
  <mergeCells count="3">
    <mergeCell ref="A4:A7"/>
    <mergeCell ref="B4:B7"/>
    <mergeCell ref="D4:F4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&amp;C85</oddFooter>
    <firstFooter>&amp;C83</first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12.25" style="619" customWidth="1"/>
    <col min="2" max="2" width="14.75" style="619" customWidth="1"/>
    <col min="3" max="3" width="9" style="619"/>
    <col min="4" max="6" width="8.125" style="619" customWidth="1"/>
    <col min="7" max="9" width="9" style="619"/>
  </cols>
  <sheetData>
    <row r="1" spans="1:9" x14ac:dyDescent="0.15">
      <c r="A1" s="570"/>
      <c r="B1" s="570"/>
      <c r="C1" s="570"/>
      <c r="D1" s="570"/>
      <c r="E1" s="570"/>
      <c r="F1" s="570"/>
      <c r="G1" s="570"/>
      <c r="H1" s="570"/>
      <c r="I1" s="570"/>
    </row>
    <row r="2" spans="1:9" x14ac:dyDescent="0.15">
      <c r="A2" s="570"/>
      <c r="B2" s="570"/>
      <c r="C2" s="570"/>
      <c r="D2" s="570"/>
      <c r="E2" s="570"/>
      <c r="F2" s="570"/>
      <c r="G2" s="570"/>
      <c r="H2" s="570"/>
      <c r="I2" s="570"/>
    </row>
    <row r="3" spans="1:9" ht="14.25" thickBot="1" x14ac:dyDescent="0.2">
      <c r="A3" s="570"/>
      <c r="B3" s="570"/>
      <c r="C3" s="570"/>
      <c r="D3" s="570"/>
      <c r="E3" s="570"/>
      <c r="F3" s="570"/>
      <c r="G3" s="570"/>
      <c r="H3" s="570"/>
      <c r="I3" s="841" t="s">
        <v>1251</v>
      </c>
    </row>
    <row r="4" spans="1:9" x14ac:dyDescent="0.15">
      <c r="A4" s="1089" t="s">
        <v>612</v>
      </c>
      <c r="B4" s="1111" t="s">
        <v>408</v>
      </c>
      <c r="C4" s="818"/>
      <c r="D4" s="1167" t="s">
        <v>248</v>
      </c>
      <c r="E4" s="1168"/>
      <c r="F4" s="1169"/>
      <c r="G4" s="819"/>
      <c r="H4" s="819"/>
      <c r="I4" s="820" t="s">
        <v>613</v>
      </c>
    </row>
    <row r="5" spans="1:9" x14ac:dyDescent="0.15">
      <c r="A5" s="1128"/>
      <c r="B5" s="1112"/>
      <c r="C5" s="591" t="s">
        <v>614</v>
      </c>
      <c r="D5" s="588"/>
      <c r="E5" s="582" t="s">
        <v>615</v>
      </c>
      <c r="F5" s="582" t="s">
        <v>615</v>
      </c>
      <c r="G5" s="592" t="s">
        <v>241</v>
      </c>
      <c r="H5" s="592" t="s">
        <v>616</v>
      </c>
      <c r="I5" s="583" t="s">
        <v>617</v>
      </c>
    </row>
    <row r="6" spans="1:9" x14ac:dyDescent="0.15">
      <c r="A6" s="1128"/>
      <c r="B6" s="1112"/>
      <c r="C6" s="591" t="s">
        <v>618</v>
      </c>
      <c r="D6" s="592" t="s">
        <v>310</v>
      </c>
      <c r="E6" s="559"/>
      <c r="F6" s="592" t="s">
        <v>619</v>
      </c>
      <c r="G6" s="592" t="s">
        <v>250</v>
      </c>
      <c r="H6" s="559"/>
      <c r="I6" s="683"/>
    </row>
    <row r="7" spans="1:9" x14ac:dyDescent="0.15">
      <c r="A7" s="1090"/>
      <c r="B7" s="1113"/>
      <c r="C7" s="822" t="s">
        <v>2</v>
      </c>
      <c r="D7" s="629"/>
      <c r="E7" s="823" t="s">
        <v>247</v>
      </c>
      <c r="F7" s="823" t="s">
        <v>247</v>
      </c>
      <c r="G7" s="823" t="s">
        <v>618</v>
      </c>
      <c r="H7" s="823" t="s">
        <v>618</v>
      </c>
      <c r="I7" s="555" t="s">
        <v>618</v>
      </c>
    </row>
    <row r="8" spans="1:9" x14ac:dyDescent="0.15">
      <c r="A8" s="566" t="s">
        <v>703</v>
      </c>
      <c r="B8" s="559" t="s">
        <v>231</v>
      </c>
      <c r="C8" s="557">
        <v>206</v>
      </c>
      <c r="D8" s="557">
        <v>172</v>
      </c>
      <c r="E8" s="557">
        <v>105</v>
      </c>
      <c r="F8" s="557">
        <v>67</v>
      </c>
      <c r="G8" s="561">
        <v>1</v>
      </c>
      <c r="H8" s="557">
        <v>33</v>
      </c>
      <c r="I8" s="558">
        <v>54</v>
      </c>
    </row>
    <row r="9" spans="1:9" x14ac:dyDescent="0.15">
      <c r="A9" s="566"/>
      <c r="B9" s="559" t="s">
        <v>233</v>
      </c>
      <c r="C9" s="557">
        <v>648</v>
      </c>
      <c r="D9" s="557">
        <v>613</v>
      </c>
      <c r="E9" s="557">
        <v>291</v>
      </c>
      <c r="F9" s="557">
        <v>322</v>
      </c>
      <c r="G9" s="561">
        <v>2</v>
      </c>
      <c r="H9" s="557">
        <v>33</v>
      </c>
      <c r="I9" s="558">
        <v>282</v>
      </c>
    </row>
    <row r="10" spans="1:9" x14ac:dyDescent="0.15">
      <c r="A10" s="566"/>
      <c r="B10" s="559" t="s">
        <v>620</v>
      </c>
      <c r="C10" s="602">
        <f t="shared" ref="C10:I10" si="0">C9/C8</f>
        <v>3.145631067961165</v>
      </c>
      <c r="D10" s="602">
        <f t="shared" si="0"/>
        <v>3.5639534883720931</v>
      </c>
      <c r="E10" s="602">
        <f t="shared" si="0"/>
        <v>2.7714285714285714</v>
      </c>
      <c r="F10" s="602">
        <f t="shared" si="0"/>
        <v>4.8059701492537314</v>
      </c>
      <c r="G10" s="602">
        <f t="shared" si="0"/>
        <v>2</v>
      </c>
      <c r="H10" s="602">
        <f t="shared" si="0"/>
        <v>1</v>
      </c>
      <c r="I10" s="852">
        <f t="shared" si="0"/>
        <v>5.2222222222222223</v>
      </c>
    </row>
    <row r="11" spans="1:9" ht="3.6" customHeight="1" x14ac:dyDescent="0.15">
      <c r="A11" s="566"/>
      <c r="B11" s="559"/>
      <c r="C11" s="559"/>
      <c r="D11" s="559"/>
      <c r="E11" s="559"/>
      <c r="F11" s="559"/>
      <c r="G11" s="559"/>
      <c r="H11" s="559"/>
      <c r="I11" s="560"/>
    </row>
    <row r="12" spans="1:9" x14ac:dyDescent="0.15">
      <c r="A12" s="566" t="s">
        <v>704</v>
      </c>
      <c r="B12" s="559" t="s">
        <v>231</v>
      </c>
      <c r="C12" s="557">
        <v>123</v>
      </c>
      <c r="D12" s="557">
        <v>93</v>
      </c>
      <c r="E12" s="557">
        <v>74</v>
      </c>
      <c r="F12" s="557">
        <v>19</v>
      </c>
      <c r="G12" s="561" t="s">
        <v>509</v>
      </c>
      <c r="H12" s="557">
        <v>30</v>
      </c>
      <c r="I12" s="558">
        <v>15</v>
      </c>
    </row>
    <row r="13" spans="1:9" x14ac:dyDescent="0.15">
      <c r="A13" s="566"/>
      <c r="B13" s="559" t="s">
        <v>233</v>
      </c>
      <c r="C13" s="557">
        <v>321</v>
      </c>
      <c r="D13" s="557">
        <v>291</v>
      </c>
      <c r="E13" s="557">
        <v>200</v>
      </c>
      <c r="F13" s="557">
        <v>91</v>
      </c>
      <c r="G13" s="561" t="s">
        <v>509</v>
      </c>
      <c r="H13" s="557">
        <v>30</v>
      </c>
      <c r="I13" s="558">
        <v>79</v>
      </c>
    </row>
    <row r="14" spans="1:9" x14ac:dyDescent="0.15">
      <c r="A14" s="566"/>
      <c r="B14" s="559" t="s">
        <v>620</v>
      </c>
      <c r="C14" s="602">
        <f>C13/C12</f>
        <v>2.6097560975609757</v>
      </c>
      <c r="D14" s="602">
        <f>D13/D12</f>
        <v>3.129032258064516</v>
      </c>
      <c r="E14" s="602">
        <f>E13/E12</f>
        <v>2.7027027027027026</v>
      </c>
      <c r="F14" s="602">
        <f>F13/F12</f>
        <v>4.7894736842105265</v>
      </c>
      <c r="G14" s="853" t="s">
        <v>232</v>
      </c>
      <c r="H14" s="602">
        <f>H13/H12</f>
        <v>1</v>
      </c>
      <c r="I14" s="852">
        <f>I13/I12</f>
        <v>5.2666666666666666</v>
      </c>
    </row>
    <row r="15" spans="1:9" ht="3.6" customHeight="1" x14ac:dyDescent="0.15">
      <c r="A15" s="566"/>
      <c r="B15" s="559"/>
      <c r="C15" s="559"/>
      <c r="D15" s="559"/>
      <c r="E15" s="559"/>
      <c r="F15" s="559"/>
      <c r="G15" s="559"/>
      <c r="H15" s="559"/>
      <c r="I15" s="560"/>
    </row>
    <row r="16" spans="1:9" x14ac:dyDescent="0.15">
      <c r="A16" s="566" t="s">
        <v>705</v>
      </c>
      <c r="B16" s="559" t="s">
        <v>231</v>
      </c>
      <c r="C16" s="557">
        <v>86</v>
      </c>
      <c r="D16" s="557">
        <v>75</v>
      </c>
      <c r="E16" s="557">
        <v>34</v>
      </c>
      <c r="F16" s="557">
        <v>41</v>
      </c>
      <c r="G16" s="561">
        <v>2</v>
      </c>
      <c r="H16" s="557">
        <v>9</v>
      </c>
      <c r="I16" s="558">
        <v>30</v>
      </c>
    </row>
    <row r="17" spans="1:9" x14ac:dyDescent="0.15">
      <c r="A17" s="566"/>
      <c r="B17" s="559" t="s">
        <v>233</v>
      </c>
      <c r="C17" s="557">
        <v>314</v>
      </c>
      <c r="D17" s="557">
        <v>300</v>
      </c>
      <c r="E17" s="557">
        <v>105</v>
      </c>
      <c r="F17" s="557">
        <v>195</v>
      </c>
      <c r="G17" s="561">
        <v>5</v>
      </c>
      <c r="H17" s="557">
        <v>9</v>
      </c>
      <c r="I17" s="558">
        <v>157</v>
      </c>
    </row>
    <row r="18" spans="1:9" x14ac:dyDescent="0.15">
      <c r="A18" s="566"/>
      <c r="B18" s="559" t="s">
        <v>620</v>
      </c>
      <c r="C18" s="602">
        <f>C17/C16</f>
        <v>3.6511627906976742</v>
      </c>
      <c r="D18" s="602">
        <f>D17/D16</f>
        <v>4</v>
      </c>
      <c r="E18" s="602">
        <f>E17/E16</f>
        <v>3.0882352941176472</v>
      </c>
      <c r="F18" s="602">
        <f>F17/F16</f>
        <v>4.7560975609756095</v>
      </c>
      <c r="G18" s="853">
        <v>2.5</v>
      </c>
      <c r="H18" s="602">
        <f>H17/H16</f>
        <v>1</v>
      </c>
      <c r="I18" s="852">
        <f>I17/I16</f>
        <v>5.2333333333333334</v>
      </c>
    </row>
    <row r="19" spans="1:9" ht="3.6" customHeight="1" x14ac:dyDescent="0.15">
      <c r="A19" s="566"/>
      <c r="B19" s="559"/>
      <c r="C19" s="559"/>
      <c r="D19" s="559"/>
      <c r="E19" s="559"/>
      <c r="F19" s="559"/>
      <c r="G19" s="559"/>
      <c r="H19" s="559"/>
      <c r="I19" s="560"/>
    </row>
    <row r="20" spans="1:9" x14ac:dyDescent="0.15">
      <c r="A20" s="566" t="s">
        <v>706</v>
      </c>
      <c r="B20" s="559" t="s">
        <v>231</v>
      </c>
      <c r="C20" s="557">
        <v>85</v>
      </c>
      <c r="D20" s="557">
        <v>74</v>
      </c>
      <c r="E20" s="557">
        <v>33</v>
      </c>
      <c r="F20" s="557">
        <v>41</v>
      </c>
      <c r="G20" s="561" t="s">
        <v>509</v>
      </c>
      <c r="H20" s="557">
        <v>11</v>
      </c>
      <c r="I20" s="558">
        <v>35</v>
      </c>
    </row>
    <row r="21" spans="1:9" x14ac:dyDescent="0.15">
      <c r="A21" s="566"/>
      <c r="B21" s="559" t="s">
        <v>233</v>
      </c>
      <c r="C21" s="557">
        <v>304</v>
      </c>
      <c r="D21" s="557">
        <v>293</v>
      </c>
      <c r="E21" s="557">
        <v>81</v>
      </c>
      <c r="F21" s="557">
        <v>212</v>
      </c>
      <c r="G21" s="561" t="s">
        <v>509</v>
      </c>
      <c r="H21" s="557">
        <v>11</v>
      </c>
      <c r="I21" s="558">
        <v>190</v>
      </c>
    </row>
    <row r="22" spans="1:9" x14ac:dyDescent="0.15">
      <c r="A22" s="566"/>
      <c r="B22" s="559" t="s">
        <v>620</v>
      </c>
      <c r="C22" s="602">
        <f>C21/C20</f>
        <v>3.5764705882352943</v>
      </c>
      <c r="D22" s="602">
        <f>D21/D20</f>
        <v>3.9594594594594597</v>
      </c>
      <c r="E22" s="602">
        <f>E21/E20</f>
        <v>2.4545454545454546</v>
      </c>
      <c r="F22" s="602">
        <f>F21/F20</f>
        <v>5.1707317073170733</v>
      </c>
      <c r="G22" s="853" t="s">
        <v>232</v>
      </c>
      <c r="H22" s="602">
        <f>H21/H20</f>
        <v>1</v>
      </c>
      <c r="I22" s="852">
        <f>I21/I20</f>
        <v>5.4285714285714288</v>
      </c>
    </row>
    <row r="23" spans="1:9" ht="3.6" customHeight="1" x14ac:dyDescent="0.15">
      <c r="A23" s="566"/>
      <c r="B23" s="559"/>
      <c r="C23" s="559"/>
      <c r="D23" s="559"/>
      <c r="E23" s="559"/>
      <c r="F23" s="559"/>
      <c r="G23" s="559"/>
      <c r="H23" s="559"/>
      <c r="I23" s="560"/>
    </row>
    <row r="24" spans="1:9" x14ac:dyDescent="0.15">
      <c r="A24" s="566" t="s">
        <v>707</v>
      </c>
      <c r="B24" s="559" t="s">
        <v>231</v>
      </c>
      <c r="C24" s="557">
        <v>82</v>
      </c>
      <c r="D24" s="557">
        <v>75</v>
      </c>
      <c r="E24" s="557">
        <v>25</v>
      </c>
      <c r="F24" s="557">
        <v>50</v>
      </c>
      <c r="G24" s="561" t="s">
        <v>509</v>
      </c>
      <c r="H24" s="557">
        <v>7</v>
      </c>
      <c r="I24" s="558">
        <v>38</v>
      </c>
    </row>
    <row r="25" spans="1:9" x14ac:dyDescent="0.15">
      <c r="A25" s="566"/>
      <c r="B25" s="559" t="s">
        <v>233</v>
      </c>
      <c r="C25" s="557">
        <v>330</v>
      </c>
      <c r="D25" s="557">
        <v>323</v>
      </c>
      <c r="E25" s="557">
        <v>69</v>
      </c>
      <c r="F25" s="557">
        <v>254</v>
      </c>
      <c r="G25" s="561" t="s">
        <v>509</v>
      </c>
      <c r="H25" s="557">
        <v>7</v>
      </c>
      <c r="I25" s="558">
        <v>215</v>
      </c>
    </row>
    <row r="26" spans="1:9" x14ac:dyDescent="0.15">
      <c r="A26" s="566"/>
      <c r="B26" s="559" t="s">
        <v>620</v>
      </c>
      <c r="C26" s="602">
        <f>C25/C24</f>
        <v>4.024390243902439</v>
      </c>
      <c r="D26" s="602">
        <f>D25/D24</f>
        <v>4.3066666666666666</v>
      </c>
      <c r="E26" s="602">
        <f>E25/E24</f>
        <v>2.76</v>
      </c>
      <c r="F26" s="602">
        <f>F25/F24</f>
        <v>5.08</v>
      </c>
      <c r="G26" s="853" t="s">
        <v>232</v>
      </c>
      <c r="H26" s="602">
        <f>H25/H24</f>
        <v>1</v>
      </c>
      <c r="I26" s="852">
        <f>I25/I24</f>
        <v>5.6578947368421053</v>
      </c>
    </row>
    <row r="27" spans="1:9" ht="3.6" customHeight="1" x14ac:dyDescent="0.15">
      <c r="A27" s="566"/>
      <c r="B27" s="559"/>
      <c r="C27" s="559"/>
      <c r="D27" s="559"/>
      <c r="E27" s="559"/>
      <c r="F27" s="559"/>
      <c r="G27" s="559"/>
      <c r="H27" s="559"/>
      <c r="I27" s="560"/>
    </row>
    <row r="28" spans="1:9" x14ac:dyDescent="0.15">
      <c r="A28" s="566" t="s">
        <v>708</v>
      </c>
      <c r="B28" s="559" t="s">
        <v>231</v>
      </c>
      <c r="C28" s="557">
        <v>17</v>
      </c>
      <c r="D28" s="557">
        <v>15</v>
      </c>
      <c r="E28" s="557">
        <v>11</v>
      </c>
      <c r="F28" s="557">
        <v>4</v>
      </c>
      <c r="G28" s="561" t="s">
        <v>509</v>
      </c>
      <c r="H28" s="557">
        <v>2</v>
      </c>
      <c r="I28" s="558">
        <v>4</v>
      </c>
    </row>
    <row r="29" spans="1:9" x14ac:dyDescent="0.15">
      <c r="A29" s="566"/>
      <c r="B29" s="559" t="s">
        <v>233</v>
      </c>
      <c r="C29" s="557">
        <v>49</v>
      </c>
      <c r="D29" s="557">
        <v>47</v>
      </c>
      <c r="E29" s="557">
        <v>28</v>
      </c>
      <c r="F29" s="557">
        <v>19</v>
      </c>
      <c r="G29" s="561" t="s">
        <v>509</v>
      </c>
      <c r="H29" s="557">
        <v>2</v>
      </c>
      <c r="I29" s="558">
        <v>19</v>
      </c>
    </row>
    <row r="30" spans="1:9" x14ac:dyDescent="0.15">
      <c r="A30" s="566"/>
      <c r="B30" s="559" t="s">
        <v>620</v>
      </c>
      <c r="C30" s="602">
        <f>C29/C28</f>
        <v>2.8823529411764706</v>
      </c>
      <c r="D30" s="602">
        <f>D29/D28</f>
        <v>3.1333333333333333</v>
      </c>
      <c r="E30" s="602">
        <f>E29/E28</f>
        <v>2.5454545454545454</v>
      </c>
      <c r="F30" s="602">
        <f>F29/F28</f>
        <v>4.75</v>
      </c>
      <c r="G30" s="853" t="s">
        <v>232</v>
      </c>
      <c r="H30" s="602">
        <f>H29/H28</f>
        <v>1</v>
      </c>
      <c r="I30" s="852">
        <f>I29/I28</f>
        <v>4.75</v>
      </c>
    </row>
    <row r="31" spans="1:9" ht="3.6" customHeight="1" x14ac:dyDescent="0.15">
      <c r="A31" s="566"/>
      <c r="B31" s="559"/>
      <c r="C31" s="559"/>
      <c r="D31" s="559"/>
      <c r="E31" s="559"/>
      <c r="F31" s="559"/>
      <c r="G31" s="638"/>
      <c r="H31" s="559"/>
      <c r="I31" s="560"/>
    </row>
    <row r="32" spans="1:9" x14ac:dyDescent="0.15">
      <c r="A32" s="861" t="s">
        <v>709</v>
      </c>
      <c r="B32" s="559"/>
      <c r="C32" s="557"/>
      <c r="D32" s="557"/>
      <c r="E32" s="557"/>
      <c r="F32" s="557"/>
      <c r="G32" s="561"/>
      <c r="H32" s="557"/>
      <c r="I32" s="558"/>
    </row>
    <row r="33" spans="1:9" x14ac:dyDescent="0.15">
      <c r="A33" s="566"/>
      <c r="B33" s="559" t="s">
        <v>231</v>
      </c>
      <c r="C33" s="557">
        <f t="shared" ref="C33:F34" si="1">C37+C41+C45+C49+C53+C57</f>
        <v>1576</v>
      </c>
      <c r="D33" s="557">
        <f t="shared" si="1"/>
        <v>1191</v>
      </c>
      <c r="E33" s="557">
        <f t="shared" si="1"/>
        <v>793</v>
      </c>
      <c r="F33" s="557">
        <f t="shared" si="1"/>
        <v>398</v>
      </c>
      <c r="G33" s="557">
        <v>9</v>
      </c>
      <c r="H33" s="557">
        <f>H37+H41+H45+H49+H53+H57</f>
        <v>376</v>
      </c>
      <c r="I33" s="558">
        <f>I37+I41+I45+I49+I53+I57</f>
        <v>287</v>
      </c>
    </row>
    <row r="34" spans="1:9" x14ac:dyDescent="0.15">
      <c r="A34" s="566"/>
      <c r="B34" s="559" t="s">
        <v>233</v>
      </c>
      <c r="C34" s="557">
        <f t="shared" si="1"/>
        <v>4560</v>
      </c>
      <c r="D34" s="557">
        <f t="shared" si="1"/>
        <v>4148</v>
      </c>
      <c r="E34" s="557">
        <f t="shared" si="1"/>
        <v>2256</v>
      </c>
      <c r="F34" s="557">
        <f t="shared" si="1"/>
        <v>1892</v>
      </c>
      <c r="G34" s="557">
        <v>36</v>
      </c>
      <c r="H34" s="557">
        <f>H38+H42+H46+H50+H54+H58</f>
        <v>376</v>
      </c>
      <c r="I34" s="558">
        <v>1530</v>
      </c>
    </row>
    <row r="35" spans="1:9" x14ac:dyDescent="0.15">
      <c r="A35" s="566"/>
      <c r="B35" s="559" t="s">
        <v>620</v>
      </c>
      <c r="C35" s="602">
        <f t="shared" ref="C35:H35" si="2">C34/C33</f>
        <v>2.8934010152284264</v>
      </c>
      <c r="D35" s="602">
        <f t="shared" si="2"/>
        <v>3.4827875734676743</v>
      </c>
      <c r="E35" s="602">
        <f t="shared" si="2"/>
        <v>2.8448928121059267</v>
      </c>
      <c r="F35" s="602">
        <f t="shared" si="2"/>
        <v>4.7537688442211055</v>
      </c>
      <c r="G35" s="602">
        <f t="shared" si="2"/>
        <v>4</v>
      </c>
      <c r="H35" s="602">
        <f t="shared" si="2"/>
        <v>1</v>
      </c>
      <c r="I35" s="852">
        <v>5.33</v>
      </c>
    </row>
    <row r="36" spans="1:9" ht="3.6" customHeight="1" x14ac:dyDescent="0.15">
      <c r="A36" s="566"/>
      <c r="B36" s="559"/>
      <c r="C36" s="559"/>
      <c r="D36" s="559"/>
      <c r="E36" s="559"/>
      <c r="F36" s="559"/>
      <c r="G36" s="638"/>
      <c r="H36" s="559"/>
      <c r="I36" s="560"/>
    </row>
    <row r="37" spans="1:9" x14ac:dyDescent="0.15">
      <c r="A37" s="566" t="s">
        <v>710</v>
      </c>
      <c r="B37" s="559" t="s">
        <v>231</v>
      </c>
      <c r="C37" s="557">
        <v>556</v>
      </c>
      <c r="D37" s="557">
        <v>426</v>
      </c>
      <c r="E37" s="557">
        <v>269</v>
      </c>
      <c r="F37" s="557">
        <v>157</v>
      </c>
      <c r="G37" s="561">
        <v>4</v>
      </c>
      <c r="H37" s="557">
        <v>126</v>
      </c>
      <c r="I37" s="558">
        <v>106</v>
      </c>
    </row>
    <row r="38" spans="1:9" x14ac:dyDescent="0.15">
      <c r="A38" s="566"/>
      <c r="B38" s="559" t="s">
        <v>233</v>
      </c>
      <c r="C38" s="557">
        <v>1593</v>
      </c>
      <c r="D38" s="557">
        <v>1448</v>
      </c>
      <c r="E38" s="557">
        <v>716</v>
      </c>
      <c r="F38" s="557">
        <v>732</v>
      </c>
      <c r="G38" s="561">
        <v>19</v>
      </c>
      <c r="H38" s="557">
        <v>126</v>
      </c>
      <c r="I38" s="558">
        <v>572</v>
      </c>
    </row>
    <row r="39" spans="1:9" x14ac:dyDescent="0.15">
      <c r="A39" s="566"/>
      <c r="B39" s="559" t="s">
        <v>620</v>
      </c>
      <c r="C39" s="602">
        <f t="shared" ref="C39:I39" si="3">C38/C37</f>
        <v>2.8651079136690649</v>
      </c>
      <c r="D39" s="602">
        <f t="shared" si="3"/>
        <v>3.39906103286385</v>
      </c>
      <c r="E39" s="602">
        <f t="shared" si="3"/>
        <v>2.6617100371747213</v>
      </c>
      <c r="F39" s="602">
        <f t="shared" si="3"/>
        <v>4.6624203821656049</v>
      </c>
      <c r="G39" s="602">
        <f t="shared" si="3"/>
        <v>4.75</v>
      </c>
      <c r="H39" s="602">
        <f t="shared" si="3"/>
        <v>1</v>
      </c>
      <c r="I39" s="852">
        <f t="shared" si="3"/>
        <v>5.3962264150943398</v>
      </c>
    </row>
    <row r="40" spans="1:9" ht="3.6" customHeight="1" x14ac:dyDescent="0.15">
      <c r="A40" s="858"/>
      <c r="B40" s="859"/>
      <c r="C40" s="859"/>
      <c r="D40" s="859"/>
      <c r="E40" s="859"/>
      <c r="F40" s="859"/>
      <c r="G40" s="859"/>
      <c r="H40" s="859"/>
      <c r="I40" s="860"/>
    </row>
    <row r="41" spans="1:9" x14ac:dyDescent="0.15">
      <c r="A41" s="566" t="s">
        <v>711</v>
      </c>
      <c r="B41" s="559" t="s">
        <v>231</v>
      </c>
      <c r="C41" s="557">
        <v>144</v>
      </c>
      <c r="D41" s="557">
        <v>111</v>
      </c>
      <c r="E41" s="557">
        <v>87</v>
      </c>
      <c r="F41" s="557">
        <v>24</v>
      </c>
      <c r="G41" s="561" t="s">
        <v>509</v>
      </c>
      <c r="H41" s="557">
        <v>33</v>
      </c>
      <c r="I41" s="558">
        <v>14</v>
      </c>
    </row>
    <row r="42" spans="1:9" x14ac:dyDescent="0.15">
      <c r="A42" s="566"/>
      <c r="B42" s="559" t="s">
        <v>233</v>
      </c>
      <c r="C42" s="557">
        <v>392</v>
      </c>
      <c r="D42" s="557">
        <v>359</v>
      </c>
      <c r="E42" s="557">
        <v>258</v>
      </c>
      <c r="F42" s="557">
        <v>101</v>
      </c>
      <c r="G42" s="561" t="s">
        <v>509</v>
      </c>
      <c r="H42" s="557">
        <v>33</v>
      </c>
      <c r="I42" s="558">
        <v>70</v>
      </c>
    </row>
    <row r="43" spans="1:9" x14ac:dyDescent="0.15">
      <c r="A43" s="566"/>
      <c r="B43" s="559" t="s">
        <v>620</v>
      </c>
      <c r="C43" s="602">
        <f>C42/C41</f>
        <v>2.7222222222222223</v>
      </c>
      <c r="D43" s="602">
        <f>D42/D41</f>
        <v>3.2342342342342341</v>
      </c>
      <c r="E43" s="602">
        <f>E42/E41</f>
        <v>2.9655172413793105</v>
      </c>
      <c r="F43" s="602">
        <f>F42/F41</f>
        <v>4.208333333333333</v>
      </c>
      <c r="G43" s="853" t="s">
        <v>232</v>
      </c>
      <c r="H43" s="602">
        <f>H42/H41</f>
        <v>1</v>
      </c>
      <c r="I43" s="852">
        <f>I42/I41</f>
        <v>5</v>
      </c>
    </row>
    <row r="44" spans="1:9" ht="3.75" customHeight="1" x14ac:dyDescent="0.15">
      <c r="A44" s="566"/>
      <c r="B44" s="559"/>
      <c r="C44" s="559"/>
      <c r="D44" s="559"/>
      <c r="E44" s="559"/>
      <c r="F44" s="559"/>
      <c r="G44" s="559"/>
      <c r="H44" s="559"/>
      <c r="I44" s="560"/>
    </row>
    <row r="45" spans="1:9" x14ac:dyDescent="0.15">
      <c r="A45" s="566" t="s">
        <v>712</v>
      </c>
      <c r="B45" s="559" t="s">
        <v>231</v>
      </c>
      <c r="C45" s="557">
        <v>104</v>
      </c>
      <c r="D45" s="557">
        <v>86</v>
      </c>
      <c r="E45" s="557">
        <v>57</v>
      </c>
      <c r="F45" s="557">
        <v>29</v>
      </c>
      <c r="G45" s="561" t="s">
        <v>509</v>
      </c>
      <c r="H45" s="557">
        <v>18</v>
      </c>
      <c r="I45" s="558">
        <v>24</v>
      </c>
    </row>
    <row r="46" spans="1:9" x14ac:dyDescent="0.15">
      <c r="A46" s="566"/>
      <c r="B46" s="559" t="s">
        <v>233</v>
      </c>
      <c r="C46" s="557">
        <v>337</v>
      </c>
      <c r="D46" s="557">
        <v>319</v>
      </c>
      <c r="E46" s="557">
        <v>161</v>
      </c>
      <c r="F46" s="557">
        <v>158</v>
      </c>
      <c r="G46" s="561" t="s">
        <v>509</v>
      </c>
      <c r="H46" s="557">
        <v>18</v>
      </c>
      <c r="I46" s="558">
        <v>140</v>
      </c>
    </row>
    <row r="47" spans="1:9" x14ac:dyDescent="0.15">
      <c r="A47" s="566"/>
      <c r="B47" s="559" t="s">
        <v>620</v>
      </c>
      <c r="C47" s="602">
        <f>C46/C45</f>
        <v>3.2403846153846154</v>
      </c>
      <c r="D47" s="602">
        <f>D46/D45</f>
        <v>3.7093023255813953</v>
      </c>
      <c r="E47" s="602">
        <f>E46/E45</f>
        <v>2.8245614035087718</v>
      </c>
      <c r="F47" s="602">
        <f>F46/F45</f>
        <v>5.4482758620689653</v>
      </c>
      <c r="G47" s="561" t="s">
        <v>509</v>
      </c>
      <c r="H47" s="602">
        <f>H46/H45</f>
        <v>1</v>
      </c>
      <c r="I47" s="852">
        <v>5.83</v>
      </c>
    </row>
    <row r="48" spans="1:9" ht="3.6" customHeight="1" x14ac:dyDescent="0.15">
      <c r="A48" s="566"/>
      <c r="B48" s="559"/>
      <c r="C48" s="559"/>
      <c r="D48" s="559"/>
      <c r="E48" s="559"/>
      <c r="F48" s="559"/>
      <c r="G48" s="559"/>
      <c r="H48" s="559"/>
      <c r="I48" s="560"/>
    </row>
    <row r="49" spans="1:9" x14ac:dyDescent="0.15">
      <c r="A49" s="566" t="s">
        <v>713</v>
      </c>
      <c r="B49" s="559" t="s">
        <v>231</v>
      </c>
      <c r="C49" s="557">
        <v>133</v>
      </c>
      <c r="D49" s="557">
        <v>108</v>
      </c>
      <c r="E49" s="557">
        <v>64</v>
      </c>
      <c r="F49" s="557">
        <v>44</v>
      </c>
      <c r="G49" s="561">
        <v>1</v>
      </c>
      <c r="H49" s="557">
        <v>24</v>
      </c>
      <c r="I49" s="558">
        <v>32</v>
      </c>
    </row>
    <row r="50" spans="1:9" x14ac:dyDescent="0.15">
      <c r="A50" s="566"/>
      <c r="B50" s="559" t="s">
        <v>233</v>
      </c>
      <c r="C50" s="557">
        <v>428</v>
      </c>
      <c r="D50" s="557">
        <v>402</v>
      </c>
      <c r="E50" s="557">
        <v>183</v>
      </c>
      <c r="F50" s="557">
        <v>219</v>
      </c>
      <c r="G50" s="561">
        <v>2</v>
      </c>
      <c r="H50" s="557">
        <v>24</v>
      </c>
      <c r="I50" s="558">
        <v>178</v>
      </c>
    </row>
    <row r="51" spans="1:9" x14ac:dyDescent="0.15">
      <c r="A51" s="566"/>
      <c r="B51" s="559" t="s">
        <v>620</v>
      </c>
      <c r="C51" s="602">
        <f t="shared" ref="C51:I51" si="4">C50/C49</f>
        <v>3.2180451127819549</v>
      </c>
      <c r="D51" s="602">
        <f t="shared" si="4"/>
        <v>3.7222222222222223</v>
      </c>
      <c r="E51" s="602">
        <f t="shared" si="4"/>
        <v>2.859375</v>
      </c>
      <c r="F51" s="602">
        <f t="shared" si="4"/>
        <v>4.9772727272727275</v>
      </c>
      <c r="G51" s="602">
        <f t="shared" si="4"/>
        <v>2</v>
      </c>
      <c r="H51" s="602">
        <f t="shared" si="4"/>
        <v>1</v>
      </c>
      <c r="I51" s="852">
        <f t="shared" si="4"/>
        <v>5.5625</v>
      </c>
    </row>
    <row r="52" spans="1:9" ht="3.6" customHeight="1" x14ac:dyDescent="0.15">
      <c r="A52" s="566"/>
      <c r="B52" s="559"/>
      <c r="C52" s="559"/>
      <c r="D52" s="559"/>
      <c r="E52" s="559"/>
      <c r="F52" s="559"/>
      <c r="G52" s="559"/>
      <c r="H52" s="559"/>
      <c r="I52" s="560"/>
    </row>
    <row r="53" spans="1:9" x14ac:dyDescent="0.15">
      <c r="A53" s="566" t="s">
        <v>714</v>
      </c>
      <c r="B53" s="559" t="s">
        <v>231</v>
      </c>
      <c r="C53" s="557">
        <v>177</v>
      </c>
      <c r="D53" s="557">
        <v>159</v>
      </c>
      <c r="E53" s="557">
        <v>107</v>
      </c>
      <c r="F53" s="557">
        <v>52</v>
      </c>
      <c r="G53" s="561">
        <v>1</v>
      </c>
      <c r="H53" s="557">
        <v>17</v>
      </c>
      <c r="I53" s="558">
        <v>39</v>
      </c>
    </row>
    <row r="54" spans="1:9" x14ac:dyDescent="0.15">
      <c r="A54" s="566"/>
      <c r="B54" s="559" t="s">
        <v>233</v>
      </c>
      <c r="C54" s="557">
        <v>587</v>
      </c>
      <c r="D54" s="557">
        <v>563</v>
      </c>
      <c r="E54" s="557">
        <v>321</v>
      </c>
      <c r="F54" s="557">
        <v>242</v>
      </c>
      <c r="G54" s="561">
        <v>7</v>
      </c>
      <c r="H54" s="557">
        <v>17</v>
      </c>
      <c r="I54" s="558">
        <v>197</v>
      </c>
    </row>
    <row r="55" spans="1:9" x14ac:dyDescent="0.15">
      <c r="A55" s="566"/>
      <c r="B55" s="559" t="s">
        <v>620</v>
      </c>
      <c r="C55" s="602">
        <f>C54/C53</f>
        <v>3.3163841807909606</v>
      </c>
      <c r="D55" s="602">
        <f t="shared" ref="D55:I55" si="5">D54/D53</f>
        <v>3.540880503144654</v>
      </c>
      <c r="E55" s="602">
        <f t="shared" si="5"/>
        <v>3</v>
      </c>
      <c r="F55" s="602">
        <f t="shared" si="5"/>
        <v>4.6538461538461542</v>
      </c>
      <c r="G55" s="602">
        <f t="shared" si="5"/>
        <v>7</v>
      </c>
      <c r="H55" s="602">
        <f t="shared" si="5"/>
        <v>1</v>
      </c>
      <c r="I55" s="852">
        <f t="shared" si="5"/>
        <v>5.0512820512820511</v>
      </c>
    </row>
    <row r="56" spans="1:9" ht="3.6" customHeight="1" x14ac:dyDescent="0.15">
      <c r="A56" s="566"/>
      <c r="B56" s="559"/>
      <c r="C56" s="559"/>
      <c r="D56" s="559"/>
      <c r="E56" s="559"/>
      <c r="F56" s="559"/>
      <c r="G56" s="559"/>
      <c r="H56" s="559"/>
      <c r="I56" s="560"/>
    </row>
    <row r="57" spans="1:9" x14ac:dyDescent="0.15">
      <c r="A57" s="566" t="s">
        <v>715</v>
      </c>
      <c r="B57" s="559" t="s">
        <v>231</v>
      </c>
      <c r="C57" s="557">
        <v>462</v>
      </c>
      <c r="D57" s="557">
        <v>301</v>
      </c>
      <c r="E57" s="557">
        <v>209</v>
      </c>
      <c r="F57" s="557">
        <v>92</v>
      </c>
      <c r="G57" s="561">
        <v>3</v>
      </c>
      <c r="H57" s="557">
        <v>158</v>
      </c>
      <c r="I57" s="558">
        <v>72</v>
      </c>
    </row>
    <row r="58" spans="1:9" x14ac:dyDescent="0.15">
      <c r="A58" s="566"/>
      <c r="B58" s="559" t="s">
        <v>233</v>
      </c>
      <c r="C58" s="557">
        <v>1223</v>
      </c>
      <c r="D58" s="557">
        <v>1057</v>
      </c>
      <c r="E58" s="557">
        <v>617</v>
      </c>
      <c r="F58" s="557">
        <v>440</v>
      </c>
      <c r="G58" s="561">
        <v>8</v>
      </c>
      <c r="H58" s="557">
        <v>158</v>
      </c>
      <c r="I58" s="558">
        <v>373</v>
      </c>
    </row>
    <row r="59" spans="1:9" x14ac:dyDescent="0.15">
      <c r="A59" s="566"/>
      <c r="B59" s="559" t="s">
        <v>620</v>
      </c>
      <c r="C59" s="602">
        <f t="shared" ref="C59:I59" si="6">C58/C57</f>
        <v>2.6471861471861473</v>
      </c>
      <c r="D59" s="602">
        <f t="shared" si="6"/>
        <v>3.5116279069767442</v>
      </c>
      <c r="E59" s="602">
        <f t="shared" si="6"/>
        <v>2.9521531100478469</v>
      </c>
      <c r="F59" s="602">
        <f t="shared" si="6"/>
        <v>4.7826086956521738</v>
      </c>
      <c r="G59" s="602">
        <f t="shared" si="6"/>
        <v>2.6666666666666665</v>
      </c>
      <c r="H59" s="602">
        <f t="shared" si="6"/>
        <v>1</v>
      </c>
      <c r="I59" s="852">
        <f t="shared" si="6"/>
        <v>5.1805555555555554</v>
      </c>
    </row>
    <row r="60" spans="1:9" ht="3.6" customHeight="1" x14ac:dyDescent="0.15">
      <c r="A60" s="566"/>
      <c r="B60" s="559"/>
      <c r="C60" s="602"/>
      <c r="D60" s="602"/>
      <c r="E60" s="602"/>
      <c r="F60" s="602"/>
      <c r="G60" s="853"/>
      <c r="H60" s="602"/>
      <c r="I60" s="852"/>
    </row>
    <row r="61" spans="1:9" x14ac:dyDescent="0.15">
      <c r="A61" s="566" t="s">
        <v>716</v>
      </c>
      <c r="B61" s="559"/>
      <c r="C61" s="557"/>
      <c r="D61" s="557"/>
      <c r="E61" s="557"/>
      <c r="F61" s="557"/>
      <c r="G61" s="561"/>
      <c r="H61" s="557"/>
      <c r="I61" s="558"/>
    </row>
    <row r="62" spans="1:9" x14ac:dyDescent="0.15">
      <c r="A62" s="566"/>
      <c r="B62" s="559" t="s">
        <v>231</v>
      </c>
      <c r="C62" s="557">
        <v>637</v>
      </c>
      <c r="D62" s="557">
        <v>542</v>
      </c>
      <c r="E62" s="557">
        <v>327</v>
      </c>
      <c r="F62" s="557">
        <v>215</v>
      </c>
      <c r="G62" s="557">
        <v>2</v>
      </c>
      <c r="H62" s="557">
        <v>93</v>
      </c>
      <c r="I62" s="558">
        <v>160</v>
      </c>
    </row>
    <row r="63" spans="1:9" x14ac:dyDescent="0.15">
      <c r="A63" s="566"/>
      <c r="B63" s="559" t="s">
        <v>233</v>
      </c>
      <c r="C63" s="557">
        <v>2087</v>
      </c>
      <c r="D63" s="557">
        <v>1987</v>
      </c>
      <c r="E63" s="557">
        <v>908</v>
      </c>
      <c r="F63" s="557">
        <v>1079</v>
      </c>
      <c r="G63" s="557">
        <v>7</v>
      </c>
      <c r="H63" s="557">
        <v>93</v>
      </c>
      <c r="I63" s="558">
        <v>896</v>
      </c>
    </row>
    <row r="64" spans="1:9" x14ac:dyDescent="0.15">
      <c r="A64" s="566"/>
      <c r="B64" s="559" t="s">
        <v>620</v>
      </c>
      <c r="C64" s="602">
        <f>C63/C62</f>
        <v>3.2762951334379906</v>
      </c>
      <c r="D64" s="602">
        <f t="shared" ref="D64:I64" si="7">D63/D62</f>
        <v>3.6660516605166054</v>
      </c>
      <c r="E64" s="602">
        <f t="shared" si="7"/>
        <v>2.7767584097859328</v>
      </c>
      <c r="F64" s="602">
        <f t="shared" si="7"/>
        <v>5.0186046511627911</v>
      </c>
      <c r="G64" s="602">
        <f t="shared" si="7"/>
        <v>3.5</v>
      </c>
      <c r="H64" s="602">
        <f t="shared" si="7"/>
        <v>1</v>
      </c>
      <c r="I64" s="852">
        <f t="shared" si="7"/>
        <v>5.6</v>
      </c>
    </row>
    <row r="65" spans="1:9" ht="3.6" customHeight="1" x14ac:dyDescent="0.15">
      <c r="A65" s="566"/>
      <c r="B65" s="559"/>
      <c r="C65" s="559"/>
      <c r="D65" s="559"/>
      <c r="E65" s="559"/>
      <c r="F65" s="559"/>
      <c r="G65" s="638"/>
      <c r="H65" s="559"/>
      <c r="I65" s="560"/>
    </row>
    <row r="66" spans="1:9" x14ac:dyDescent="0.15">
      <c r="A66" s="566" t="s">
        <v>717</v>
      </c>
      <c r="B66" s="559" t="s">
        <v>231</v>
      </c>
      <c r="C66" s="557">
        <v>152</v>
      </c>
      <c r="D66" s="557">
        <v>114</v>
      </c>
      <c r="E66" s="557">
        <v>65</v>
      </c>
      <c r="F66" s="557">
        <v>49</v>
      </c>
      <c r="G66" s="561" t="s">
        <v>509</v>
      </c>
      <c r="H66" s="557">
        <v>38</v>
      </c>
      <c r="I66" s="558">
        <v>37</v>
      </c>
    </row>
    <row r="67" spans="1:9" x14ac:dyDescent="0.15">
      <c r="A67" s="566"/>
      <c r="B67" s="559" t="s">
        <v>233</v>
      </c>
      <c r="C67" s="557">
        <v>488</v>
      </c>
      <c r="D67" s="557">
        <v>450</v>
      </c>
      <c r="E67" s="557">
        <v>192</v>
      </c>
      <c r="F67" s="557">
        <v>258</v>
      </c>
      <c r="G67" s="561" t="s">
        <v>509</v>
      </c>
      <c r="H67" s="557">
        <v>38</v>
      </c>
      <c r="I67" s="558">
        <v>221</v>
      </c>
    </row>
    <row r="68" spans="1:9" x14ac:dyDescent="0.15">
      <c r="A68" s="566"/>
      <c r="B68" s="559" t="s">
        <v>620</v>
      </c>
      <c r="C68" s="602">
        <f>C67/C66</f>
        <v>3.2105263157894739</v>
      </c>
      <c r="D68" s="602">
        <f>D67/D66</f>
        <v>3.9473684210526314</v>
      </c>
      <c r="E68" s="602">
        <f>E67/E66</f>
        <v>2.953846153846154</v>
      </c>
      <c r="F68" s="602">
        <f>F67/F66</f>
        <v>5.2653061224489797</v>
      </c>
      <c r="G68" s="853" t="s">
        <v>232</v>
      </c>
      <c r="H68" s="602">
        <f>H67/H66</f>
        <v>1</v>
      </c>
      <c r="I68" s="852">
        <f>I67/I66</f>
        <v>5.9729729729729728</v>
      </c>
    </row>
    <row r="69" spans="1:9" ht="3.6" customHeight="1" thickBot="1" x14ac:dyDescent="0.2">
      <c r="A69" s="848"/>
      <c r="B69" s="849"/>
      <c r="C69" s="849"/>
      <c r="D69" s="849"/>
      <c r="E69" s="849"/>
      <c r="F69" s="849"/>
      <c r="G69" s="849"/>
      <c r="H69" s="849"/>
      <c r="I69" s="866"/>
    </row>
  </sheetData>
  <mergeCells count="3">
    <mergeCell ref="A4:A7"/>
    <mergeCell ref="B4:B7"/>
    <mergeCell ref="D4:F4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&amp;C86</oddFooter>
    <firstFooter>&amp;C84</first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12.25" style="619" customWidth="1"/>
    <col min="2" max="2" width="14.75" style="619" customWidth="1"/>
    <col min="3" max="3" width="9" style="619"/>
    <col min="4" max="6" width="8.125" style="619" customWidth="1"/>
    <col min="7" max="9" width="9" style="619"/>
  </cols>
  <sheetData>
    <row r="1" spans="1:9" x14ac:dyDescent="0.15">
      <c r="A1" s="497"/>
      <c r="B1" s="497"/>
      <c r="C1" s="497"/>
      <c r="D1" s="497"/>
      <c r="E1" s="497"/>
      <c r="F1" s="497"/>
      <c r="G1" s="497"/>
      <c r="H1" s="497"/>
      <c r="I1" s="497"/>
    </row>
    <row r="2" spans="1:9" x14ac:dyDescent="0.15">
      <c r="A2" s="497"/>
      <c r="B2" s="497"/>
      <c r="C2" s="497"/>
      <c r="D2" s="497"/>
      <c r="E2" s="497"/>
      <c r="F2" s="497"/>
      <c r="G2" s="497"/>
      <c r="H2" s="497"/>
      <c r="I2" s="497"/>
    </row>
    <row r="3" spans="1:9" ht="14.25" thickBot="1" x14ac:dyDescent="0.2">
      <c r="A3" s="497"/>
      <c r="B3" s="497"/>
      <c r="C3" s="497"/>
      <c r="D3" s="497"/>
      <c r="E3" s="497"/>
      <c r="F3" s="497"/>
      <c r="G3" s="497"/>
      <c r="H3" s="497"/>
      <c r="I3" s="756" t="s">
        <v>1251</v>
      </c>
    </row>
    <row r="4" spans="1:9" x14ac:dyDescent="0.15">
      <c r="A4" s="1089" t="s">
        <v>612</v>
      </c>
      <c r="B4" s="1111" t="s">
        <v>408</v>
      </c>
      <c r="C4" s="818"/>
      <c r="D4" s="1167" t="s">
        <v>248</v>
      </c>
      <c r="E4" s="1168"/>
      <c r="F4" s="1169"/>
      <c r="G4" s="819"/>
      <c r="H4" s="819"/>
      <c r="I4" s="820" t="s">
        <v>613</v>
      </c>
    </row>
    <row r="5" spans="1:9" x14ac:dyDescent="0.15">
      <c r="A5" s="1128"/>
      <c r="B5" s="1112"/>
      <c r="C5" s="591" t="s">
        <v>614</v>
      </c>
      <c r="D5" s="588"/>
      <c r="E5" s="582" t="s">
        <v>615</v>
      </c>
      <c r="F5" s="582" t="s">
        <v>615</v>
      </c>
      <c r="G5" s="592" t="s">
        <v>241</v>
      </c>
      <c r="H5" s="592" t="s">
        <v>616</v>
      </c>
      <c r="I5" s="583" t="s">
        <v>617</v>
      </c>
    </row>
    <row r="6" spans="1:9" x14ac:dyDescent="0.15">
      <c r="A6" s="1128"/>
      <c r="B6" s="1112"/>
      <c r="C6" s="591" t="s">
        <v>618</v>
      </c>
      <c r="D6" s="592" t="s">
        <v>310</v>
      </c>
      <c r="E6" s="559"/>
      <c r="F6" s="592" t="s">
        <v>619</v>
      </c>
      <c r="G6" s="592" t="s">
        <v>250</v>
      </c>
      <c r="H6" s="559"/>
      <c r="I6" s="683"/>
    </row>
    <row r="7" spans="1:9" x14ac:dyDescent="0.15">
      <c r="A7" s="1090"/>
      <c r="B7" s="1113"/>
      <c r="C7" s="822" t="s">
        <v>2</v>
      </c>
      <c r="D7" s="629"/>
      <c r="E7" s="823" t="s">
        <v>247</v>
      </c>
      <c r="F7" s="823" t="s">
        <v>247</v>
      </c>
      <c r="G7" s="823" t="s">
        <v>618</v>
      </c>
      <c r="H7" s="823" t="s">
        <v>618</v>
      </c>
      <c r="I7" s="555" t="s">
        <v>618</v>
      </c>
    </row>
    <row r="8" spans="1:9" x14ac:dyDescent="0.15">
      <c r="A8" s="566" t="s">
        <v>718</v>
      </c>
      <c r="B8" s="559" t="s">
        <v>231</v>
      </c>
      <c r="C8" s="557">
        <v>120</v>
      </c>
      <c r="D8" s="557">
        <v>110</v>
      </c>
      <c r="E8" s="557">
        <v>67</v>
      </c>
      <c r="F8" s="557">
        <v>43</v>
      </c>
      <c r="G8" s="561" t="s">
        <v>509</v>
      </c>
      <c r="H8" s="557">
        <v>10</v>
      </c>
      <c r="I8" s="558">
        <v>33</v>
      </c>
    </row>
    <row r="9" spans="1:9" x14ac:dyDescent="0.15">
      <c r="A9" s="566"/>
      <c r="B9" s="559" t="s">
        <v>233</v>
      </c>
      <c r="C9" s="557">
        <v>401</v>
      </c>
      <c r="D9" s="557">
        <v>391</v>
      </c>
      <c r="E9" s="557">
        <v>166</v>
      </c>
      <c r="F9" s="557">
        <v>225</v>
      </c>
      <c r="G9" s="561" t="s">
        <v>509</v>
      </c>
      <c r="H9" s="557">
        <v>10</v>
      </c>
      <c r="I9" s="558">
        <v>191</v>
      </c>
    </row>
    <row r="10" spans="1:9" x14ac:dyDescent="0.15">
      <c r="A10" s="566"/>
      <c r="B10" s="559" t="s">
        <v>620</v>
      </c>
      <c r="C10" s="602">
        <f>C9/C8</f>
        <v>3.3416666666666668</v>
      </c>
      <c r="D10" s="602">
        <f>D9/D8</f>
        <v>3.5545454545454547</v>
      </c>
      <c r="E10" s="602">
        <f>E9/E8</f>
        <v>2.4776119402985075</v>
      </c>
      <c r="F10" s="602">
        <f>F9/F8</f>
        <v>5.2325581395348841</v>
      </c>
      <c r="G10" s="853" t="s">
        <v>232</v>
      </c>
      <c r="H10" s="602">
        <f>H9/H8</f>
        <v>1</v>
      </c>
      <c r="I10" s="852">
        <f>I9/I8</f>
        <v>5.7878787878787881</v>
      </c>
    </row>
    <row r="11" spans="1:9" ht="3.6" customHeight="1" x14ac:dyDescent="0.15">
      <c r="A11" s="566"/>
      <c r="B11" s="559"/>
      <c r="C11" s="559"/>
      <c r="D11" s="559"/>
      <c r="E11" s="559"/>
      <c r="F11" s="559"/>
      <c r="G11" s="559"/>
      <c r="H11" s="559"/>
      <c r="I11" s="560"/>
    </row>
    <row r="12" spans="1:9" x14ac:dyDescent="0.15">
      <c r="A12" s="566" t="s">
        <v>719</v>
      </c>
      <c r="B12" s="559" t="s">
        <v>231</v>
      </c>
      <c r="C12" s="557">
        <v>65</v>
      </c>
      <c r="D12" s="557">
        <v>52</v>
      </c>
      <c r="E12" s="557">
        <v>32</v>
      </c>
      <c r="F12" s="557">
        <v>20</v>
      </c>
      <c r="G12" s="561" t="s">
        <v>509</v>
      </c>
      <c r="H12" s="557">
        <v>13</v>
      </c>
      <c r="I12" s="558">
        <v>14</v>
      </c>
    </row>
    <row r="13" spans="1:9" x14ac:dyDescent="0.15">
      <c r="A13" s="566"/>
      <c r="B13" s="559" t="s">
        <v>233</v>
      </c>
      <c r="C13" s="557">
        <v>205</v>
      </c>
      <c r="D13" s="557">
        <v>192</v>
      </c>
      <c r="E13" s="557">
        <v>90</v>
      </c>
      <c r="F13" s="557">
        <v>102</v>
      </c>
      <c r="G13" s="561" t="s">
        <v>509</v>
      </c>
      <c r="H13" s="557">
        <v>13</v>
      </c>
      <c r="I13" s="558">
        <v>82</v>
      </c>
    </row>
    <row r="14" spans="1:9" x14ac:dyDescent="0.15">
      <c r="A14" s="566"/>
      <c r="B14" s="559" t="s">
        <v>620</v>
      </c>
      <c r="C14" s="602">
        <f>C13/C12</f>
        <v>3.1538461538461537</v>
      </c>
      <c r="D14" s="602">
        <f>D13/D12</f>
        <v>3.6923076923076925</v>
      </c>
      <c r="E14" s="602">
        <f>E13/E12</f>
        <v>2.8125</v>
      </c>
      <c r="F14" s="602">
        <f>F13/F12</f>
        <v>5.0999999999999996</v>
      </c>
      <c r="G14" s="561" t="s">
        <v>509</v>
      </c>
      <c r="H14" s="602">
        <f>H13/H12</f>
        <v>1</v>
      </c>
      <c r="I14" s="852">
        <f>I13/I12</f>
        <v>5.8571428571428568</v>
      </c>
    </row>
    <row r="15" spans="1:9" ht="3.6" customHeight="1" x14ac:dyDescent="0.15">
      <c r="A15" s="566"/>
      <c r="B15" s="559"/>
      <c r="C15" s="559"/>
      <c r="D15" s="559"/>
      <c r="E15" s="559"/>
      <c r="F15" s="559"/>
      <c r="G15" s="559"/>
      <c r="H15" s="559"/>
      <c r="I15" s="560"/>
    </row>
    <row r="16" spans="1:9" x14ac:dyDescent="0.15">
      <c r="A16" s="566" t="s">
        <v>720</v>
      </c>
      <c r="B16" s="559" t="s">
        <v>231</v>
      </c>
      <c r="C16" s="557">
        <v>36</v>
      </c>
      <c r="D16" s="557">
        <v>31</v>
      </c>
      <c r="E16" s="557">
        <v>14</v>
      </c>
      <c r="F16" s="557">
        <v>17</v>
      </c>
      <c r="G16" s="561">
        <v>1</v>
      </c>
      <c r="H16" s="557">
        <v>4</v>
      </c>
      <c r="I16" s="558">
        <v>12</v>
      </c>
    </row>
    <row r="17" spans="1:9" x14ac:dyDescent="0.15">
      <c r="A17" s="566"/>
      <c r="B17" s="559" t="s">
        <v>233</v>
      </c>
      <c r="C17" s="557">
        <v>122</v>
      </c>
      <c r="D17" s="557">
        <v>114</v>
      </c>
      <c r="E17" s="557">
        <v>36</v>
      </c>
      <c r="F17" s="557">
        <v>78</v>
      </c>
      <c r="G17" s="561">
        <v>4</v>
      </c>
      <c r="H17" s="557">
        <v>4</v>
      </c>
      <c r="I17" s="558">
        <v>60</v>
      </c>
    </row>
    <row r="18" spans="1:9" x14ac:dyDescent="0.15">
      <c r="A18" s="566"/>
      <c r="B18" s="559" t="s">
        <v>620</v>
      </c>
      <c r="C18" s="602">
        <f t="shared" ref="C18:I18" si="0">C17/C16</f>
        <v>3.3888888888888888</v>
      </c>
      <c r="D18" s="602">
        <f t="shared" si="0"/>
        <v>3.6774193548387095</v>
      </c>
      <c r="E18" s="602">
        <f t="shared" si="0"/>
        <v>2.5714285714285716</v>
      </c>
      <c r="F18" s="602">
        <f t="shared" si="0"/>
        <v>4.5882352941176467</v>
      </c>
      <c r="G18" s="602">
        <f t="shared" si="0"/>
        <v>4</v>
      </c>
      <c r="H18" s="602">
        <f t="shared" si="0"/>
        <v>1</v>
      </c>
      <c r="I18" s="852">
        <f t="shared" si="0"/>
        <v>5</v>
      </c>
    </row>
    <row r="19" spans="1:9" ht="3.6" customHeight="1" x14ac:dyDescent="0.15">
      <c r="A19" s="566"/>
      <c r="B19" s="559"/>
      <c r="C19" s="559"/>
      <c r="D19" s="559"/>
      <c r="E19" s="559"/>
      <c r="F19" s="559"/>
      <c r="G19" s="559"/>
      <c r="H19" s="559"/>
      <c r="I19" s="560"/>
    </row>
    <row r="20" spans="1:9" x14ac:dyDescent="0.15">
      <c r="A20" s="566" t="s">
        <v>721</v>
      </c>
      <c r="B20" s="559" t="s">
        <v>231</v>
      </c>
      <c r="C20" s="557">
        <v>37</v>
      </c>
      <c r="D20" s="557">
        <v>29</v>
      </c>
      <c r="E20" s="557">
        <v>19</v>
      </c>
      <c r="F20" s="557">
        <v>10</v>
      </c>
      <c r="G20" s="561" t="s">
        <v>509</v>
      </c>
      <c r="H20" s="557">
        <v>8</v>
      </c>
      <c r="I20" s="558">
        <v>8</v>
      </c>
    </row>
    <row r="21" spans="1:9" x14ac:dyDescent="0.15">
      <c r="A21" s="566"/>
      <c r="B21" s="559" t="s">
        <v>233</v>
      </c>
      <c r="C21" s="557">
        <v>125</v>
      </c>
      <c r="D21" s="557">
        <v>117</v>
      </c>
      <c r="E21" s="557">
        <v>59</v>
      </c>
      <c r="F21" s="557">
        <v>58</v>
      </c>
      <c r="G21" s="561" t="s">
        <v>509</v>
      </c>
      <c r="H21" s="557">
        <v>8</v>
      </c>
      <c r="I21" s="558">
        <v>50</v>
      </c>
    </row>
    <row r="22" spans="1:9" x14ac:dyDescent="0.15">
      <c r="A22" s="566"/>
      <c r="B22" s="559" t="s">
        <v>620</v>
      </c>
      <c r="C22" s="602">
        <f>C21/C20</f>
        <v>3.3783783783783785</v>
      </c>
      <c r="D22" s="602">
        <f>D21/D20</f>
        <v>4.0344827586206895</v>
      </c>
      <c r="E22" s="602">
        <f>E21/E20</f>
        <v>3.1052631578947367</v>
      </c>
      <c r="F22" s="602">
        <f>F21/F20</f>
        <v>5.8</v>
      </c>
      <c r="G22" s="853" t="s">
        <v>232</v>
      </c>
      <c r="H22" s="602">
        <f>H21/H20</f>
        <v>1</v>
      </c>
      <c r="I22" s="852">
        <f>I21/I20</f>
        <v>6.25</v>
      </c>
    </row>
    <row r="23" spans="1:9" ht="3.6" customHeight="1" x14ac:dyDescent="0.15">
      <c r="A23" s="566"/>
      <c r="B23" s="559"/>
      <c r="C23" s="559"/>
      <c r="D23" s="559"/>
      <c r="E23" s="559"/>
      <c r="F23" s="559"/>
      <c r="G23" s="559"/>
      <c r="H23" s="559"/>
      <c r="I23" s="560"/>
    </row>
    <row r="24" spans="1:9" x14ac:dyDescent="0.15">
      <c r="A24" s="566" t="s">
        <v>722</v>
      </c>
      <c r="B24" s="559" t="s">
        <v>231</v>
      </c>
      <c r="C24" s="557">
        <v>38</v>
      </c>
      <c r="D24" s="557">
        <v>35</v>
      </c>
      <c r="E24" s="557">
        <v>19</v>
      </c>
      <c r="F24" s="557">
        <v>16</v>
      </c>
      <c r="G24" s="561" t="s">
        <v>509</v>
      </c>
      <c r="H24" s="557">
        <v>3</v>
      </c>
      <c r="I24" s="558">
        <v>9</v>
      </c>
    </row>
    <row r="25" spans="1:9" x14ac:dyDescent="0.15">
      <c r="A25" s="566"/>
      <c r="B25" s="559" t="s">
        <v>233</v>
      </c>
      <c r="C25" s="557">
        <v>124</v>
      </c>
      <c r="D25" s="557">
        <v>121</v>
      </c>
      <c r="E25" s="557">
        <v>50</v>
      </c>
      <c r="F25" s="557">
        <v>71</v>
      </c>
      <c r="G25" s="561" t="s">
        <v>509</v>
      </c>
      <c r="H25" s="557">
        <v>3</v>
      </c>
      <c r="I25" s="558">
        <v>47</v>
      </c>
    </row>
    <row r="26" spans="1:9" x14ac:dyDescent="0.15">
      <c r="A26" s="566"/>
      <c r="B26" s="559" t="s">
        <v>620</v>
      </c>
      <c r="C26" s="602">
        <f>C25/C24</f>
        <v>3.263157894736842</v>
      </c>
      <c r="D26" s="602">
        <f>D25/D24</f>
        <v>3.4571428571428573</v>
      </c>
      <c r="E26" s="602">
        <f>E25/E24</f>
        <v>2.6315789473684212</v>
      </c>
      <c r="F26" s="602">
        <f>F25/F24</f>
        <v>4.4375</v>
      </c>
      <c r="G26" s="853" t="s">
        <v>232</v>
      </c>
      <c r="H26" s="602">
        <f>H25/H24</f>
        <v>1</v>
      </c>
      <c r="I26" s="852">
        <f>I25/I24</f>
        <v>5.2222222222222223</v>
      </c>
    </row>
    <row r="27" spans="1:9" ht="3.6" customHeight="1" x14ac:dyDescent="0.15">
      <c r="A27" s="566"/>
      <c r="B27" s="559"/>
      <c r="C27" s="559"/>
      <c r="D27" s="559"/>
      <c r="E27" s="559"/>
      <c r="F27" s="559"/>
      <c r="G27" s="559"/>
      <c r="H27" s="559"/>
      <c r="I27" s="560"/>
    </row>
    <row r="28" spans="1:9" x14ac:dyDescent="0.15">
      <c r="A28" s="566" t="s">
        <v>723</v>
      </c>
      <c r="B28" s="559" t="s">
        <v>231</v>
      </c>
      <c r="C28" s="557">
        <v>51</v>
      </c>
      <c r="D28" s="557">
        <v>46</v>
      </c>
      <c r="E28" s="557">
        <v>28</v>
      </c>
      <c r="F28" s="557">
        <v>18</v>
      </c>
      <c r="G28" s="561">
        <v>1</v>
      </c>
      <c r="H28" s="557">
        <v>4</v>
      </c>
      <c r="I28" s="558">
        <v>14</v>
      </c>
    </row>
    <row r="29" spans="1:9" x14ac:dyDescent="0.15">
      <c r="A29" s="566"/>
      <c r="B29" s="559" t="s">
        <v>233</v>
      </c>
      <c r="C29" s="557">
        <v>171</v>
      </c>
      <c r="D29" s="557">
        <v>164</v>
      </c>
      <c r="E29" s="557">
        <v>79</v>
      </c>
      <c r="F29" s="557">
        <v>85</v>
      </c>
      <c r="G29" s="561">
        <v>3</v>
      </c>
      <c r="H29" s="557">
        <v>4</v>
      </c>
      <c r="I29" s="558">
        <v>72</v>
      </c>
    </row>
    <row r="30" spans="1:9" x14ac:dyDescent="0.15">
      <c r="A30" s="566"/>
      <c r="B30" s="559" t="s">
        <v>620</v>
      </c>
      <c r="C30" s="602">
        <f t="shared" ref="C30:I30" si="1">C29/C28</f>
        <v>3.3529411764705883</v>
      </c>
      <c r="D30" s="602">
        <f t="shared" si="1"/>
        <v>3.5652173913043477</v>
      </c>
      <c r="E30" s="602">
        <f t="shared" si="1"/>
        <v>2.8214285714285716</v>
      </c>
      <c r="F30" s="602">
        <f t="shared" si="1"/>
        <v>4.7222222222222223</v>
      </c>
      <c r="G30" s="602">
        <f t="shared" si="1"/>
        <v>3</v>
      </c>
      <c r="H30" s="602">
        <f t="shared" si="1"/>
        <v>1</v>
      </c>
      <c r="I30" s="852">
        <f t="shared" si="1"/>
        <v>5.1428571428571432</v>
      </c>
    </row>
    <row r="31" spans="1:9" ht="3.6" customHeight="1" x14ac:dyDescent="0.15">
      <c r="A31" s="566"/>
      <c r="B31" s="559"/>
      <c r="C31" s="559"/>
      <c r="D31" s="559"/>
      <c r="E31" s="559"/>
      <c r="F31" s="559"/>
      <c r="G31" s="559"/>
      <c r="H31" s="559"/>
      <c r="I31" s="560"/>
    </row>
    <row r="32" spans="1:9" x14ac:dyDescent="0.15">
      <c r="A32" s="566" t="s">
        <v>724</v>
      </c>
      <c r="B32" s="559" t="s">
        <v>231</v>
      </c>
      <c r="C32" s="557">
        <v>102</v>
      </c>
      <c r="D32" s="557">
        <v>92</v>
      </c>
      <c r="E32" s="557">
        <v>65</v>
      </c>
      <c r="F32" s="557">
        <v>27</v>
      </c>
      <c r="G32" s="561" t="s">
        <v>509</v>
      </c>
      <c r="H32" s="557">
        <v>10</v>
      </c>
      <c r="I32" s="558">
        <v>20</v>
      </c>
    </row>
    <row r="33" spans="1:9" x14ac:dyDescent="0.15">
      <c r="A33" s="566"/>
      <c r="B33" s="559" t="s">
        <v>233</v>
      </c>
      <c r="C33" s="557">
        <v>324</v>
      </c>
      <c r="D33" s="557">
        <v>314</v>
      </c>
      <c r="E33" s="557">
        <v>187</v>
      </c>
      <c r="F33" s="557">
        <v>127</v>
      </c>
      <c r="G33" s="561" t="s">
        <v>509</v>
      </c>
      <c r="H33" s="557">
        <v>10</v>
      </c>
      <c r="I33" s="558">
        <v>105</v>
      </c>
    </row>
    <row r="34" spans="1:9" x14ac:dyDescent="0.15">
      <c r="A34" s="566"/>
      <c r="B34" s="559" t="s">
        <v>620</v>
      </c>
      <c r="C34" s="602">
        <f>C33/C32</f>
        <v>3.1764705882352939</v>
      </c>
      <c r="D34" s="602">
        <f>D33/D32</f>
        <v>3.4130434782608696</v>
      </c>
      <c r="E34" s="602">
        <f>E33/E32</f>
        <v>2.8769230769230769</v>
      </c>
      <c r="F34" s="602">
        <f>F33/F32</f>
        <v>4.7037037037037033</v>
      </c>
      <c r="G34" s="561" t="s">
        <v>509</v>
      </c>
      <c r="H34" s="602">
        <f>H33/H32</f>
        <v>1</v>
      </c>
      <c r="I34" s="852">
        <f>I33/I32</f>
        <v>5.25</v>
      </c>
    </row>
    <row r="35" spans="1:9" ht="3.6" customHeight="1" x14ac:dyDescent="0.15">
      <c r="A35" s="566"/>
      <c r="B35" s="559"/>
      <c r="C35" s="559"/>
      <c r="D35" s="559"/>
      <c r="E35" s="559"/>
      <c r="F35" s="559"/>
      <c r="G35" s="559"/>
      <c r="H35" s="559"/>
      <c r="I35" s="560"/>
    </row>
    <row r="36" spans="1:9" x14ac:dyDescent="0.15">
      <c r="A36" s="566" t="s">
        <v>725</v>
      </c>
      <c r="B36" s="559" t="s">
        <v>231</v>
      </c>
      <c r="C36" s="557">
        <v>36</v>
      </c>
      <c r="D36" s="557">
        <v>33</v>
      </c>
      <c r="E36" s="557">
        <v>18</v>
      </c>
      <c r="F36" s="557">
        <v>15</v>
      </c>
      <c r="G36" s="561" t="s">
        <v>509</v>
      </c>
      <c r="H36" s="557">
        <v>3</v>
      </c>
      <c r="I36" s="558">
        <v>13</v>
      </c>
    </row>
    <row r="37" spans="1:9" x14ac:dyDescent="0.15">
      <c r="A37" s="566"/>
      <c r="B37" s="559" t="s">
        <v>233</v>
      </c>
      <c r="C37" s="557">
        <v>127</v>
      </c>
      <c r="D37" s="557">
        <v>124</v>
      </c>
      <c r="E37" s="557">
        <v>49</v>
      </c>
      <c r="F37" s="557">
        <v>75</v>
      </c>
      <c r="G37" s="561" t="s">
        <v>509</v>
      </c>
      <c r="H37" s="557">
        <v>3</v>
      </c>
      <c r="I37" s="558">
        <v>68</v>
      </c>
    </row>
    <row r="38" spans="1:9" x14ac:dyDescent="0.15">
      <c r="A38" s="566"/>
      <c r="B38" s="559" t="s">
        <v>620</v>
      </c>
      <c r="C38" s="602">
        <f>C37/C36</f>
        <v>3.5277777777777777</v>
      </c>
      <c r="D38" s="602">
        <f>D37/D36</f>
        <v>3.7575757575757578</v>
      </c>
      <c r="E38" s="602">
        <f>E37/E36</f>
        <v>2.7222222222222223</v>
      </c>
      <c r="F38" s="602">
        <f>F37/F36</f>
        <v>5</v>
      </c>
      <c r="G38" s="853" t="s">
        <v>232</v>
      </c>
      <c r="H38" s="602">
        <f>H37/H36</f>
        <v>1</v>
      </c>
      <c r="I38" s="852">
        <f>I37/I36</f>
        <v>5.2307692307692308</v>
      </c>
    </row>
    <row r="39" spans="1:9" ht="3.6" customHeight="1" x14ac:dyDescent="0.15">
      <c r="A39" s="858"/>
      <c r="B39" s="859"/>
      <c r="C39" s="859"/>
      <c r="D39" s="859"/>
      <c r="E39" s="859"/>
      <c r="F39" s="859"/>
      <c r="G39" s="859"/>
      <c r="H39" s="859"/>
      <c r="I39" s="860"/>
    </row>
    <row r="40" spans="1:9" x14ac:dyDescent="0.15">
      <c r="A40" s="566" t="s">
        <v>726</v>
      </c>
      <c r="B40" s="559"/>
      <c r="C40" s="557"/>
      <c r="D40" s="557"/>
      <c r="E40" s="557"/>
      <c r="F40" s="557"/>
      <c r="G40" s="561"/>
      <c r="H40" s="557"/>
      <c r="I40" s="558"/>
    </row>
    <row r="41" spans="1:9" x14ac:dyDescent="0.15">
      <c r="A41" s="566"/>
      <c r="B41" s="559" t="s">
        <v>231</v>
      </c>
      <c r="C41" s="557">
        <f>C45+C49+C53+C57+C61</f>
        <v>585</v>
      </c>
      <c r="D41" s="557">
        <f>D45+D49+D53+D57+D61</f>
        <v>458</v>
      </c>
      <c r="E41" s="557">
        <f>E45+E49+E53+E57+E61</f>
        <v>298</v>
      </c>
      <c r="F41" s="557">
        <f>F45+F49+F53+F57+F61</f>
        <v>160</v>
      </c>
      <c r="G41" s="557">
        <v>2</v>
      </c>
      <c r="H41" s="557">
        <f>H45+H49+H53+H57+H61</f>
        <v>125</v>
      </c>
      <c r="I41" s="558">
        <f>I45+I49+I53+I57+I61</f>
        <v>110</v>
      </c>
    </row>
    <row r="42" spans="1:9" x14ac:dyDescent="0.15">
      <c r="A42" s="566"/>
      <c r="B42" s="559" t="s">
        <v>233</v>
      </c>
      <c r="C42" s="557">
        <f>C46+C50+C54+C58+C62</f>
        <v>1611</v>
      </c>
      <c r="D42" s="557">
        <f t="shared" ref="D42:I42" si="2">D46+D50+D54+D58+D62</f>
        <v>1478</v>
      </c>
      <c r="E42" s="557">
        <f t="shared" si="2"/>
        <v>742</v>
      </c>
      <c r="F42" s="557">
        <f t="shared" si="2"/>
        <v>736</v>
      </c>
      <c r="G42" s="557">
        <v>8</v>
      </c>
      <c r="H42" s="557">
        <f t="shared" si="2"/>
        <v>125</v>
      </c>
      <c r="I42" s="558">
        <f t="shared" si="2"/>
        <v>569</v>
      </c>
    </row>
    <row r="43" spans="1:9" x14ac:dyDescent="0.15">
      <c r="A43" s="566"/>
      <c r="B43" s="559" t="s">
        <v>620</v>
      </c>
      <c r="C43" s="602">
        <f t="shared" ref="C43:I43" si="3">C42/C41</f>
        <v>2.7538461538461538</v>
      </c>
      <c r="D43" s="602">
        <f t="shared" si="3"/>
        <v>3.2270742358078603</v>
      </c>
      <c r="E43" s="602">
        <f t="shared" si="3"/>
        <v>2.4899328859060401</v>
      </c>
      <c r="F43" s="602">
        <f t="shared" si="3"/>
        <v>4.5999999999999996</v>
      </c>
      <c r="G43" s="602">
        <v>4</v>
      </c>
      <c r="H43" s="602">
        <f t="shared" si="3"/>
        <v>1</v>
      </c>
      <c r="I43" s="852">
        <f t="shared" si="3"/>
        <v>5.1727272727272728</v>
      </c>
    </row>
    <row r="44" spans="1:9" ht="3.6" customHeight="1" x14ac:dyDescent="0.15">
      <c r="A44" s="566"/>
      <c r="B44" s="559"/>
      <c r="C44" s="559"/>
      <c r="D44" s="559"/>
      <c r="E44" s="559"/>
      <c r="F44" s="559"/>
      <c r="G44" s="638"/>
      <c r="H44" s="559"/>
      <c r="I44" s="560"/>
    </row>
    <row r="45" spans="1:9" x14ac:dyDescent="0.15">
      <c r="A45" s="566" t="s">
        <v>727</v>
      </c>
      <c r="B45" s="559" t="s">
        <v>231</v>
      </c>
      <c r="C45" s="557">
        <v>207</v>
      </c>
      <c r="D45" s="557">
        <v>164</v>
      </c>
      <c r="E45" s="557">
        <v>104</v>
      </c>
      <c r="F45" s="557">
        <v>60</v>
      </c>
      <c r="G45" s="561">
        <v>1</v>
      </c>
      <c r="H45" s="557">
        <v>42</v>
      </c>
      <c r="I45" s="558">
        <v>38</v>
      </c>
    </row>
    <row r="46" spans="1:9" x14ac:dyDescent="0.15">
      <c r="A46" s="566"/>
      <c r="B46" s="559" t="s">
        <v>233</v>
      </c>
      <c r="C46" s="557">
        <v>569</v>
      </c>
      <c r="D46" s="557">
        <v>525</v>
      </c>
      <c r="E46" s="557">
        <v>256</v>
      </c>
      <c r="F46" s="557">
        <v>269</v>
      </c>
      <c r="G46" s="561">
        <v>2</v>
      </c>
      <c r="H46" s="557">
        <v>42</v>
      </c>
      <c r="I46" s="558">
        <v>198</v>
      </c>
    </row>
    <row r="47" spans="1:9" x14ac:dyDescent="0.15">
      <c r="A47" s="566"/>
      <c r="B47" s="559" t="s">
        <v>620</v>
      </c>
      <c r="C47" s="602">
        <f t="shared" ref="C47:I47" si="4">C46/C45</f>
        <v>2.7487922705314012</v>
      </c>
      <c r="D47" s="602">
        <f t="shared" si="4"/>
        <v>3.2012195121951219</v>
      </c>
      <c r="E47" s="602">
        <f t="shared" si="4"/>
        <v>2.4615384615384617</v>
      </c>
      <c r="F47" s="602">
        <f t="shared" si="4"/>
        <v>4.4833333333333334</v>
      </c>
      <c r="G47" s="602">
        <f t="shared" si="4"/>
        <v>2</v>
      </c>
      <c r="H47" s="602">
        <f t="shared" si="4"/>
        <v>1</v>
      </c>
      <c r="I47" s="852">
        <f t="shared" si="4"/>
        <v>5.2105263157894735</v>
      </c>
    </row>
    <row r="48" spans="1:9" ht="3.6" customHeight="1" x14ac:dyDescent="0.15">
      <c r="A48" s="858"/>
      <c r="B48" s="859"/>
      <c r="C48" s="859"/>
      <c r="D48" s="859"/>
      <c r="E48" s="859"/>
      <c r="F48" s="859"/>
      <c r="G48" s="859"/>
      <c r="H48" s="859"/>
      <c r="I48" s="860"/>
    </row>
    <row r="49" spans="1:9" x14ac:dyDescent="0.15">
      <c r="A49" s="566" t="s">
        <v>728</v>
      </c>
      <c r="B49" s="559" t="s">
        <v>231</v>
      </c>
      <c r="C49" s="557">
        <v>259</v>
      </c>
      <c r="D49" s="557">
        <v>202</v>
      </c>
      <c r="E49" s="557">
        <v>127</v>
      </c>
      <c r="F49" s="557">
        <v>75</v>
      </c>
      <c r="G49" s="561" t="s">
        <v>509</v>
      </c>
      <c r="H49" s="557">
        <v>57</v>
      </c>
      <c r="I49" s="558">
        <v>51</v>
      </c>
    </row>
    <row r="50" spans="1:9" x14ac:dyDescent="0.15">
      <c r="A50" s="566"/>
      <c r="B50" s="559" t="s">
        <v>233</v>
      </c>
      <c r="C50" s="557">
        <v>708</v>
      </c>
      <c r="D50" s="557">
        <v>651</v>
      </c>
      <c r="E50" s="557">
        <v>314</v>
      </c>
      <c r="F50" s="557">
        <v>337</v>
      </c>
      <c r="G50" s="561" t="s">
        <v>509</v>
      </c>
      <c r="H50" s="557">
        <v>57</v>
      </c>
      <c r="I50" s="558">
        <v>254</v>
      </c>
    </row>
    <row r="51" spans="1:9" x14ac:dyDescent="0.15">
      <c r="A51" s="566"/>
      <c r="B51" s="559" t="s">
        <v>620</v>
      </c>
      <c r="C51" s="602">
        <f>C50/C49</f>
        <v>2.7335907335907335</v>
      </c>
      <c r="D51" s="602">
        <f>D50/D49</f>
        <v>3.222772277227723</v>
      </c>
      <c r="E51" s="602">
        <f>E50/E49</f>
        <v>2.4724409448818898</v>
      </c>
      <c r="F51" s="602">
        <f>F50/F49</f>
        <v>4.4933333333333332</v>
      </c>
      <c r="G51" s="561" t="s">
        <v>509</v>
      </c>
      <c r="H51" s="602">
        <f>H50/H49</f>
        <v>1</v>
      </c>
      <c r="I51" s="852">
        <f>I50/I49</f>
        <v>4.9803921568627452</v>
      </c>
    </row>
    <row r="52" spans="1:9" ht="3.6" customHeight="1" x14ac:dyDescent="0.15">
      <c r="A52" s="566"/>
      <c r="B52" s="559"/>
      <c r="C52" s="559"/>
      <c r="D52" s="559"/>
      <c r="E52" s="559"/>
      <c r="F52" s="559"/>
      <c r="G52" s="559"/>
      <c r="H52" s="559"/>
      <c r="I52" s="560"/>
    </row>
    <row r="53" spans="1:9" x14ac:dyDescent="0.15">
      <c r="A53" s="566" t="s">
        <v>729</v>
      </c>
      <c r="B53" s="559" t="s">
        <v>231</v>
      </c>
      <c r="C53" s="557">
        <v>48</v>
      </c>
      <c r="D53" s="557">
        <v>35</v>
      </c>
      <c r="E53" s="557">
        <v>24</v>
      </c>
      <c r="F53" s="557">
        <v>11</v>
      </c>
      <c r="G53" s="561">
        <v>1</v>
      </c>
      <c r="H53" s="557">
        <v>12</v>
      </c>
      <c r="I53" s="558">
        <v>9</v>
      </c>
    </row>
    <row r="54" spans="1:9" x14ac:dyDescent="0.15">
      <c r="A54" s="566"/>
      <c r="B54" s="559" t="s">
        <v>233</v>
      </c>
      <c r="C54" s="557">
        <v>131</v>
      </c>
      <c r="D54" s="557">
        <v>113</v>
      </c>
      <c r="E54" s="557">
        <v>59</v>
      </c>
      <c r="F54" s="557">
        <v>54</v>
      </c>
      <c r="G54" s="561">
        <v>6</v>
      </c>
      <c r="H54" s="557">
        <v>12</v>
      </c>
      <c r="I54" s="558">
        <v>46</v>
      </c>
    </row>
    <row r="55" spans="1:9" x14ac:dyDescent="0.15">
      <c r="A55" s="566"/>
      <c r="B55" s="559" t="s">
        <v>620</v>
      </c>
      <c r="C55" s="602">
        <f t="shared" ref="C55:I55" si="5">C54/C53</f>
        <v>2.7291666666666665</v>
      </c>
      <c r="D55" s="602">
        <f t="shared" si="5"/>
        <v>3.2285714285714286</v>
      </c>
      <c r="E55" s="602">
        <f t="shared" si="5"/>
        <v>2.4583333333333335</v>
      </c>
      <c r="F55" s="602">
        <f t="shared" si="5"/>
        <v>4.9090909090909092</v>
      </c>
      <c r="G55" s="602">
        <f t="shared" si="5"/>
        <v>6</v>
      </c>
      <c r="H55" s="602">
        <f t="shared" si="5"/>
        <v>1</v>
      </c>
      <c r="I55" s="852">
        <f t="shared" si="5"/>
        <v>5.1111111111111107</v>
      </c>
    </row>
    <row r="56" spans="1:9" ht="3.6" customHeight="1" x14ac:dyDescent="0.15">
      <c r="A56" s="566"/>
      <c r="B56" s="559"/>
      <c r="C56" s="559"/>
      <c r="D56" s="559"/>
      <c r="E56" s="559"/>
      <c r="F56" s="559"/>
      <c r="G56" s="559"/>
      <c r="H56" s="559"/>
      <c r="I56" s="560"/>
    </row>
    <row r="57" spans="1:9" x14ac:dyDescent="0.15">
      <c r="A57" s="566" t="s">
        <v>730</v>
      </c>
      <c r="B57" s="559" t="s">
        <v>231</v>
      </c>
      <c r="C57" s="557">
        <v>16</v>
      </c>
      <c r="D57" s="557">
        <v>10</v>
      </c>
      <c r="E57" s="557">
        <v>9</v>
      </c>
      <c r="F57" s="557">
        <v>1</v>
      </c>
      <c r="G57" s="561" t="s">
        <v>509</v>
      </c>
      <c r="H57" s="557">
        <v>6</v>
      </c>
      <c r="I57" s="558">
        <v>1</v>
      </c>
    </row>
    <row r="58" spans="1:9" x14ac:dyDescent="0.15">
      <c r="A58" s="566"/>
      <c r="B58" s="559" t="s">
        <v>233</v>
      </c>
      <c r="C58" s="557">
        <v>35</v>
      </c>
      <c r="D58" s="557">
        <v>29</v>
      </c>
      <c r="E58" s="557">
        <v>23</v>
      </c>
      <c r="F58" s="557">
        <v>6</v>
      </c>
      <c r="G58" s="561" t="s">
        <v>509</v>
      </c>
      <c r="H58" s="557">
        <v>6</v>
      </c>
      <c r="I58" s="558">
        <v>6</v>
      </c>
    </row>
    <row r="59" spans="1:9" x14ac:dyDescent="0.15">
      <c r="A59" s="566"/>
      <c r="B59" s="559" t="s">
        <v>620</v>
      </c>
      <c r="C59" s="602">
        <f>C58/C57</f>
        <v>2.1875</v>
      </c>
      <c r="D59" s="602">
        <f>D58/D57</f>
        <v>2.9</v>
      </c>
      <c r="E59" s="602">
        <f>E58/E57</f>
        <v>2.5555555555555554</v>
      </c>
      <c r="F59" s="602">
        <f>F58/F57</f>
        <v>6</v>
      </c>
      <c r="G59" s="853" t="s">
        <v>232</v>
      </c>
      <c r="H59" s="602">
        <f>H58/H57</f>
        <v>1</v>
      </c>
      <c r="I59" s="852">
        <f>I58/I57</f>
        <v>6</v>
      </c>
    </row>
    <row r="60" spans="1:9" ht="3.6" customHeight="1" x14ac:dyDescent="0.15">
      <c r="A60" s="566"/>
      <c r="B60" s="559"/>
      <c r="C60" s="559"/>
      <c r="D60" s="559"/>
      <c r="E60" s="559"/>
      <c r="F60" s="559"/>
      <c r="G60" s="559"/>
      <c r="H60" s="559"/>
      <c r="I60" s="560"/>
    </row>
    <row r="61" spans="1:9" x14ac:dyDescent="0.15">
      <c r="A61" s="566" t="s">
        <v>731</v>
      </c>
      <c r="B61" s="559" t="s">
        <v>231</v>
      </c>
      <c r="C61" s="557">
        <v>55</v>
      </c>
      <c r="D61" s="557">
        <v>47</v>
      </c>
      <c r="E61" s="557">
        <v>34</v>
      </c>
      <c r="F61" s="557">
        <v>13</v>
      </c>
      <c r="G61" s="561" t="s">
        <v>509</v>
      </c>
      <c r="H61" s="557">
        <v>8</v>
      </c>
      <c r="I61" s="558">
        <v>11</v>
      </c>
    </row>
    <row r="62" spans="1:9" x14ac:dyDescent="0.15">
      <c r="A62" s="566"/>
      <c r="B62" s="559" t="s">
        <v>233</v>
      </c>
      <c r="C62" s="557">
        <v>168</v>
      </c>
      <c r="D62" s="557">
        <v>160</v>
      </c>
      <c r="E62" s="557">
        <v>90</v>
      </c>
      <c r="F62" s="557">
        <v>70</v>
      </c>
      <c r="G62" s="561" t="s">
        <v>509</v>
      </c>
      <c r="H62" s="557">
        <v>8</v>
      </c>
      <c r="I62" s="558">
        <v>65</v>
      </c>
    </row>
    <row r="63" spans="1:9" x14ac:dyDescent="0.15">
      <c r="A63" s="566"/>
      <c r="B63" s="559" t="s">
        <v>620</v>
      </c>
      <c r="C63" s="602">
        <f>C62/C61</f>
        <v>3.0545454545454547</v>
      </c>
      <c r="D63" s="602">
        <f>D62/D61</f>
        <v>3.4042553191489362</v>
      </c>
      <c r="E63" s="602">
        <f>E62/E61</f>
        <v>2.6470588235294117</v>
      </c>
      <c r="F63" s="602">
        <f>F62/F61</f>
        <v>5.384615384615385</v>
      </c>
      <c r="G63" s="853" t="s">
        <v>232</v>
      </c>
      <c r="H63" s="602">
        <f>H62/H61</f>
        <v>1</v>
      </c>
      <c r="I63" s="852">
        <f>I62/I61</f>
        <v>5.9090909090909092</v>
      </c>
    </row>
    <row r="64" spans="1:9" ht="3.6" customHeight="1" thickBot="1" x14ac:dyDescent="0.2">
      <c r="A64" s="848"/>
      <c r="B64" s="849"/>
      <c r="C64" s="849"/>
      <c r="D64" s="849"/>
      <c r="E64" s="849"/>
      <c r="F64" s="849"/>
      <c r="G64" s="849"/>
      <c r="H64" s="849"/>
      <c r="I64" s="866"/>
    </row>
  </sheetData>
  <mergeCells count="3">
    <mergeCell ref="A4:A7"/>
    <mergeCell ref="B4:B7"/>
    <mergeCell ref="D4:F4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useFirstPageNumber="1" r:id="rId1"/>
  <headerFooter>
    <oddFooter>&amp;C87</oddFooter>
    <firstFooter>&amp;C85</first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4" sqref="I24:I25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33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9" style="275"/>
    <col min="2" max="13" width="6.625" style="203" customWidth="1"/>
  </cols>
  <sheetData>
    <row r="1" spans="1:13" ht="17.25" x14ac:dyDescent="0.15">
      <c r="A1" s="262" t="s">
        <v>759</v>
      </c>
      <c r="B1" s="172"/>
      <c r="C1" s="172"/>
      <c r="D1" s="160"/>
      <c r="E1" s="172"/>
      <c r="F1" s="172"/>
      <c r="G1" s="160"/>
      <c r="H1" s="172"/>
      <c r="I1" s="172"/>
      <c r="J1" s="160"/>
      <c r="K1" s="160"/>
      <c r="L1" s="160"/>
    </row>
    <row r="2" spans="1:13" ht="15" thickBot="1" x14ac:dyDescent="0.2">
      <c r="A2" s="263" t="s">
        <v>47</v>
      </c>
      <c r="B2" s="160"/>
      <c r="C2" s="172"/>
      <c r="D2" s="172"/>
      <c r="E2" s="160"/>
      <c r="F2" s="172"/>
      <c r="G2" s="172"/>
      <c r="H2" s="160"/>
      <c r="I2" s="172"/>
      <c r="J2" s="172"/>
      <c r="K2" s="160"/>
      <c r="M2" s="264" t="s">
        <v>42</v>
      </c>
    </row>
    <row r="3" spans="1:13" ht="21.95" customHeight="1" x14ac:dyDescent="0.15">
      <c r="A3" s="929" t="s">
        <v>1175</v>
      </c>
      <c r="B3" s="926" t="s">
        <v>1071</v>
      </c>
      <c r="C3" s="927"/>
      <c r="D3" s="928"/>
      <c r="E3" s="926" t="s">
        <v>1072</v>
      </c>
      <c r="F3" s="927"/>
      <c r="G3" s="928"/>
      <c r="H3" s="926" t="s">
        <v>1073</v>
      </c>
      <c r="I3" s="927"/>
      <c r="J3" s="928"/>
      <c r="K3" s="931" t="s">
        <v>1074</v>
      </c>
      <c r="L3" s="932"/>
      <c r="M3" s="933"/>
    </row>
    <row r="4" spans="1:13" ht="21.95" customHeight="1" x14ac:dyDescent="0.15">
      <c r="A4" s="930"/>
      <c r="B4" s="265" t="s">
        <v>21</v>
      </c>
      <c r="C4" s="265" t="s">
        <v>22</v>
      </c>
      <c r="D4" s="265" t="s">
        <v>23</v>
      </c>
      <c r="E4" s="265" t="s">
        <v>21</v>
      </c>
      <c r="F4" s="265" t="s">
        <v>22</v>
      </c>
      <c r="G4" s="265" t="s">
        <v>23</v>
      </c>
      <c r="H4" s="265" t="s">
        <v>21</v>
      </c>
      <c r="I4" s="265" t="s">
        <v>22</v>
      </c>
      <c r="J4" s="265" t="s">
        <v>23</v>
      </c>
      <c r="K4" s="265" t="s">
        <v>742</v>
      </c>
      <c r="L4" s="265" t="s">
        <v>750</v>
      </c>
      <c r="M4" s="266" t="s">
        <v>751</v>
      </c>
    </row>
    <row r="5" spans="1:13" ht="21.95" customHeight="1" x14ac:dyDescent="0.15">
      <c r="A5" s="267" t="s">
        <v>1174</v>
      </c>
      <c r="B5" s="268">
        <v>78993</v>
      </c>
      <c r="C5" s="269">
        <v>39627</v>
      </c>
      <c r="D5" s="269">
        <f>B5-C5</f>
        <v>39366</v>
      </c>
      <c r="E5" s="268">
        <v>79023</v>
      </c>
      <c r="F5" s="269">
        <v>40094</v>
      </c>
      <c r="G5" s="269">
        <v>38929</v>
      </c>
      <c r="H5" s="268">
        <v>77729</v>
      </c>
      <c r="I5" s="269">
        <v>39118</v>
      </c>
      <c r="J5" s="269">
        <v>38611</v>
      </c>
      <c r="K5" s="269">
        <v>75457</v>
      </c>
      <c r="L5" s="269">
        <v>37673</v>
      </c>
      <c r="M5" s="270">
        <v>37784</v>
      </c>
    </row>
    <row r="6" spans="1:13" ht="21.95" customHeight="1" x14ac:dyDescent="0.15">
      <c r="A6" s="267"/>
      <c r="B6" s="268"/>
      <c r="C6" s="269"/>
      <c r="D6" s="269"/>
      <c r="E6" s="268"/>
      <c r="F6" s="269"/>
      <c r="G6" s="269"/>
      <c r="H6" s="268"/>
      <c r="I6" s="269"/>
      <c r="J6" s="269"/>
      <c r="K6" s="269"/>
      <c r="L6" s="269"/>
      <c r="M6" s="270"/>
    </row>
    <row r="7" spans="1:13" ht="21.95" customHeight="1" x14ac:dyDescent="0.15">
      <c r="A7" s="271" t="s">
        <v>1180</v>
      </c>
      <c r="B7" s="268">
        <v>3519</v>
      </c>
      <c r="C7" s="269">
        <v>1768</v>
      </c>
      <c r="D7" s="269">
        <f>B7-C7</f>
        <v>1751</v>
      </c>
      <c r="E7" s="268">
        <v>3303</v>
      </c>
      <c r="F7" s="269">
        <v>1701</v>
      </c>
      <c r="G7" s="269">
        <v>1602</v>
      </c>
      <c r="H7" s="268">
        <v>2950</v>
      </c>
      <c r="I7" s="269">
        <v>1503</v>
      </c>
      <c r="J7" s="269">
        <v>1447</v>
      </c>
      <c r="K7" s="269">
        <v>2753</v>
      </c>
      <c r="L7" s="269">
        <v>1378</v>
      </c>
      <c r="M7" s="270">
        <v>1375</v>
      </c>
    </row>
    <row r="8" spans="1:13" ht="21.95" customHeight="1" x14ac:dyDescent="0.15">
      <c r="A8" s="271" t="s">
        <v>1176</v>
      </c>
      <c r="B8" s="268">
        <v>3761</v>
      </c>
      <c r="C8" s="269">
        <v>1926</v>
      </c>
      <c r="D8" s="269">
        <f>B8-C8</f>
        <v>1835</v>
      </c>
      <c r="E8" s="268">
        <v>3525</v>
      </c>
      <c r="F8" s="269">
        <v>1785</v>
      </c>
      <c r="G8" s="269">
        <v>1740</v>
      </c>
      <c r="H8" s="268">
        <v>3373</v>
      </c>
      <c r="I8" s="269">
        <v>1734</v>
      </c>
      <c r="J8" s="269">
        <v>1639</v>
      </c>
      <c r="K8" s="269">
        <v>2992</v>
      </c>
      <c r="L8" s="269">
        <v>1495</v>
      </c>
      <c r="M8" s="270">
        <v>1497</v>
      </c>
    </row>
    <row r="9" spans="1:13" ht="21.95" customHeight="1" x14ac:dyDescent="0.15">
      <c r="A9" s="271" t="s">
        <v>1177</v>
      </c>
      <c r="B9" s="268">
        <v>4624</v>
      </c>
      <c r="C9" s="269">
        <v>2383</v>
      </c>
      <c r="D9" s="269">
        <f>B9-C9</f>
        <v>2241</v>
      </c>
      <c r="E9" s="268">
        <v>3724</v>
      </c>
      <c r="F9" s="269">
        <v>1900</v>
      </c>
      <c r="G9" s="269">
        <v>1824</v>
      </c>
      <c r="H9" s="268">
        <v>3541</v>
      </c>
      <c r="I9" s="269">
        <v>1794</v>
      </c>
      <c r="J9" s="269">
        <v>1747</v>
      </c>
      <c r="K9" s="269">
        <v>3311</v>
      </c>
      <c r="L9" s="269">
        <v>1726</v>
      </c>
      <c r="M9" s="270">
        <v>1585</v>
      </c>
    </row>
    <row r="10" spans="1:13" ht="21.95" customHeight="1" x14ac:dyDescent="0.15">
      <c r="A10" s="271" t="s">
        <v>1178</v>
      </c>
      <c r="B10" s="268">
        <v>5539</v>
      </c>
      <c r="C10" s="269">
        <v>2711</v>
      </c>
      <c r="D10" s="269">
        <f>B10-C10</f>
        <v>2828</v>
      </c>
      <c r="E10" s="268">
        <v>4813</v>
      </c>
      <c r="F10" s="269">
        <v>2408</v>
      </c>
      <c r="G10" s="269">
        <v>2405</v>
      </c>
      <c r="H10" s="268">
        <v>4053</v>
      </c>
      <c r="I10" s="269">
        <v>1967</v>
      </c>
      <c r="J10" s="269">
        <v>2086</v>
      </c>
      <c r="K10" s="269">
        <v>3865</v>
      </c>
      <c r="L10" s="269">
        <v>1860</v>
      </c>
      <c r="M10" s="270">
        <v>2005</v>
      </c>
    </row>
    <row r="11" spans="1:13" ht="21.95" customHeight="1" x14ac:dyDescent="0.15">
      <c r="A11" s="271" t="s">
        <v>1179</v>
      </c>
      <c r="B11" s="268">
        <v>6067</v>
      </c>
      <c r="C11" s="269">
        <v>2946</v>
      </c>
      <c r="D11" s="269">
        <f>B11-C11</f>
        <v>3121</v>
      </c>
      <c r="E11" s="268">
        <v>5892</v>
      </c>
      <c r="F11" s="269">
        <v>2943</v>
      </c>
      <c r="G11" s="269">
        <v>2949</v>
      </c>
      <c r="H11" s="268">
        <v>4724</v>
      </c>
      <c r="I11" s="269">
        <v>2348</v>
      </c>
      <c r="J11" s="269">
        <v>2376</v>
      </c>
      <c r="K11" s="269">
        <v>4111</v>
      </c>
      <c r="L11" s="269">
        <v>1892</v>
      </c>
      <c r="M11" s="270">
        <v>2219</v>
      </c>
    </row>
    <row r="12" spans="1:13" ht="21.95" customHeight="1" x14ac:dyDescent="0.15">
      <c r="A12" s="271"/>
      <c r="B12" s="268"/>
      <c r="C12" s="269"/>
      <c r="D12" s="269"/>
      <c r="E12" s="268"/>
      <c r="F12" s="269"/>
      <c r="G12" s="269"/>
      <c r="H12" s="268"/>
      <c r="I12" s="269"/>
      <c r="J12" s="269"/>
      <c r="K12" s="269"/>
      <c r="L12" s="269"/>
      <c r="M12" s="270"/>
    </row>
    <row r="13" spans="1:13" ht="21.95" customHeight="1" x14ac:dyDescent="0.15">
      <c r="A13" s="271" t="s">
        <v>1181</v>
      </c>
      <c r="B13" s="268">
        <v>5573</v>
      </c>
      <c r="C13" s="269">
        <v>3127</v>
      </c>
      <c r="D13" s="269">
        <f>B13-C13</f>
        <v>2446</v>
      </c>
      <c r="E13" s="268">
        <v>5171</v>
      </c>
      <c r="F13" s="269">
        <v>2954</v>
      </c>
      <c r="G13" s="269">
        <v>2217</v>
      </c>
      <c r="H13" s="268">
        <v>4585</v>
      </c>
      <c r="I13" s="269">
        <v>2564</v>
      </c>
      <c r="J13" s="269">
        <v>2021</v>
      </c>
      <c r="K13" s="269">
        <v>3735</v>
      </c>
      <c r="L13" s="269">
        <v>2072</v>
      </c>
      <c r="M13" s="270">
        <v>1663</v>
      </c>
    </row>
    <row r="14" spans="1:13" ht="21.95" customHeight="1" x14ac:dyDescent="0.15">
      <c r="A14" s="271" t="s">
        <v>1182</v>
      </c>
      <c r="B14" s="268">
        <v>4678</v>
      </c>
      <c r="C14" s="269">
        <v>2565</v>
      </c>
      <c r="D14" s="269">
        <f>B14-C14</f>
        <v>2113</v>
      </c>
      <c r="E14" s="268">
        <v>5582</v>
      </c>
      <c r="F14" s="269">
        <v>3103</v>
      </c>
      <c r="G14" s="269">
        <v>2479</v>
      </c>
      <c r="H14" s="268">
        <v>4988</v>
      </c>
      <c r="I14" s="269">
        <v>2742</v>
      </c>
      <c r="J14" s="269">
        <v>2246</v>
      </c>
      <c r="K14" s="269">
        <v>4443</v>
      </c>
      <c r="L14" s="269">
        <v>2411</v>
      </c>
      <c r="M14" s="270">
        <v>2032</v>
      </c>
    </row>
    <row r="15" spans="1:13" ht="21.95" customHeight="1" x14ac:dyDescent="0.15">
      <c r="A15" s="271" t="s">
        <v>1183</v>
      </c>
      <c r="B15" s="268">
        <v>4567</v>
      </c>
      <c r="C15" s="269">
        <v>2424</v>
      </c>
      <c r="D15" s="269">
        <f>B15-C15</f>
        <v>2143</v>
      </c>
      <c r="E15" s="268">
        <v>4557</v>
      </c>
      <c r="F15" s="269">
        <v>2484</v>
      </c>
      <c r="G15" s="269">
        <v>2073</v>
      </c>
      <c r="H15" s="268">
        <v>5427</v>
      </c>
      <c r="I15" s="269">
        <v>2968</v>
      </c>
      <c r="J15" s="269">
        <v>2459</v>
      </c>
      <c r="K15" s="269">
        <v>4896</v>
      </c>
      <c r="L15" s="269">
        <v>2647</v>
      </c>
      <c r="M15" s="270">
        <v>2249</v>
      </c>
    </row>
    <row r="16" spans="1:13" ht="21.95" customHeight="1" x14ac:dyDescent="0.15">
      <c r="A16" s="271" t="s">
        <v>1185</v>
      </c>
      <c r="B16" s="268">
        <v>5489</v>
      </c>
      <c r="C16" s="269">
        <v>2868</v>
      </c>
      <c r="D16" s="269">
        <f>B16-C16</f>
        <v>2621</v>
      </c>
      <c r="E16" s="268">
        <v>4660</v>
      </c>
      <c r="F16" s="269">
        <v>2507</v>
      </c>
      <c r="G16" s="269">
        <v>2153</v>
      </c>
      <c r="H16" s="268">
        <v>4467</v>
      </c>
      <c r="I16" s="269">
        <v>2379</v>
      </c>
      <c r="J16" s="269">
        <v>2088</v>
      </c>
      <c r="K16" s="269">
        <v>5407</v>
      </c>
      <c r="L16" s="269">
        <v>2958</v>
      </c>
      <c r="M16" s="270">
        <v>2449</v>
      </c>
    </row>
    <row r="17" spans="1:13" ht="21.95" customHeight="1" x14ac:dyDescent="0.15">
      <c r="A17" s="271" t="s">
        <v>1184</v>
      </c>
      <c r="B17" s="268">
        <v>6534</v>
      </c>
      <c r="C17" s="269">
        <v>3409</v>
      </c>
      <c r="D17" s="269">
        <f>B17-C17</f>
        <v>3125</v>
      </c>
      <c r="E17" s="268">
        <v>5485</v>
      </c>
      <c r="F17" s="269">
        <v>2901</v>
      </c>
      <c r="G17" s="269">
        <v>2584</v>
      </c>
      <c r="H17" s="268">
        <v>4551</v>
      </c>
      <c r="I17" s="269">
        <v>2414</v>
      </c>
      <c r="J17" s="269">
        <v>2137</v>
      </c>
      <c r="K17" s="269">
        <v>4339</v>
      </c>
      <c r="L17" s="269">
        <v>2287</v>
      </c>
      <c r="M17" s="270">
        <v>2052</v>
      </c>
    </row>
    <row r="18" spans="1:13" ht="21.95" customHeight="1" x14ac:dyDescent="0.15">
      <c r="A18" s="271"/>
      <c r="B18" s="268"/>
      <c r="C18" s="269"/>
      <c r="D18" s="269"/>
      <c r="E18" s="268"/>
      <c r="F18" s="269"/>
      <c r="G18" s="269"/>
      <c r="H18" s="268"/>
      <c r="I18" s="269"/>
      <c r="J18" s="269"/>
      <c r="K18" s="269"/>
      <c r="L18" s="269"/>
      <c r="M18" s="270"/>
    </row>
    <row r="19" spans="1:13" ht="21.95" customHeight="1" x14ac:dyDescent="0.15">
      <c r="A19" s="271" t="s">
        <v>1186</v>
      </c>
      <c r="B19" s="268">
        <v>6250</v>
      </c>
      <c r="C19" s="269">
        <v>3406</v>
      </c>
      <c r="D19" s="269">
        <f>B19-C19</f>
        <v>2844</v>
      </c>
      <c r="E19" s="268">
        <v>6450</v>
      </c>
      <c r="F19" s="269">
        <v>3363</v>
      </c>
      <c r="G19" s="269">
        <v>3087</v>
      </c>
      <c r="H19" s="268">
        <v>5344</v>
      </c>
      <c r="I19" s="269">
        <v>2784</v>
      </c>
      <c r="J19" s="269">
        <v>2560</v>
      </c>
      <c r="K19" s="269">
        <v>4427</v>
      </c>
      <c r="L19" s="269">
        <v>2300</v>
      </c>
      <c r="M19" s="270">
        <v>2127</v>
      </c>
    </row>
    <row r="20" spans="1:13" ht="21.95" customHeight="1" x14ac:dyDescent="0.15">
      <c r="A20" s="271" t="s">
        <v>1187</v>
      </c>
      <c r="B20" s="268">
        <v>4086</v>
      </c>
      <c r="C20" s="269">
        <v>2145</v>
      </c>
      <c r="D20" s="269">
        <f>B20-C20</f>
        <v>1941</v>
      </c>
      <c r="E20" s="268">
        <v>6218</v>
      </c>
      <c r="F20" s="269">
        <v>3389</v>
      </c>
      <c r="G20" s="269">
        <v>2829</v>
      </c>
      <c r="H20" s="268">
        <v>6326</v>
      </c>
      <c r="I20" s="269">
        <v>3245</v>
      </c>
      <c r="J20" s="269">
        <v>3081</v>
      </c>
      <c r="K20" s="269">
        <v>5210</v>
      </c>
      <c r="L20" s="269">
        <v>2686</v>
      </c>
      <c r="M20" s="270">
        <v>2524</v>
      </c>
    </row>
    <row r="21" spans="1:13" ht="21.95" customHeight="1" x14ac:dyDescent="0.15">
      <c r="A21" s="271" t="s">
        <v>1188</v>
      </c>
      <c r="B21" s="268">
        <v>4059</v>
      </c>
      <c r="C21" s="269">
        <v>2021</v>
      </c>
      <c r="D21" s="269">
        <f>B21-C21</f>
        <v>2038</v>
      </c>
      <c r="E21" s="268">
        <v>3969</v>
      </c>
      <c r="F21" s="269">
        <v>2046</v>
      </c>
      <c r="G21" s="269">
        <v>1923</v>
      </c>
      <c r="H21" s="268">
        <v>5964</v>
      </c>
      <c r="I21" s="269">
        <v>3184</v>
      </c>
      <c r="J21" s="269">
        <v>2780</v>
      </c>
      <c r="K21" s="269">
        <v>6141</v>
      </c>
      <c r="L21" s="269">
        <v>3082</v>
      </c>
      <c r="M21" s="270">
        <v>3059</v>
      </c>
    </row>
    <row r="22" spans="1:13" ht="21.95" customHeight="1" x14ac:dyDescent="0.15">
      <c r="A22" s="271" t="s">
        <v>1189</v>
      </c>
      <c r="B22" s="268">
        <v>4187</v>
      </c>
      <c r="C22" s="269">
        <v>2006</v>
      </c>
      <c r="D22" s="269">
        <f>B22-C22</f>
        <v>2181</v>
      </c>
      <c r="E22" s="268">
        <v>3925</v>
      </c>
      <c r="F22" s="269">
        <v>1918</v>
      </c>
      <c r="G22" s="269">
        <v>2007</v>
      </c>
      <c r="H22" s="268">
        <v>3811</v>
      </c>
      <c r="I22" s="269">
        <v>1912</v>
      </c>
      <c r="J22" s="269">
        <v>1899</v>
      </c>
      <c r="K22" s="269">
        <v>5713</v>
      </c>
      <c r="L22" s="269">
        <v>3003</v>
      </c>
      <c r="M22" s="270">
        <v>2710</v>
      </c>
    </row>
    <row r="23" spans="1:13" ht="21.95" customHeight="1" x14ac:dyDescent="0.15">
      <c r="A23" s="271" t="s">
        <v>1190</v>
      </c>
      <c r="B23" s="268">
        <v>4041</v>
      </c>
      <c r="C23" s="269">
        <v>1782</v>
      </c>
      <c r="D23" s="269">
        <v>2259</v>
      </c>
      <c r="E23" s="268">
        <v>3885</v>
      </c>
      <c r="F23" s="269">
        <v>1801</v>
      </c>
      <c r="G23" s="269">
        <v>2084</v>
      </c>
      <c r="H23" s="268">
        <v>3652</v>
      </c>
      <c r="I23" s="269">
        <v>1726</v>
      </c>
      <c r="J23" s="269">
        <v>1926</v>
      </c>
      <c r="K23" s="269">
        <v>3562</v>
      </c>
      <c r="L23" s="269">
        <v>1750</v>
      </c>
      <c r="M23" s="270">
        <v>1812</v>
      </c>
    </row>
    <row r="24" spans="1:13" ht="21.95" customHeight="1" x14ac:dyDescent="0.15">
      <c r="A24" s="271"/>
      <c r="B24" s="268"/>
      <c r="C24" s="269"/>
      <c r="D24" s="269"/>
      <c r="E24" s="268"/>
      <c r="F24" s="269"/>
      <c r="G24" s="269"/>
      <c r="H24" s="268"/>
      <c r="I24" s="269"/>
      <c r="J24" s="269"/>
      <c r="K24" s="269"/>
      <c r="L24" s="269"/>
      <c r="M24" s="270"/>
    </row>
    <row r="25" spans="1:13" ht="21.95" customHeight="1" x14ac:dyDescent="0.15">
      <c r="A25" s="271" t="s">
        <v>1191</v>
      </c>
      <c r="B25" s="268">
        <v>2862</v>
      </c>
      <c r="C25" s="269">
        <v>1132</v>
      </c>
      <c r="D25" s="269">
        <f>B25-C25</f>
        <v>1730</v>
      </c>
      <c r="E25" s="268">
        <v>3581</v>
      </c>
      <c r="F25" s="269">
        <v>1496</v>
      </c>
      <c r="G25" s="269">
        <f>E25-F25</f>
        <v>2085</v>
      </c>
      <c r="H25" s="268">
        <v>3468</v>
      </c>
      <c r="I25" s="269">
        <v>1511</v>
      </c>
      <c r="J25" s="269">
        <v>1957</v>
      </c>
      <c r="K25" s="269">
        <v>3284</v>
      </c>
      <c r="L25" s="269">
        <v>1479</v>
      </c>
      <c r="M25" s="270">
        <v>1805</v>
      </c>
    </row>
    <row r="26" spans="1:13" ht="21.95" customHeight="1" x14ac:dyDescent="0.15">
      <c r="A26" s="271" t="s">
        <v>1192</v>
      </c>
      <c r="B26" s="268">
        <v>1753</v>
      </c>
      <c r="C26" s="269">
        <v>582</v>
      </c>
      <c r="D26" s="269">
        <f>B26-C26</f>
        <v>1171</v>
      </c>
      <c r="E26" s="268">
        <v>2310</v>
      </c>
      <c r="F26" s="269">
        <v>806</v>
      </c>
      <c r="G26" s="269">
        <v>1504</v>
      </c>
      <c r="H26" s="268">
        <v>2936</v>
      </c>
      <c r="I26" s="269">
        <v>1118</v>
      </c>
      <c r="J26" s="269">
        <v>1818</v>
      </c>
      <c r="K26" s="269">
        <v>2950</v>
      </c>
      <c r="L26" s="269">
        <v>1169</v>
      </c>
      <c r="M26" s="270">
        <v>1781</v>
      </c>
    </row>
    <row r="27" spans="1:13" ht="21.95" customHeight="1" x14ac:dyDescent="0.15">
      <c r="A27" s="271" t="s">
        <v>1193</v>
      </c>
      <c r="B27" s="268">
        <v>921</v>
      </c>
      <c r="C27" s="269">
        <v>269</v>
      </c>
      <c r="D27" s="269">
        <f>B27-C27</f>
        <v>652</v>
      </c>
      <c r="E27" s="268">
        <v>1200</v>
      </c>
      <c r="F27" s="269">
        <v>352</v>
      </c>
      <c r="G27" s="269">
        <v>848</v>
      </c>
      <c r="H27" s="268">
        <v>1650</v>
      </c>
      <c r="I27" s="269">
        <v>499</v>
      </c>
      <c r="J27" s="269">
        <v>1151</v>
      </c>
      <c r="K27" s="269">
        <v>2110</v>
      </c>
      <c r="L27" s="269">
        <v>723</v>
      </c>
      <c r="M27" s="270">
        <v>1387</v>
      </c>
    </row>
    <row r="28" spans="1:13" ht="21.95" customHeight="1" x14ac:dyDescent="0.15">
      <c r="A28" s="271" t="s">
        <v>1194</v>
      </c>
      <c r="B28" s="268">
        <v>356</v>
      </c>
      <c r="C28" s="269">
        <v>112</v>
      </c>
      <c r="D28" s="269">
        <f>B28-C28</f>
        <v>244</v>
      </c>
      <c r="E28" s="268">
        <v>501</v>
      </c>
      <c r="F28" s="269">
        <v>116</v>
      </c>
      <c r="G28" s="269">
        <v>385</v>
      </c>
      <c r="H28" s="268">
        <v>645</v>
      </c>
      <c r="I28" s="269">
        <v>152</v>
      </c>
      <c r="J28" s="269">
        <v>493</v>
      </c>
      <c r="K28" s="269">
        <v>924</v>
      </c>
      <c r="L28" s="269">
        <v>225</v>
      </c>
      <c r="M28" s="270">
        <v>699</v>
      </c>
    </row>
    <row r="29" spans="1:13" ht="21.95" customHeight="1" x14ac:dyDescent="0.15">
      <c r="A29" s="271" t="s">
        <v>1195</v>
      </c>
      <c r="B29" s="269">
        <v>70</v>
      </c>
      <c r="C29" s="269">
        <v>16</v>
      </c>
      <c r="D29" s="269">
        <f>B29-C29</f>
        <v>54</v>
      </c>
      <c r="E29" s="269">
        <v>129</v>
      </c>
      <c r="F29" s="269">
        <v>38</v>
      </c>
      <c r="G29" s="269">
        <v>91</v>
      </c>
      <c r="H29" s="269">
        <v>196</v>
      </c>
      <c r="I29" s="269">
        <v>36</v>
      </c>
      <c r="J29" s="269">
        <v>160</v>
      </c>
      <c r="K29" s="269">
        <v>228</v>
      </c>
      <c r="L29" s="269">
        <v>41</v>
      </c>
      <c r="M29" s="270">
        <v>187</v>
      </c>
    </row>
    <row r="30" spans="1:13" ht="21.95" customHeight="1" x14ac:dyDescent="0.15">
      <c r="A30" s="271"/>
      <c r="B30" s="269"/>
      <c r="C30" s="269"/>
      <c r="D30" s="269"/>
      <c r="E30" s="269"/>
      <c r="F30" s="269"/>
      <c r="G30" s="269"/>
      <c r="H30" s="269"/>
      <c r="I30" s="269"/>
      <c r="J30" s="269"/>
      <c r="K30" s="269"/>
      <c r="L30" s="269"/>
      <c r="M30" s="270"/>
    </row>
    <row r="31" spans="1:13" ht="21.95" customHeight="1" x14ac:dyDescent="0.15">
      <c r="A31" s="271" t="s">
        <v>764</v>
      </c>
      <c r="B31" s="268">
        <v>5</v>
      </c>
      <c r="C31" s="269">
        <v>1</v>
      </c>
      <c r="D31" s="269">
        <f>B31-C31</f>
        <v>4</v>
      </c>
      <c r="E31" s="269">
        <v>10</v>
      </c>
      <c r="F31" s="269">
        <v>1</v>
      </c>
      <c r="G31" s="269">
        <f>E31-F31</f>
        <v>9</v>
      </c>
      <c r="H31" s="269">
        <v>27</v>
      </c>
      <c r="I31" s="269">
        <v>6</v>
      </c>
      <c r="J31" s="269">
        <v>21</v>
      </c>
      <c r="K31" s="269">
        <v>46</v>
      </c>
      <c r="L31" s="269">
        <v>6</v>
      </c>
      <c r="M31" s="270">
        <v>40</v>
      </c>
    </row>
    <row r="32" spans="1:13" ht="21.95" customHeight="1" x14ac:dyDescent="0.15">
      <c r="A32" s="271"/>
      <c r="B32" s="268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70"/>
    </row>
    <row r="33" spans="1:13" ht="21.95" customHeight="1" thickBot="1" x14ac:dyDescent="0.2">
      <c r="A33" s="272" t="s">
        <v>1196</v>
      </c>
      <c r="B33" s="273">
        <v>52</v>
      </c>
      <c r="C33" s="273">
        <v>28</v>
      </c>
      <c r="D33" s="273">
        <f>B33-C33</f>
        <v>24</v>
      </c>
      <c r="E33" s="273">
        <v>133</v>
      </c>
      <c r="F33" s="273">
        <v>82</v>
      </c>
      <c r="G33" s="273">
        <v>51</v>
      </c>
      <c r="H33" s="273">
        <v>1051</v>
      </c>
      <c r="I33" s="273">
        <v>532</v>
      </c>
      <c r="J33" s="273">
        <v>519</v>
      </c>
      <c r="K33" s="273">
        <v>1010</v>
      </c>
      <c r="L33" s="273">
        <v>483</v>
      </c>
      <c r="M33" s="274">
        <v>527</v>
      </c>
    </row>
  </sheetData>
  <mergeCells count="5">
    <mergeCell ref="A3:A4"/>
    <mergeCell ref="B3:D3"/>
    <mergeCell ref="E3:G3"/>
    <mergeCell ref="H3:J3"/>
    <mergeCell ref="K3:M3"/>
  </mergeCells>
  <phoneticPr fontId="1"/>
  <pageMargins left="0.43307086614173229" right="0.43307086614173229" top="0.74803149606299213" bottom="0.55118110236220474" header="0.31496062992125984" footer="0.31496062992125984"/>
  <pageSetup paperSize="9" firstPageNumber="13" fitToHeight="0" orientation="portrait" r:id="rId1"/>
  <headerFooter>
    <oddFooter>&amp;C20</oddFooter>
    <firstFooter>&amp;C20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40"/>
  <sheetViews>
    <sheetView tabSelected="1" view="pageBreakPreview" zoomScale="120" zoomScaleNormal="100" zoomScaleSheetLayoutView="120" workbookViewId="0">
      <selection activeCell="I7" sqref="I7"/>
    </sheetView>
  </sheetViews>
  <sheetFormatPr defaultRowHeight="13.5" x14ac:dyDescent="0.15"/>
  <cols>
    <col min="1" max="1" width="8.75" style="203" customWidth="1"/>
    <col min="2" max="13" width="7.5" style="203" customWidth="1"/>
  </cols>
  <sheetData>
    <row r="1" spans="1:13" ht="21.95" customHeight="1" thickBot="1" x14ac:dyDescent="0.2">
      <c r="A1" s="128" t="s">
        <v>766</v>
      </c>
      <c r="B1" s="118"/>
      <c r="C1" s="118"/>
      <c r="D1" s="118"/>
      <c r="E1" s="118"/>
      <c r="F1" s="118"/>
      <c r="G1" s="129"/>
      <c r="H1" s="118"/>
      <c r="I1" s="129"/>
      <c r="J1" s="118"/>
      <c r="K1" s="118"/>
      <c r="L1" s="172"/>
      <c r="M1" s="173" t="s">
        <v>42</v>
      </c>
    </row>
    <row r="2" spans="1:13" ht="21.95" customHeight="1" x14ac:dyDescent="0.15">
      <c r="A2" s="934" t="s">
        <v>760</v>
      </c>
      <c r="B2" s="926" t="s">
        <v>943</v>
      </c>
      <c r="C2" s="927"/>
      <c r="D2" s="928"/>
      <c r="E2" s="926" t="s">
        <v>761</v>
      </c>
      <c r="F2" s="927"/>
      <c r="G2" s="928"/>
      <c r="H2" s="936" t="s">
        <v>762</v>
      </c>
      <c r="I2" s="936"/>
      <c r="J2" s="936"/>
      <c r="K2" s="928" t="s">
        <v>1074</v>
      </c>
      <c r="L2" s="936"/>
      <c r="M2" s="937"/>
    </row>
    <row r="3" spans="1:13" ht="21.95" customHeight="1" x14ac:dyDescent="0.15">
      <c r="A3" s="935"/>
      <c r="B3" s="265" t="s">
        <v>34</v>
      </c>
      <c r="C3" s="265" t="s">
        <v>750</v>
      </c>
      <c r="D3" s="265" t="s">
        <v>33</v>
      </c>
      <c r="E3" s="265" t="s">
        <v>34</v>
      </c>
      <c r="F3" s="265" t="s">
        <v>750</v>
      </c>
      <c r="G3" s="265" t="s">
        <v>33</v>
      </c>
      <c r="H3" s="265" t="s">
        <v>34</v>
      </c>
      <c r="I3" s="265" t="s">
        <v>750</v>
      </c>
      <c r="J3" s="265" t="s">
        <v>33</v>
      </c>
      <c r="K3" s="276" t="s">
        <v>742</v>
      </c>
      <c r="L3" s="265" t="s">
        <v>750</v>
      </c>
      <c r="M3" s="266" t="s">
        <v>751</v>
      </c>
    </row>
    <row r="4" spans="1:13" ht="21.95" customHeight="1" x14ac:dyDescent="0.15">
      <c r="A4" s="177" t="s">
        <v>763</v>
      </c>
      <c r="B4" s="277">
        <v>2004817</v>
      </c>
      <c r="C4" s="277">
        <v>995859</v>
      </c>
      <c r="D4" s="277">
        <f>B4-C4</f>
        <v>1008958</v>
      </c>
      <c r="E4" s="277">
        <v>2016631</v>
      </c>
      <c r="F4" s="277">
        <v>1002114</v>
      </c>
      <c r="G4" s="277">
        <v>1014517</v>
      </c>
      <c r="H4" s="277">
        <v>2007683</v>
      </c>
      <c r="I4" s="277">
        <v>996855</v>
      </c>
      <c r="J4" s="277">
        <v>1010828</v>
      </c>
      <c r="K4" s="278">
        <v>1974255</v>
      </c>
      <c r="L4" s="277">
        <v>981626</v>
      </c>
      <c r="M4" s="279">
        <v>992629</v>
      </c>
    </row>
    <row r="5" spans="1:13" ht="21.95" customHeight="1" x14ac:dyDescent="0.15">
      <c r="A5" s="177"/>
      <c r="B5" s="277"/>
      <c r="C5" s="277"/>
      <c r="D5" s="277"/>
      <c r="E5" s="277"/>
      <c r="F5" s="277"/>
      <c r="G5" s="277"/>
      <c r="H5" s="277"/>
      <c r="I5" s="277"/>
      <c r="J5" s="277"/>
      <c r="K5" s="278"/>
      <c r="L5" s="277"/>
      <c r="M5" s="279"/>
    </row>
    <row r="6" spans="1:13" ht="21.95" customHeight="1" x14ac:dyDescent="0.15">
      <c r="A6" s="271" t="s">
        <v>1197</v>
      </c>
      <c r="B6" s="277">
        <v>94573</v>
      </c>
      <c r="C6" s="277">
        <v>48516</v>
      </c>
      <c r="D6" s="277">
        <f>B6-C6</f>
        <v>46057</v>
      </c>
      <c r="E6" s="277">
        <v>91236</v>
      </c>
      <c r="F6" s="277">
        <v>46627</v>
      </c>
      <c r="G6" s="277">
        <v>44609</v>
      </c>
      <c r="H6" s="277">
        <v>84400</v>
      </c>
      <c r="I6" s="277">
        <v>43391</v>
      </c>
      <c r="J6" s="277">
        <v>41009</v>
      </c>
      <c r="K6" s="278">
        <v>77033</v>
      </c>
      <c r="L6" s="277">
        <v>39489</v>
      </c>
      <c r="M6" s="279">
        <v>37544</v>
      </c>
    </row>
    <row r="7" spans="1:13" ht="21.95" customHeight="1" x14ac:dyDescent="0.15">
      <c r="A7" s="271" t="s">
        <v>1176</v>
      </c>
      <c r="B7" s="277">
        <v>99135</v>
      </c>
      <c r="C7" s="277">
        <v>50668</v>
      </c>
      <c r="D7" s="277">
        <f>B7-C7</f>
        <v>48467</v>
      </c>
      <c r="E7" s="277">
        <v>95178</v>
      </c>
      <c r="F7" s="277">
        <v>48885</v>
      </c>
      <c r="G7" s="277">
        <v>46293</v>
      </c>
      <c r="H7" s="277">
        <v>91102</v>
      </c>
      <c r="I7" s="277">
        <v>46602</v>
      </c>
      <c r="J7" s="277">
        <v>44500</v>
      </c>
      <c r="K7" s="278">
        <v>84561</v>
      </c>
      <c r="L7" s="277">
        <v>43432</v>
      </c>
      <c r="M7" s="279">
        <v>41129</v>
      </c>
    </row>
    <row r="8" spans="1:13" ht="21.95" customHeight="1" x14ac:dyDescent="0.15">
      <c r="A8" s="271" t="s">
        <v>1177</v>
      </c>
      <c r="B8" s="277">
        <v>113197</v>
      </c>
      <c r="C8" s="277">
        <v>57949</v>
      </c>
      <c r="D8" s="277">
        <f>B8-C8</f>
        <v>55248</v>
      </c>
      <c r="E8" s="277">
        <v>98831</v>
      </c>
      <c r="F8" s="277">
        <v>50626</v>
      </c>
      <c r="G8" s="277">
        <v>48205</v>
      </c>
      <c r="H8" s="277">
        <v>94321</v>
      </c>
      <c r="I8" s="277">
        <v>48448</v>
      </c>
      <c r="J8" s="277">
        <v>45873</v>
      </c>
      <c r="K8" s="278">
        <v>91242</v>
      </c>
      <c r="L8" s="277">
        <v>46567</v>
      </c>
      <c r="M8" s="279">
        <v>44675</v>
      </c>
    </row>
    <row r="9" spans="1:13" ht="21.95" customHeight="1" x14ac:dyDescent="0.15">
      <c r="A9" s="271" t="s">
        <v>1178</v>
      </c>
      <c r="B9" s="277">
        <v>122021</v>
      </c>
      <c r="C9" s="277">
        <v>62556</v>
      </c>
      <c r="D9" s="277">
        <f>B9-C9</f>
        <v>59465</v>
      </c>
      <c r="E9" s="277">
        <v>107096</v>
      </c>
      <c r="F9" s="277">
        <v>54900</v>
      </c>
      <c r="G9" s="277">
        <v>52196</v>
      </c>
      <c r="H9" s="277">
        <v>93535</v>
      </c>
      <c r="I9" s="277">
        <v>47850</v>
      </c>
      <c r="J9" s="277">
        <v>45685</v>
      </c>
      <c r="K9" s="278">
        <v>90747</v>
      </c>
      <c r="L9" s="277">
        <v>46257</v>
      </c>
      <c r="M9" s="279">
        <v>44220</v>
      </c>
    </row>
    <row r="10" spans="1:13" ht="21.95" customHeight="1" x14ac:dyDescent="0.15">
      <c r="A10" s="271" t="s">
        <v>1179</v>
      </c>
      <c r="B10" s="277">
        <v>123115</v>
      </c>
      <c r="C10" s="277">
        <v>63057</v>
      </c>
      <c r="D10" s="277">
        <f>B10-C10</f>
        <v>60058</v>
      </c>
      <c r="E10" s="277">
        <v>109264</v>
      </c>
      <c r="F10" s="277">
        <v>56469</v>
      </c>
      <c r="G10" s="277">
        <v>52795</v>
      </c>
      <c r="H10" s="277">
        <v>93793</v>
      </c>
      <c r="I10" s="277">
        <v>48256</v>
      </c>
      <c r="J10" s="277">
        <v>45537</v>
      </c>
      <c r="K10" s="278">
        <v>84564</v>
      </c>
      <c r="L10" s="277">
        <v>43797</v>
      </c>
      <c r="M10" s="279">
        <v>40767</v>
      </c>
    </row>
    <row r="11" spans="1:13" ht="21.95" customHeight="1" x14ac:dyDescent="0.15">
      <c r="A11" s="271"/>
      <c r="B11" s="277"/>
      <c r="C11" s="277"/>
      <c r="D11" s="277"/>
      <c r="E11" s="277"/>
      <c r="F11" s="277"/>
      <c r="G11" s="277"/>
      <c r="H11" s="277"/>
      <c r="I11" s="277"/>
      <c r="J11" s="277"/>
      <c r="K11" s="278"/>
      <c r="L11" s="277"/>
      <c r="M11" s="279"/>
    </row>
    <row r="12" spans="1:13" ht="21.95" customHeight="1" x14ac:dyDescent="0.15">
      <c r="A12" s="271" t="s">
        <v>1181</v>
      </c>
      <c r="B12" s="277">
        <v>149181</v>
      </c>
      <c r="C12" s="277">
        <v>77962</v>
      </c>
      <c r="D12" s="277">
        <f>B12-C12</f>
        <v>71219</v>
      </c>
      <c r="E12" s="277">
        <v>130702</v>
      </c>
      <c r="F12" s="277">
        <v>68556</v>
      </c>
      <c r="G12" s="277">
        <v>62146</v>
      </c>
      <c r="H12" s="277">
        <v>113148</v>
      </c>
      <c r="I12" s="277">
        <v>59646</v>
      </c>
      <c r="J12" s="277">
        <v>53502</v>
      </c>
      <c r="K12" s="278">
        <v>100530</v>
      </c>
      <c r="L12" s="277">
        <v>53363</v>
      </c>
      <c r="M12" s="279">
        <v>47167</v>
      </c>
    </row>
    <row r="13" spans="1:13" ht="21.95" customHeight="1" x14ac:dyDescent="0.15">
      <c r="A13" s="271" t="s">
        <v>1182</v>
      </c>
      <c r="B13" s="277">
        <v>132236</v>
      </c>
      <c r="C13" s="277">
        <v>68193</v>
      </c>
      <c r="D13" s="277">
        <f>B13-C13</f>
        <v>64043</v>
      </c>
      <c r="E13" s="277">
        <v>152016</v>
      </c>
      <c r="F13" s="277">
        <v>79591</v>
      </c>
      <c r="G13" s="277">
        <v>72425</v>
      </c>
      <c r="H13" s="277">
        <v>131663</v>
      </c>
      <c r="I13" s="277">
        <v>68740</v>
      </c>
      <c r="J13" s="277">
        <v>62923</v>
      </c>
      <c r="K13" s="278">
        <v>116500</v>
      </c>
      <c r="L13" s="277">
        <v>61470</v>
      </c>
      <c r="M13" s="279">
        <v>55030</v>
      </c>
    </row>
    <row r="14" spans="1:13" ht="21.95" customHeight="1" x14ac:dyDescent="0.15">
      <c r="A14" s="271" t="s">
        <v>1183</v>
      </c>
      <c r="B14" s="277">
        <v>125902</v>
      </c>
      <c r="C14" s="277">
        <v>64735</v>
      </c>
      <c r="D14" s="277">
        <f>B14-C14</f>
        <v>61167</v>
      </c>
      <c r="E14" s="277">
        <v>132471</v>
      </c>
      <c r="F14" s="277">
        <v>68284</v>
      </c>
      <c r="G14" s="277">
        <v>64187</v>
      </c>
      <c r="H14" s="277">
        <v>151364</v>
      </c>
      <c r="I14" s="277">
        <v>79111</v>
      </c>
      <c r="J14" s="277">
        <v>72253</v>
      </c>
      <c r="K14" s="278">
        <v>132819</v>
      </c>
      <c r="L14" s="277">
        <v>69406</v>
      </c>
      <c r="M14" s="279">
        <v>63413</v>
      </c>
    </row>
    <row r="15" spans="1:13" ht="21.95" customHeight="1" x14ac:dyDescent="0.15">
      <c r="A15" s="271" t="s">
        <v>1185</v>
      </c>
      <c r="B15" s="277">
        <v>132767</v>
      </c>
      <c r="C15" s="277">
        <v>68184</v>
      </c>
      <c r="D15" s="277">
        <f>B15-C15</f>
        <v>64583</v>
      </c>
      <c r="E15" s="277">
        <v>125804</v>
      </c>
      <c r="F15" s="277">
        <v>64714</v>
      </c>
      <c r="G15" s="277">
        <v>61090</v>
      </c>
      <c r="H15" s="277">
        <v>131539</v>
      </c>
      <c r="I15" s="277">
        <v>67873</v>
      </c>
      <c r="J15" s="277">
        <v>63666</v>
      </c>
      <c r="K15" s="278">
        <v>151156</v>
      </c>
      <c r="L15" s="277">
        <v>79021</v>
      </c>
      <c r="M15" s="279">
        <v>72135</v>
      </c>
    </row>
    <row r="16" spans="1:13" ht="21.95" customHeight="1" x14ac:dyDescent="0.15">
      <c r="A16" s="271" t="s">
        <v>1184</v>
      </c>
      <c r="B16" s="277">
        <v>155971</v>
      </c>
      <c r="C16" s="277">
        <v>80132</v>
      </c>
      <c r="D16" s="277">
        <f>B16-C16</f>
        <v>75839</v>
      </c>
      <c r="E16" s="277">
        <v>132135</v>
      </c>
      <c r="F16" s="277">
        <v>67725</v>
      </c>
      <c r="G16" s="277">
        <v>64410</v>
      </c>
      <c r="H16" s="277">
        <v>124093</v>
      </c>
      <c r="I16" s="277">
        <v>63749</v>
      </c>
      <c r="J16" s="277">
        <v>60344</v>
      </c>
      <c r="K16" s="278">
        <v>130665</v>
      </c>
      <c r="L16" s="277">
        <v>67377</v>
      </c>
      <c r="M16" s="279">
        <v>63288</v>
      </c>
    </row>
    <row r="17" spans="1:13" ht="21.95" customHeight="1" x14ac:dyDescent="0.15">
      <c r="A17" s="271"/>
      <c r="B17" s="277"/>
      <c r="C17" s="277"/>
      <c r="D17" s="277"/>
      <c r="E17" s="277"/>
      <c r="F17" s="277"/>
      <c r="G17" s="277"/>
      <c r="H17" s="277"/>
      <c r="I17" s="277"/>
      <c r="J17" s="277"/>
      <c r="K17" s="278"/>
      <c r="L17" s="277"/>
      <c r="M17" s="279"/>
    </row>
    <row r="18" spans="1:13" ht="21.95" customHeight="1" x14ac:dyDescent="0.15">
      <c r="A18" s="271" t="s">
        <v>1186</v>
      </c>
      <c r="B18" s="277">
        <v>168277</v>
      </c>
      <c r="C18" s="277">
        <v>87017</v>
      </c>
      <c r="D18" s="277">
        <f>B18-C18</f>
        <v>81260</v>
      </c>
      <c r="E18" s="277">
        <v>153999</v>
      </c>
      <c r="F18" s="277">
        <v>78836</v>
      </c>
      <c r="G18" s="277">
        <v>75163</v>
      </c>
      <c r="H18" s="277">
        <v>129620</v>
      </c>
      <c r="I18" s="277">
        <v>66091</v>
      </c>
      <c r="J18" s="277">
        <v>63529</v>
      </c>
      <c r="K18" s="278">
        <v>121835</v>
      </c>
      <c r="L18" s="277">
        <v>62345</v>
      </c>
      <c r="M18" s="279">
        <v>59490</v>
      </c>
    </row>
    <row r="19" spans="1:13" ht="21.95" customHeight="1" x14ac:dyDescent="0.15">
      <c r="A19" s="271" t="s">
        <v>1187</v>
      </c>
      <c r="B19" s="277">
        <v>130261</v>
      </c>
      <c r="C19" s="277">
        <v>66555</v>
      </c>
      <c r="D19" s="277">
        <f>B19-C19</f>
        <v>63706</v>
      </c>
      <c r="E19" s="277">
        <v>165715</v>
      </c>
      <c r="F19" s="277">
        <v>85089</v>
      </c>
      <c r="G19" s="277">
        <v>80626</v>
      </c>
      <c r="H19" s="277">
        <v>151234</v>
      </c>
      <c r="I19" s="277">
        <v>76792</v>
      </c>
      <c r="J19" s="277">
        <v>74442</v>
      </c>
      <c r="K19" s="278">
        <v>127246</v>
      </c>
      <c r="L19" s="277">
        <v>64463</v>
      </c>
      <c r="M19" s="279">
        <v>62783</v>
      </c>
    </row>
    <row r="20" spans="1:13" ht="21.95" customHeight="1" x14ac:dyDescent="0.15">
      <c r="A20" s="271" t="s">
        <v>1188</v>
      </c>
      <c r="B20" s="277">
        <v>112580</v>
      </c>
      <c r="C20" s="277">
        <v>55689</v>
      </c>
      <c r="D20" s="277">
        <f>B20-C20</f>
        <v>56891</v>
      </c>
      <c r="E20" s="277">
        <v>127311</v>
      </c>
      <c r="F20" s="277">
        <v>64058</v>
      </c>
      <c r="G20" s="277">
        <v>63253</v>
      </c>
      <c r="H20" s="277">
        <v>161285</v>
      </c>
      <c r="I20" s="277">
        <v>81702</v>
      </c>
      <c r="J20" s="277">
        <v>79583</v>
      </c>
      <c r="K20" s="278">
        <v>147554</v>
      </c>
      <c r="L20" s="277">
        <v>74037</v>
      </c>
      <c r="M20" s="279">
        <v>73517</v>
      </c>
    </row>
    <row r="21" spans="1:13" ht="21.95" customHeight="1" x14ac:dyDescent="0.15">
      <c r="A21" s="271" t="s">
        <v>1189</v>
      </c>
      <c r="B21" s="277">
        <v>106272</v>
      </c>
      <c r="C21" s="277">
        <v>50383</v>
      </c>
      <c r="D21" s="277">
        <f>B21-C21</f>
        <v>55889</v>
      </c>
      <c r="E21" s="277">
        <v>108253</v>
      </c>
      <c r="F21" s="277">
        <v>52607</v>
      </c>
      <c r="G21" s="277">
        <v>55646</v>
      </c>
      <c r="H21" s="277">
        <v>122010</v>
      </c>
      <c r="I21" s="277">
        <v>60316</v>
      </c>
      <c r="J21" s="277">
        <v>61694</v>
      </c>
      <c r="K21" s="278">
        <v>155130</v>
      </c>
      <c r="L21" s="277">
        <v>77392</v>
      </c>
      <c r="M21" s="279">
        <v>77738</v>
      </c>
    </row>
    <row r="22" spans="1:13" ht="21.95" customHeight="1" x14ac:dyDescent="0.15">
      <c r="A22" s="271" t="s">
        <v>1190</v>
      </c>
      <c r="B22" s="277">
        <v>95062</v>
      </c>
      <c r="C22" s="277">
        <v>42746</v>
      </c>
      <c r="D22" s="277">
        <f>B22-C22</f>
        <v>52316</v>
      </c>
      <c r="E22" s="277">
        <v>98836</v>
      </c>
      <c r="F22" s="277">
        <v>45281</v>
      </c>
      <c r="G22" s="277">
        <v>53555</v>
      </c>
      <c r="H22" s="277">
        <v>100623</v>
      </c>
      <c r="I22" s="277">
        <v>47572</v>
      </c>
      <c r="J22" s="277">
        <v>53051</v>
      </c>
      <c r="K22" s="278">
        <v>114300</v>
      </c>
      <c r="L22" s="277">
        <v>55103</v>
      </c>
      <c r="M22" s="279">
        <v>59197</v>
      </c>
    </row>
    <row r="23" spans="1:13" ht="21.95" customHeight="1" x14ac:dyDescent="0.15">
      <c r="A23" s="271"/>
      <c r="B23" s="277"/>
      <c r="C23" s="277"/>
      <c r="D23" s="277"/>
      <c r="E23" s="277"/>
      <c r="F23" s="277"/>
      <c r="G23" s="277"/>
      <c r="H23" s="277"/>
      <c r="I23" s="277"/>
      <c r="J23" s="277"/>
      <c r="K23" s="278"/>
      <c r="L23" s="277"/>
      <c r="M23" s="279"/>
    </row>
    <row r="24" spans="1:13" ht="21.95" customHeight="1" x14ac:dyDescent="0.15">
      <c r="A24" s="271" t="s">
        <v>1191</v>
      </c>
      <c r="B24" s="277">
        <v>68376</v>
      </c>
      <c r="C24" s="277">
        <v>26338</v>
      </c>
      <c r="D24" s="277">
        <f>B24-C24</f>
        <v>42038</v>
      </c>
      <c r="E24" s="277">
        <v>84266</v>
      </c>
      <c r="F24" s="277">
        <v>35795</v>
      </c>
      <c r="G24" s="277">
        <v>48471</v>
      </c>
      <c r="H24" s="277">
        <v>87713</v>
      </c>
      <c r="I24" s="277">
        <v>37959</v>
      </c>
      <c r="J24" s="277">
        <v>49754</v>
      </c>
      <c r="K24" s="278">
        <v>90622</v>
      </c>
      <c r="L24" s="277">
        <v>41010</v>
      </c>
      <c r="M24" s="279">
        <v>49612</v>
      </c>
    </row>
    <row r="25" spans="1:13" ht="21.95" customHeight="1" x14ac:dyDescent="0.15">
      <c r="A25" s="271" t="s">
        <v>1192</v>
      </c>
      <c r="B25" s="277">
        <v>41892</v>
      </c>
      <c r="C25" s="277">
        <v>14544</v>
      </c>
      <c r="D25" s="277">
        <f>B25-C25</f>
        <v>27348</v>
      </c>
      <c r="E25" s="277">
        <v>55716</v>
      </c>
      <c r="F25" s="277">
        <v>19457</v>
      </c>
      <c r="G25" s="277">
        <v>36259</v>
      </c>
      <c r="H25" s="277">
        <v>68649</v>
      </c>
      <c r="I25" s="277">
        <v>26453</v>
      </c>
      <c r="J25" s="277">
        <v>42196</v>
      </c>
      <c r="K25" s="278">
        <v>72614</v>
      </c>
      <c r="L25" s="277">
        <v>28969</v>
      </c>
      <c r="M25" s="279">
        <v>43645</v>
      </c>
    </row>
    <row r="26" spans="1:13" ht="21.95" customHeight="1" x14ac:dyDescent="0.15">
      <c r="A26" s="271" t="s">
        <v>1193</v>
      </c>
      <c r="B26" s="277">
        <v>23321</v>
      </c>
      <c r="C26" s="277">
        <v>7303</v>
      </c>
      <c r="D26" s="277">
        <f>B26-C26</f>
        <v>16018</v>
      </c>
      <c r="E26" s="277">
        <v>28640</v>
      </c>
      <c r="F26" s="277">
        <v>8538</v>
      </c>
      <c r="G26" s="277">
        <v>20102</v>
      </c>
      <c r="H26" s="277">
        <v>39219</v>
      </c>
      <c r="I26" s="277">
        <v>11817</v>
      </c>
      <c r="J26" s="277">
        <v>27402</v>
      </c>
      <c r="K26" s="278">
        <v>48576</v>
      </c>
      <c r="L26" s="277">
        <v>16223</v>
      </c>
      <c r="M26" s="279">
        <v>32353</v>
      </c>
    </row>
    <row r="27" spans="1:13" ht="21.95" customHeight="1" x14ac:dyDescent="0.15">
      <c r="A27" s="271" t="s">
        <v>1194</v>
      </c>
      <c r="B27" s="277">
        <v>7859</v>
      </c>
      <c r="C27" s="277">
        <v>2208</v>
      </c>
      <c r="D27" s="277">
        <f>B27-C27</f>
        <v>5651</v>
      </c>
      <c r="E27" s="277">
        <v>12165</v>
      </c>
      <c r="F27" s="277">
        <v>3061</v>
      </c>
      <c r="G27" s="277">
        <v>9104</v>
      </c>
      <c r="H27" s="277">
        <v>15315</v>
      </c>
      <c r="I27" s="277">
        <v>3630</v>
      </c>
      <c r="J27" s="277">
        <v>11685</v>
      </c>
      <c r="K27" s="278">
        <v>21229</v>
      </c>
      <c r="L27" s="277">
        <v>5233</v>
      </c>
      <c r="M27" s="279">
        <v>15996</v>
      </c>
    </row>
    <row r="28" spans="1:13" ht="21.95" customHeight="1" x14ac:dyDescent="0.15">
      <c r="A28" s="271" t="s">
        <v>1195</v>
      </c>
      <c r="B28" s="277">
        <v>1576</v>
      </c>
      <c r="C28" s="277">
        <v>354</v>
      </c>
      <c r="D28" s="277">
        <f>B28-C28</f>
        <v>1222</v>
      </c>
      <c r="E28" s="277">
        <v>2723</v>
      </c>
      <c r="F28" s="277">
        <v>577</v>
      </c>
      <c r="G28" s="277">
        <v>2146</v>
      </c>
      <c r="H28" s="277">
        <v>4151</v>
      </c>
      <c r="I28" s="277">
        <v>803</v>
      </c>
      <c r="J28" s="277">
        <v>3348</v>
      </c>
      <c r="K28" s="278">
        <v>5075</v>
      </c>
      <c r="L28" s="277">
        <v>857</v>
      </c>
      <c r="M28" s="279">
        <v>4218</v>
      </c>
    </row>
    <row r="29" spans="1:13" ht="21.95" customHeight="1" x14ac:dyDescent="0.15">
      <c r="A29" s="271"/>
      <c r="B29" s="277"/>
      <c r="C29" s="277"/>
      <c r="D29" s="277"/>
      <c r="E29" s="277"/>
      <c r="F29" s="277"/>
      <c r="G29" s="277"/>
      <c r="H29" s="277"/>
      <c r="I29" s="277"/>
      <c r="J29" s="277"/>
      <c r="K29" s="278"/>
      <c r="L29" s="277"/>
      <c r="M29" s="279"/>
    </row>
    <row r="30" spans="1:13" ht="21.95" customHeight="1" x14ac:dyDescent="0.15">
      <c r="A30" s="271" t="s">
        <v>764</v>
      </c>
      <c r="B30" s="277">
        <v>148</v>
      </c>
      <c r="C30" s="277">
        <v>30</v>
      </c>
      <c r="D30" s="277">
        <f>B30-C30</f>
        <v>118</v>
      </c>
      <c r="E30" s="277">
        <v>297</v>
      </c>
      <c r="F30" s="277">
        <v>35</v>
      </c>
      <c r="G30" s="277">
        <v>262</v>
      </c>
      <c r="H30" s="277">
        <v>516</v>
      </c>
      <c r="I30" s="277">
        <v>95</v>
      </c>
      <c r="J30" s="277">
        <v>421</v>
      </c>
      <c r="K30" s="278">
        <v>846</v>
      </c>
      <c r="L30" s="277">
        <v>120</v>
      </c>
      <c r="M30" s="279">
        <v>726</v>
      </c>
    </row>
    <row r="31" spans="1:13" ht="21.95" customHeight="1" x14ac:dyDescent="0.15">
      <c r="A31" s="271"/>
      <c r="B31" s="277"/>
      <c r="C31" s="277"/>
      <c r="D31" s="277"/>
      <c r="E31" s="277"/>
      <c r="F31" s="277"/>
      <c r="G31" s="277"/>
      <c r="H31" s="277"/>
      <c r="I31" s="277"/>
      <c r="J31" s="277"/>
      <c r="K31" s="278"/>
      <c r="L31" s="277"/>
      <c r="M31" s="279"/>
    </row>
    <row r="32" spans="1:13" ht="21.95" customHeight="1" thickBot="1" x14ac:dyDescent="0.2">
      <c r="A32" s="272" t="s">
        <v>1196</v>
      </c>
      <c r="B32" s="280">
        <v>1095</v>
      </c>
      <c r="C32" s="280">
        <v>740</v>
      </c>
      <c r="D32" s="280">
        <f>B32-C32</f>
        <v>355</v>
      </c>
      <c r="E32" s="280">
        <v>3977</v>
      </c>
      <c r="F32" s="280">
        <v>2403</v>
      </c>
      <c r="G32" s="280">
        <v>1574</v>
      </c>
      <c r="H32" s="280">
        <v>18390</v>
      </c>
      <c r="I32" s="280">
        <v>9959</v>
      </c>
      <c r="J32" s="280">
        <v>8431</v>
      </c>
      <c r="K32" s="280">
        <v>9411</v>
      </c>
      <c r="L32" s="280">
        <v>5425</v>
      </c>
      <c r="M32" s="281">
        <v>3986</v>
      </c>
    </row>
    <row r="40" spans="10:13" x14ac:dyDescent="0.15">
      <c r="J40" s="282"/>
      <c r="K40" s="282"/>
      <c r="L40" s="282"/>
      <c r="M40" s="282"/>
    </row>
  </sheetData>
  <mergeCells count="5">
    <mergeCell ref="A2:A3"/>
    <mergeCell ref="B2:D2"/>
    <mergeCell ref="E2:G2"/>
    <mergeCell ref="H2:J2"/>
    <mergeCell ref="K2:M2"/>
  </mergeCells>
  <phoneticPr fontId="1"/>
  <pageMargins left="0.43307086614173229" right="0.43307086614173229" top="0.74803149606299213" bottom="0.55118110236220474" header="0.31496062992125984" footer="0.31496062992125984"/>
  <pageSetup paperSize="9" scale="97" firstPageNumber="13" fitToHeight="0" orientation="portrait" r:id="rId1"/>
  <headerFooter>
    <oddFooter>&amp;C21</oddFooter>
    <firstFooter>&amp;C21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76</vt:i4>
      </vt:variant>
      <vt:variant>
        <vt:lpstr>名前付き一覧</vt:lpstr>
      </vt:variant>
      <vt:variant>
        <vt:i4>45</vt:i4>
      </vt:variant>
    </vt:vector>
  </HeadingPairs>
  <TitlesOfParts>
    <vt:vector size="121" baseType="lpstr">
      <vt:lpstr>結果表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人口集中地区</vt:lpstr>
      <vt:lpstr>62</vt:lpstr>
      <vt:lpstr>町丁字別結果表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85</vt:lpstr>
      <vt:lpstr>86</vt:lpstr>
      <vt:lpstr>87</vt:lpstr>
      <vt:lpstr>Sheet1</vt:lpstr>
      <vt:lpstr>'14'!Print_Area</vt:lpstr>
      <vt:lpstr>'15'!Print_Area</vt:lpstr>
      <vt:lpstr>'17'!Print_Area</vt:lpstr>
      <vt:lpstr>'18'!Print_Area</vt:lpstr>
      <vt:lpstr>'19'!Print_Area</vt:lpstr>
      <vt:lpstr>'20'!Print_Area</vt:lpstr>
      <vt:lpstr>'22'!Print_Area</vt:lpstr>
      <vt:lpstr>'23'!Print_Area</vt:lpstr>
      <vt:lpstr>'24'!Print_Area</vt:lpstr>
      <vt:lpstr>'25'!Print_Area</vt:lpstr>
      <vt:lpstr>'28'!Print_Area</vt:lpstr>
      <vt:lpstr>'30'!Print_Area</vt:lpstr>
      <vt:lpstr>'31'!Print_Area</vt:lpstr>
      <vt:lpstr>'32'!Print_Area</vt:lpstr>
      <vt:lpstr>'33'!Print_Area</vt:lpstr>
      <vt:lpstr>'34'!Print_Area</vt:lpstr>
      <vt:lpstr>'36'!Print_Area</vt:lpstr>
      <vt:lpstr>'40'!Print_Area</vt:lpstr>
      <vt:lpstr>'41'!Print_Area</vt:lpstr>
      <vt:lpstr>'42'!Print_Area</vt:lpstr>
      <vt:lpstr>'44'!Print_Area</vt:lpstr>
      <vt:lpstr>'45'!Print_Area</vt:lpstr>
      <vt:lpstr>'47'!Print_Area</vt:lpstr>
      <vt:lpstr>'50'!Print_Area</vt:lpstr>
      <vt:lpstr>'51'!Print_Area</vt:lpstr>
      <vt:lpstr>'52'!Print_Area</vt:lpstr>
      <vt:lpstr>'53'!Print_Area</vt:lpstr>
      <vt:lpstr>'54'!Print_Area</vt:lpstr>
      <vt:lpstr>'56'!Print_Area</vt:lpstr>
      <vt:lpstr>'57'!Print_Area</vt:lpstr>
      <vt:lpstr>'58'!Print_Area</vt:lpstr>
      <vt:lpstr>'60'!Print_Area</vt:lpstr>
      <vt:lpstr>'62'!Print_Area</vt:lpstr>
      <vt:lpstr>'65'!Print_Area</vt:lpstr>
      <vt:lpstr>'67'!Print_Area</vt:lpstr>
      <vt:lpstr>'69'!Print_Area</vt:lpstr>
      <vt:lpstr>'71'!Print_Area</vt:lpstr>
      <vt:lpstr>'75'!Print_Area</vt:lpstr>
      <vt:lpstr>'76'!Print_Area</vt:lpstr>
      <vt:lpstr>'77'!Print_Area</vt:lpstr>
      <vt:lpstr>'78'!Print_Area</vt:lpstr>
      <vt:lpstr>'79'!Print_Area</vt:lpstr>
      <vt:lpstr>結果表!Print_Area</vt:lpstr>
      <vt:lpstr>人口集中地区!Print_Area</vt:lpstr>
      <vt:lpstr>町丁字別結果表!Print_Area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2023-12-21T02:07:39Z</dcterms:created>
  <dcterms:modified xsi:type="dcterms:W3CDTF">2023-12-21T02:08:04Z</dcterms:modified>
</cp:coreProperties>
</file>