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1.101\02_経営管理部\20_財政課\10_財政係\財政状況分析・公表\決算状況分析・公表\財政状況等公表\財政状況資料集の公表　財政比較・歳出比較分析表\R06\02_【県市町村課：312（木）〆】令和６年度財政状況資料集の作成及び提出について（依頼）\02_回答（1回目）\02_HP\"/>
    </mc:Choice>
  </mc:AlternateContent>
  <bookViews>
    <workbookView xWindow="0" yWindow="0" windowWidth="28800" windowHeight="12024"/>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BE38" i="10"/>
  <c r="AM38" i="10"/>
  <c r="U38" i="10"/>
  <c r="C38" i="10"/>
  <c r="BE37" i="10"/>
  <c r="AM37" i="10"/>
  <c r="U37" i="10"/>
  <c r="C37" i="10"/>
  <c r="BE36" i="10"/>
  <c r="AM36" i="10"/>
  <c r="U36" i="10"/>
  <c r="C36" i="10"/>
  <c r="BE35" i="10"/>
  <c r="AM35" i="10"/>
  <c r="U35" i="10"/>
  <c r="C35" i="10"/>
  <c r="CO34" i="10"/>
  <c r="CO35" i="10" s="1"/>
  <c r="CO36" i="10" s="1"/>
  <c r="CO37" i="10" s="1"/>
  <c r="CO38" i="10" s="1"/>
  <c r="BW34" i="10"/>
  <c r="BW35" i="10" s="1"/>
  <c r="BW36" i="10" s="1"/>
  <c r="BW37" i="10" s="1"/>
  <c r="BW38" i="10" s="1"/>
  <c r="BW39" i="10" s="1"/>
  <c r="BW40" i="10" s="1"/>
  <c r="BW41" i="10" s="1"/>
  <c r="BW42" i="10" s="1"/>
  <c r="BE34" i="10"/>
  <c r="AM34" i="10"/>
  <c r="U34" i="10"/>
  <c r="C34" i="10"/>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<sst xmlns="http://schemas.openxmlformats.org/spreadsheetml/2006/main" count="1078" uniqueCount="567">
  <si>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</si>
  <si>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</si>
  <si>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</si>
  <si>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</si>
  <si>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</si>
  <si>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</si>
  <si>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</si>
  <si>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</si>
  <si>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</si>
  <si>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</si>
  <si>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</si>
  <si>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</si>
  <si>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</si>
  <si>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</si>
  <si>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</si>
  <si>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</si>
  <si>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</si>
  <si>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</si>
  <si>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</si>
  <si>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</si>
  <si>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</si>
  <si>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</si>
  <si>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</si>
  <si>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</si>
  <si>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</si>
  <si>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</si>
  <si>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</si>
  <si>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</si>
  <si>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</si>
  <si>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</si>
  <si>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</si>
  <si>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</si>
  <si>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</si>
  <si>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</si>
  <si>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</si>
  <si>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</si>
  <si>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</si>
  <si>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</si>
  <si>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</si>
  <si>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</si>
  <si>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</si>
  <si>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</si>
  <si>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</si>
  <si>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</si>
  <si>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</si>
  <si>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</si>
  <si>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</si>
  <si>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</si>
  <si>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</si>
  <si>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</si>
  <si>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</si>
  <si>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</si>
  <si>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</si>
  <si>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</si>
  <si>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</si>
  <si>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</si>
  <si>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</si>
  <si>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</si>
  <si>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</si>
  <si>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</si>
  <si>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</si>
  <si>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</si>
  <si>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</si>
  <si>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</si>
  <si>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</si>
  <si>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</si>
  <si>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</si>
  <si>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</si>
  <si>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</si>
  <si>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</si>
  <si>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</si>
  <si>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</si>
  <si>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</si>
  <si>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</si>
  <si>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</si>
  <si>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</si>
  <si>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</si>
  <si>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</si>
  <si>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</si>
  <si>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栃木県</t>
    <phoneticPr fontId="5"/>
  </si>
  <si>
    <t>市町村類型</t>
    <phoneticPr fontId="5"/>
  </si>
  <si>
    <t>Ⅱ－０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</si>
  <si>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</si>
  <si>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</si>
  <si>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</si>
  <si>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</si>
  <si>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</si>
  <si>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</si>
  <si>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</si>
  <si>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</si>
  <si>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</si>
  <si>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</si>
  <si>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</si>
  <si>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</si>
  <si>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大田原市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</si>
  <si>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</si>
  <si>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</si>
  <si>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</si>
  <si>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</si>
  <si>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</si>
  <si>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</si>
  <si>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</si>
  <si>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</si>
  <si>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</si>
  <si>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</si>
  <si>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</si>
  <si>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</si>
  <si>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</si>
  <si>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</si>
  <si>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</si>
  <si>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</si>
  <si>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</si>
  <si>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</si>
  <si>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</si>
  <si>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</si>
  <si>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</si>
  <si>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</si>
  <si>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</si>
  <si>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</si>
  <si>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</si>
  <si>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</si>
  <si>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</si>
  <si>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</si>
  <si>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</si>
  <si>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</si>
  <si>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</si>
  <si>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</si>
  <si>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</si>
  <si>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</si>
  <si>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</si>
  <si>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</si>
  <si>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</si>
  <si>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</si>
  <si>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</si>
  <si>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</si>
  <si>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</si>
  <si>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</si>
  <si>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</si>
  <si>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</si>
  <si>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</si>
  <si>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</si>
  <si>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</si>
  <si>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25"/>
  </si>
  <si>
    <t>うち日本人(％)</t>
    <phoneticPr fontId="5"/>
  </si>
  <si>
    <t>-1.3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</si>
  <si>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</si>
  <si>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</si>
  <si>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</si>
  <si>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</si>
  <si>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</si>
  <si>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</si>
  <si>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</si>
  <si>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</si>
  <si>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</si>
  <si>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</si>
  <si>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</si>
  <si>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</si>
  <si>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</si>
  <si>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</si>
  <si>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</si>
  <si>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</si>
  <si>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</si>
  <si>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</si>
  <si>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</si>
  <si>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</si>
  <si>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</si>
  <si>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</si>
  <si>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</si>
  <si>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</si>
  <si>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</si>
  <si>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</si>
  <si>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</si>
  <si>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</si>
  <si>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</si>
  <si>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</si>
  <si>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</si>
  <si>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</si>
  <si>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</si>
  <si>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</si>
  <si>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</si>
  <si>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</si>
  <si>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</si>
  <si>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</si>
  <si>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</si>
  <si>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</si>
  <si>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</si>
  <si>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</si>
  <si>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</si>
  <si>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</si>
  <si>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</si>
  <si>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</si>
  <si>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</si>
  <si>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</si>
  <si>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</si>
  <si>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</si>
  <si>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</si>
  <si>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</si>
  <si>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</si>
  <si>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</si>
  <si>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</si>
  <si>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</si>
  <si>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</si>
  <si>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</si>
  <si>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栃木県大田原市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</si>
  <si>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</si>
  <si>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</si>
  <si>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</si>
  <si>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</si>
  <si>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</si>
  <si>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</si>
  <si>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</si>
  <si>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</si>
  <si>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</si>
  <si>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</si>
  <si>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</si>
  <si>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</si>
  <si>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</si>
  <si>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</si>
  <si>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</si>
  <si>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</si>
  <si>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</si>
  <si>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</si>
  <si>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</si>
  <si>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</si>
  <si>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</si>
  <si>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</si>
  <si>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</si>
  <si>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</si>
  <si>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</si>
  <si>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</si>
  <si>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</si>
  <si>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</si>
  <si>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</si>
  <si>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</si>
  <si>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</si>
  <si>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</si>
  <si>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</si>
  <si>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</si>
  <si>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</si>
  <si>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</si>
  <si>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</si>
  <si>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</si>
  <si>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</si>
  <si>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</si>
  <si>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</si>
  <si>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</si>
  <si>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</si>
  <si>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</si>
  <si>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</si>
  <si>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</si>
  <si>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</si>
  <si>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</si>
  <si>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</si>
  <si>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</si>
  <si>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</si>
  <si>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</si>
  <si>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</si>
  <si>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</si>
  <si>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</si>
  <si>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</si>
  <si>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</si>
  <si>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</si>
  <si>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</si>
  <si>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</si>
  <si>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</si>
  <si>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</si>
  <si>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</si>
  <si>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</si>
  <si>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</si>
  <si>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</si>
  <si>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</si>
  <si>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</si>
  <si>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</si>
  <si>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</si>
  <si>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</si>
  <si>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</si>
  <si>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</si>
  <si>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</si>
  <si>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</si>
  <si>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</si>
  <si>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</si>
  <si>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</si>
  <si>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</si>
  <si>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</si>
  <si>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</si>
  <si>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</si>
  <si>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</si>
  <si>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</si>
  <si>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</si>
  <si>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</si>
  <si>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</si>
  <si>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</si>
  <si>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</si>
  <si>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</si>
  <si>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</si>
  <si>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</si>
  <si>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</si>
  <si>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</si>
  <si>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</si>
  <si>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</si>
  <si>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</si>
  <si>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</si>
  <si>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</si>
  <si>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</si>
  <si>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</si>
  <si>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</si>
  <si>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</si>
  <si>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</si>
  <si>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</si>
  <si>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</si>
  <si>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</si>
  <si>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</si>
  <si>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</si>
  <si>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</si>
  <si>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</si>
  <si>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</si>
  <si>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</si>
  <si>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</si>
  <si>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</si>
  <si>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</si>
  <si>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</si>
  <si>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</si>
  <si>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</si>
  <si>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</si>
  <si>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</si>
  <si>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</si>
  <si>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</si>
  <si>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</si>
  <si>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</si>
  <si>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</si>
  <si>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</si>
  <si>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</si>
  <si>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</si>
  <si>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</si>
  <si>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</si>
  <si>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</si>
  <si>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</si>
  <si>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</si>
  <si>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</si>
  <si>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</si>
  <si>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</si>
  <si>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</si>
  <si>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</si>
  <si>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</si>
  <si>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</si>
  <si>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</si>
  <si>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</si>
  <si>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</si>
  <si>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</si>
  <si>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</si>
  <si>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</si>
  <si>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</si>
  <si>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</si>
  <si>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</si>
  <si>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栃木県大田原市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</si>
  <si>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</si>
  <si>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</si>
  <si>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</si>
  <si>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</si>
  <si>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</si>
  <si>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</si>
  <si>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</si>
  <si>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</si>
  <si>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</si>
  <si>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</si>
  <si>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</si>
  <si>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</si>
  <si>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</si>
  <si>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</si>
  <si>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</si>
  <si>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</si>
  <si>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</si>
  <si>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</si>
  <si>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</si>
  <si>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</si>
  <si>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子育て支援券特別会計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</si>
  <si>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</si>
  <si>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</si>
  <si>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</si>
  <si>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</si>
  <si>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</si>
  <si>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</si>
  <si>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</si>
  <si>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</si>
  <si>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</si>
  <si>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</si>
  <si>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</si>
  <si>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</si>
  <si>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</si>
  <si>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国民健康保険事業費特別会計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</si>
  <si>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</si>
  <si>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</si>
  <si>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</si>
  <si>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</si>
  <si>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</si>
  <si>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</si>
  <si>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</si>
  <si>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</si>
  <si>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</si>
  <si>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</si>
  <si>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</si>
  <si>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</si>
  <si>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</si>
  <si>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</si>
  <si>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</si>
  <si>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</si>
  <si>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</si>
  <si>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</si>
  <si>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</si>
  <si>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</si>
  <si>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</si>
  <si>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</si>
  <si>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</si>
  <si>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</si>
  <si>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</si>
  <si>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</si>
  <si>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</si>
  <si>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</si>
  <si>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</si>
  <si>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</si>
  <si>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</si>
  <si>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</si>
  <si>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</si>
  <si>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</si>
  <si>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</si>
  <si>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</si>
  <si>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</si>
  <si>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</si>
  <si>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</si>
  <si>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</si>
  <si>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</si>
  <si>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</si>
  <si>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</si>
  <si>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</si>
  <si>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</si>
  <si>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</si>
  <si>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</si>
  <si>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</si>
  <si>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</si>
  <si>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</si>
  <si>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</si>
  <si>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</si>
  <si>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</si>
  <si>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</si>
  <si>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</si>
  <si>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</si>
  <si>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</si>
  <si>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</si>
  <si>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</si>
  <si>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</si>
  <si>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</si>
  <si>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</si>
  <si>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</si>
  <si>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</si>
  <si>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</si>
  <si>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</si>
  <si>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</si>
  <si>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</si>
  <si>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</si>
  <si>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</si>
  <si>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</si>
  <si>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</si>
  <si>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</si>
  <si>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</si>
  <si>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</si>
  <si>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</si>
  <si>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</si>
  <si>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</si>
  <si>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</si>
  <si>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</si>
  <si>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</si>
  <si>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</si>
  <si>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</si>
  <si>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</si>
  <si>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</si>
  <si>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</si>
  <si>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</si>
  <si>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</si>
  <si>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</si>
  <si>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</si>
  <si>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</si>
  <si>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</si>
  <si>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</si>
  <si>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</si>
  <si>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</si>
  <si>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</si>
  <si>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</si>
  <si>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</si>
  <si>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</si>
  <si>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</si>
  <si>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</si>
  <si>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</si>
  <si>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</si>
  <si>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</si>
  <si>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</si>
  <si>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</si>
  <si>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</si>
  <si>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</si>
  <si>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</si>
  <si>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</si>
  <si>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</si>
  <si>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</si>
  <si>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</si>
  <si>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</si>
  <si>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</si>
  <si>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</si>
  <si>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</si>
  <si>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</si>
  <si>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</si>
  <si>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</si>
  <si>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</si>
  <si>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</si>
  <si>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</si>
  <si>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</si>
  <si>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</si>
  <si>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</si>
  <si>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</si>
  <si>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</si>
  <si>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</si>
  <si>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</si>
  <si>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</si>
  <si>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</si>
  <si>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</si>
  <si>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</si>
  <si>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</si>
  <si>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</si>
  <si>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</si>
  <si>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</si>
  <si>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</si>
  <si>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</si>
  <si>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5.22</t>
  </si>
  <si>
    <t>▲ 0.48</t>
  </si>
  <si>
    <t>一般会計</t>
  </si>
  <si>
    <t>水道事業会計</t>
  </si>
  <si>
    <t>国民健康保険事業費特別会計</t>
  </si>
  <si>
    <t>下水道事業会計</t>
  </si>
  <si>
    <t>介護保険特別会計</t>
  </si>
  <si>
    <t>子育て支援券特別会計</t>
  </si>
  <si>
    <t>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</si>
  <si>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</si>
  <si>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</si>
  <si>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</si>
  <si>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</si>
  <si>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</si>
  <si>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</si>
  <si>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</si>
  <si>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</si>
  <si>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那須地区広域事務組合（一般会計）</t>
    <rPh sb="0" eb="2">
      <t>ナス</t>
    </rPh>
    <rPh sb="2" eb="4">
      <t>チク</t>
    </rPh>
    <rPh sb="4" eb="6">
      <t>コウイキ</t>
    </rPh>
    <rPh sb="6" eb="8">
      <t>ジム</t>
    </rPh>
    <rPh sb="8" eb="10">
      <t>クミアイ</t>
    </rPh>
    <rPh sb="11" eb="13">
      <t>イッパン</t>
    </rPh>
    <rPh sb="13" eb="15">
      <t>カイケイ</t>
    </rPh>
    <phoneticPr fontId="25"/>
  </si>
  <si>
    <t>那須地区広域事務組合（広域クリーンセンター大田原事業特別会計）</t>
    <rPh sb="0" eb="2">
      <t>ナス</t>
    </rPh>
    <rPh sb="2" eb="4">
      <t>チク</t>
    </rPh>
    <rPh sb="4" eb="6">
      <t>コウイキ</t>
    </rPh>
    <rPh sb="6" eb="8">
      <t>ジム</t>
    </rPh>
    <rPh sb="8" eb="10">
      <t>クミアイ</t>
    </rPh>
    <rPh sb="11" eb="13">
      <t>コウイキ</t>
    </rPh>
    <rPh sb="21" eb="24">
      <t>オオタワラ</t>
    </rPh>
    <rPh sb="24" eb="26">
      <t>ジギョウ</t>
    </rPh>
    <rPh sb="26" eb="28">
      <t>トクベツ</t>
    </rPh>
    <rPh sb="28" eb="30">
      <t>カイケイ</t>
    </rPh>
    <phoneticPr fontId="25"/>
  </si>
  <si>
    <t>那須地区広域事務組合（黒羽グリーンオアシス事業特別会計）</t>
    <rPh sb="0" eb="2">
      <t>ナス</t>
    </rPh>
    <rPh sb="2" eb="4">
      <t>チク</t>
    </rPh>
    <rPh sb="4" eb="6">
      <t>コウイキ</t>
    </rPh>
    <rPh sb="6" eb="8">
      <t>ジム</t>
    </rPh>
    <rPh sb="8" eb="10">
      <t>クミアイ</t>
    </rPh>
    <rPh sb="11" eb="13">
      <t>クロバネ</t>
    </rPh>
    <rPh sb="21" eb="23">
      <t>ジギョウ</t>
    </rPh>
    <rPh sb="23" eb="25">
      <t>トクベツ</t>
    </rPh>
    <rPh sb="25" eb="27">
      <t>カイケイ</t>
    </rPh>
    <phoneticPr fontId="25"/>
  </si>
  <si>
    <t>那須地区広域事務組合（那須グリーンネクサス事業特別会計）</t>
    <rPh sb="11" eb="13">
      <t>ナス</t>
    </rPh>
    <phoneticPr fontId="38"/>
  </si>
  <si>
    <t>那須地区消防組合</t>
  </si>
  <si>
    <t>栃木県市町村総合事務組合（一般会計）</t>
    <rPh sb="0" eb="3">
      <t>トチギケン</t>
    </rPh>
    <rPh sb="3" eb="6">
      <t>シチョウソン</t>
    </rPh>
    <rPh sb="6" eb="8">
      <t>ソウゴウ</t>
    </rPh>
    <rPh sb="8" eb="10">
      <t>ジム</t>
    </rPh>
    <rPh sb="10" eb="12">
      <t>クミアイ</t>
    </rPh>
    <rPh sb="13" eb="15">
      <t>イッパン</t>
    </rPh>
    <rPh sb="15" eb="17">
      <t>カイケイ</t>
    </rPh>
    <phoneticPr fontId="38"/>
  </si>
  <si>
    <t>栃木県市町村総合事務組合（特別会計）</t>
    <rPh sb="0" eb="3">
      <t>トチギケン</t>
    </rPh>
    <rPh sb="3" eb="6">
      <t>シチョウソン</t>
    </rPh>
    <rPh sb="6" eb="8">
      <t>ソウゴウ</t>
    </rPh>
    <rPh sb="8" eb="10">
      <t>ジム</t>
    </rPh>
    <rPh sb="10" eb="12">
      <t>クミアイ</t>
    </rPh>
    <rPh sb="13" eb="15">
      <t>トクベツ</t>
    </rPh>
    <rPh sb="15" eb="17">
      <t>カイケイ</t>
    </rPh>
    <phoneticPr fontId="38"/>
  </si>
  <si>
    <t>栃木県後期高齢者医療広域連合（一般会計）</t>
    <rPh sb="0" eb="3">
      <t>トチギケン</t>
    </rPh>
    <rPh sb="3" eb="5">
      <t>コウキ</t>
    </rPh>
    <rPh sb="5" eb="8">
      <t>コウレイシャ</t>
    </rPh>
    <rPh sb="8" eb="10">
      <t>イリョウ</t>
    </rPh>
    <rPh sb="10" eb="12">
      <t>コウイキ</t>
    </rPh>
    <rPh sb="12" eb="14">
      <t>レンゴウ</t>
    </rPh>
    <rPh sb="15" eb="17">
      <t>イッパン</t>
    </rPh>
    <rPh sb="17" eb="19">
      <t>カイケイ</t>
    </rPh>
    <phoneticPr fontId="38"/>
  </si>
  <si>
    <t>栃木県後期高齢者医療広域連合（特別会計）</t>
    <rPh sb="0" eb="3">
      <t>トチギケン</t>
    </rPh>
    <rPh sb="3" eb="5">
      <t>コウキ</t>
    </rPh>
    <rPh sb="5" eb="8">
      <t>コウレイシャ</t>
    </rPh>
    <rPh sb="8" eb="10">
      <t>イリョウ</t>
    </rPh>
    <rPh sb="10" eb="12">
      <t>コウイキ</t>
    </rPh>
    <rPh sb="12" eb="14">
      <t>レンゴウ</t>
    </rPh>
    <rPh sb="15" eb="17">
      <t>トクベツ</t>
    </rPh>
    <rPh sb="17" eb="19">
      <t>カイケイ</t>
    </rPh>
    <phoneticPr fontId="38"/>
  </si>
  <si>
    <t>大田原市管理公社</t>
    <rPh sb="0" eb="4">
      <t>オオタワラシ</t>
    </rPh>
    <rPh sb="4" eb="8">
      <t>カンリコウシャ</t>
    </rPh>
    <phoneticPr fontId="38"/>
  </si>
  <si>
    <t>那須野が原文化振興財団</t>
    <rPh sb="0" eb="3">
      <t>ナスノ</t>
    </rPh>
    <rPh sb="4" eb="5">
      <t>ハラ</t>
    </rPh>
    <rPh sb="5" eb="7">
      <t>ブンカ</t>
    </rPh>
    <rPh sb="7" eb="11">
      <t>シンコウザイダン</t>
    </rPh>
    <phoneticPr fontId="38"/>
  </si>
  <si>
    <t>大田原市農業公社</t>
    <rPh sb="0" eb="6">
      <t>オオタワラシノウギョウ</t>
    </rPh>
    <rPh sb="6" eb="8">
      <t>コウシャ</t>
    </rPh>
    <phoneticPr fontId="38"/>
  </si>
  <si>
    <t>大田原まちづくりカンパニー</t>
    <rPh sb="0" eb="3">
      <t>オオタワラ</t>
    </rPh>
    <phoneticPr fontId="38"/>
  </si>
  <si>
    <t>大田原ツーリズム</t>
    <rPh sb="0" eb="3">
      <t>オオタワラ</t>
    </rPh>
    <phoneticPr fontId="38"/>
  </si>
  <si>
    <t>公共施設整備等基金</t>
    <rPh sb="0" eb="2">
      <t>コウキョウ</t>
    </rPh>
    <rPh sb="2" eb="4">
      <t>シセツ</t>
    </rPh>
    <rPh sb="4" eb="6">
      <t>セイビ</t>
    </rPh>
    <rPh sb="6" eb="7">
      <t>ナド</t>
    </rPh>
    <rPh sb="7" eb="9">
      <t>キキン</t>
    </rPh>
    <phoneticPr fontId="5"/>
  </si>
  <si>
    <t>スクラム基金</t>
    <rPh sb="4" eb="6">
      <t>キキン</t>
    </rPh>
    <phoneticPr fontId="38"/>
  </si>
  <si>
    <t>森林環境譲与税基金</t>
    <rPh sb="0" eb="2">
      <t>シンリン</t>
    </rPh>
    <rPh sb="2" eb="4">
      <t>カンキョウ</t>
    </rPh>
    <rPh sb="4" eb="7">
      <t>ジョウヨゼイ</t>
    </rPh>
    <rPh sb="7" eb="9">
      <t>キキン</t>
    </rPh>
    <phoneticPr fontId="38"/>
  </si>
  <si>
    <t>奨学基金</t>
    <rPh sb="0" eb="2">
      <t>ショウガク</t>
    </rPh>
    <rPh sb="2" eb="4">
      <t>キキン</t>
    </rPh>
    <phoneticPr fontId="38"/>
  </si>
  <si>
    <t>スポーツ文化振興基金</t>
    <rPh sb="4" eb="6">
      <t>ブンカ</t>
    </rPh>
    <rPh sb="6" eb="8">
      <t>シンコウ</t>
    </rPh>
    <rPh sb="8" eb="10">
      <t>キキン</t>
    </rPh>
    <phoneticPr fontId="38"/>
  </si>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</sst>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67009</c:v>
                </c:pt>
                <c:pt idx="1">
                  <c:v>40807</c:v>
                </c:pt>
                <c:pt idx="2">
                  <c:v>37343</c:v>
                </c:pt>
                <c:pt idx="3">
                  <c:v>47407</c:v>
                </c:pt>
                <c:pt idx="4">
                  <c:v>49754</c:v>
                </c:pt>
              </c:numCache>
            </c:numRef>
          </c:val>
          <c:smooth val="0"/>
          <c:extLst>
            <c:ext xmlns:c16="http://schemas.microsoft.com/office/drawing/2014/chart" uri="{C3380CC4-5D6E-409C-BE32-E72D297353CC}">
              <c16:uniqueId val="{00000000-B650-4569-B76A-7A584F0777C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62446</c:v>
                </c:pt>
                <c:pt idx="1">
                  <c:v>27965</c:v>
                </c:pt>
                <c:pt idx="2">
                  <c:v>20035</c:v>
                </c:pt>
                <c:pt idx="3">
                  <c:v>22005</c:v>
                </c:pt>
                <c:pt idx="4">
                  <c:v>36422</c:v>
                </c:pt>
              </c:numCache>
            </c:numRef>
          </c:val>
          <c:smooth val="0"/>
          <c:extLst>
            <c:ext xmlns:c16="http://schemas.microsoft.com/office/drawing/2014/chart" uri="{C3380CC4-5D6E-409C-BE32-E72D297353CC}">
              <c16:uniqueId val="{00000001-B650-4569-B76A-7A584F0777C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6.42</c:v>
                </c:pt>
                <c:pt idx="1">
                  <c:v>15.65</c:v>
                </c:pt>
                <c:pt idx="2">
                  <c:v>15.79</c:v>
                </c:pt>
                <c:pt idx="3">
                  <c:v>7.84</c:v>
                </c:pt>
                <c:pt idx="4">
                  <c:v>8.3800000000000008</c:v>
                </c:pt>
              </c:numCache>
            </c:numRef>
          </c:val>
          <c:extLst>
            <c:ext xmlns:c16="http://schemas.microsoft.com/office/drawing/2014/chart" uri="{C3380CC4-5D6E-409C-BE32-E72D297353CC}">
              <c16:uniqueId val="{00000000-CA15-498D-BE35-D6BA743F1B9B}"/>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5.3</c:v>
                </c:pt>
                <c:pt idx="1">
                  <c:v>6.67</c:v>
                </c:pt>
                <c:pt idx="2">
                  <c:v>9.49</c:v>
                </c:pt>
                <c:pt idx="3">
                  <c:v>12.01</c:v>
                </c:pt>
                <c:pt idx="4">
                  <c:v>10.71</c:v>
                </c:pt>
              </c:numCache>
            </c:numRef>
          </c:val>
          <c:extLst>
            <c:ext xmlns:c16="http://schemas.microsoft.com/office/drawing/2014/chart" uri="{C3380CC4-5D6E-409C-BE32-E72D297353CC}">
              <c16:uniqueId val="{00000001-CA15-498D-BE35-D6BA743F1B9B}"/>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2.25</c:v>
                </c:pt>
                <c:pt idx="1">
                  <c:v>10.95</c:v>
                </c:pt>
                <c:pt idx="2">
                  <c:v>2.27</c:v>
                </c:pt>
                <c:pt idx="3">
                  <c:v>-5.22</c:v>
                </c:pt>
                <c:pt idx="4">
                  <c:v>-0.48</c:v>
                </c:pt>
              </c:numCache>
            </c:numRef>
          </c:val>
          <c:smooth val="0"/>
          <c:extLst>
            <c:ext xmlns:c16="http://schemas.microsoft.com/office/drawing/2014/chart" uri="{C3380CC4-5D6E-409C-BE32-E72D297353CC}">
              <c16:uniqueId val="{00000002-CA15-498D-BE35-D6BA743F1B9B}"/>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2D7-4C9E-93BB-1BA24C2230C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2D7-4C9E-93BB-1BA24C2230CE}"/>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2D7-4C9E-93BB-1BA24C2230CE}"/>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0.01</c:v>
                </c:pt>
                <c:pt idx="4">
                  <c:v>#N/A</c:v>
                </c:pt>
                <c:pt idx="5">
                  <c:v>0.03</c:v>
                </c:pt>
                <c:pt idx="6">
                  <c:v>#N/A</c:v>
                </c:pt>
                <c:pt idx="7">
                  <c:v>0.03</c:v>
                </c:pt>
                <c:pt idx="8">
                  <c:v>#N/A</c:v>
                </c:pt>
                <c:pt idx="9">
                  <c:v>0.03</c:v>
                </c:pt>
              </c:numCache>
            </c:numRef>
          </c:val>
          <c:extLst>
            <c:ext xmlns:c16="http://schemas.microsoft.com/office/drawing/2014/chart" uri="{C3380CC4-5D6E-409C-BE32-E72D297353CC}">
              <c16:uniqueId val="{00000003-62D7-4C9E-93BB-1BA24C2230CE}"/>
            </c:ext>
          </c:extLst>
        </c:ser>
        <c:ser>
          <c:idx val="4"/>
          <c:order val="4"/>
          <c:tx>
            <c:strRef>
              <c:f>データシート!$A$31</c:f>
              <c:strCache>
                <c:ptCount val="1"/>
                <c:pt idx="0">
                  <c:v>子育て支援券特別会計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0.12</c:v>
                </c:pt>
                <c:pt idx="2">
                  <c:v>#N/A</c:v>
                </c:pt>
                <c:pt idx="3">
                  <c:v>0.11</c:v>
                </c:pt>
                <c:pt idx="4">
                  <c:v>#N/A</c:v>
                </c:pt>
                <c:pt idx="5">
                  <c:v>0.1</c:v>
                </c:pt>
                <c:pt idx="6">
                  <c:v>#N/A</c:v>
                </c:pt>
                <c:pt idx="7">
                  <c:v>0.09</c:v>
                </c:pt>
                <c:pt idx="8">
                  <c:v>#N/A</c:v>
                </c:pt>
                <c:pt idx="9">
                  <c:v>0.08</c:v>
                </c:pt>
              </c:numCache>
            </c:numRef>
          </c:val>
          <c:extLst>
            <c:ext xmlns:c16="http://schemas.microsoft.com/office/drawing/2014/chart" uri="{C3380CC4-5D6E-409C-BE32-E72D297353CC}">
              <c16:uniqueId val="{00000004-62D7-4C9E-93BB-1BA24C2230CE}"/>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1.41</c:v>
                </c:pt>
                <c:pt idx="2">
                  <c:v>#N/A</c:v>
                </c:pt>
                <c:pt idx="3">
                  <c:v>0.56000000000000005</c:v>
                </c:pt>
                <c:pt idx="4">
                  <c:v>#N/A</c:v>
                </c:pt>
                <c:pt idx="5">
                  <c:v>1.59</c:v>
                </c:pt>
                <c:pt idx="6">
                  <c:v>#N/A</c:v>
                </c:pt>
                <c:pt idx="7">
                  <c:v>1.1499999999999999</c:v>
                </c:pt>
                <c:pt idx="8">
                  <c:v>#N/A</c:v>
                </c:pt>
                <c:pt idx="9">
                  <c:v>1.36</c:v>
                </c:pt>
              </c:numCache>
            </c:numRef>
          </c:val>
          <c:extLst>
            <c:ext xmlns:c16="http://schemas.microsoft.com/office/drawing/2014/chart" uri="{C3380CC4-5D6E-409C-BE32-E72D297353CC}">
              <c16:uniqueId val="{00000005-62D7-4C9E-93BB-1BA24C2230CE}"/>
            </c:ext>
          </c:extLst>
        </c:ser>
        <c:ser>
          <c:idx val="6"/>
          <c:order val="6"/>
          <c:tx>
            <c:strRef>
              <c:f>データシート!$A$33</c:f>
              <c:strCache>
                <c:ptCount val="1"/>
                <c:pt idx="0">
                  <c:v>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1.77</c:v>
                </c:pt>
                <c:pt idx="2">
                  <c:v>#N/A</c:v>
                </c:pt>
                <c:pt idx="3">
                  <c:v>1.78</c:v>
                </c:pt>
                <c:pt idx="4">
                  <c:v>#N/A</c:v>
                </c:pt>
                <c:pt idx="5">
                  <c:v>1.71</c:v>
                </c:pt>
                <c:pt idx="6">
                  <c:v>#N/A</c:v>
                </c:pt>
                <c:pt idx="7">
                  <c:v>1.71</c:v>
                </c:pt>
                <c:pt idx="8">
                  <c:v>#N/A</c:v>
                </c:pt>
                <c:pt idx="9">
                  <c:v>1.43</c:v>
                </c:pt>
              </c:numCache>
            </c:numRef>
          </c:val>
          <c:extLst>
            <c:ext xmlns:c16="http://schemas.microsoft.com/office/drawing/2014/chart" uri="{C3380CC4-5D6E-409C-BE32-E72D297353CC}">
              <c16:uniqueId val="{00000006-62D7-4C9E-93BB-1BA24C2230CE}"/>
            </c:ext>
          </c:extLst>
        </c:ser>
        <c:ser>
          <c:idx val="7"/>
          <c:order val="7"/>
          <c:tx>
            <c:strRef>
              <c:f>データシート!$A$34</c:f>
              <c:strCache>
                <c:ptCount val="1"/>
                <c:pt idx="0">
                  <c:v>国民健康保険事業費特別会計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1.25</c:v>
                </c:pt>
                <c:pt idx="2">
                  <c:v>#N/A</c:v>
                </c:pt>
                <c:pt idx="3">
                  <c:v>1.34</c:v>
                </c:pt>
                <c:pt idx="4">
                  <c:v>#N/A</c:v>
                </c:pt>
                <c:pt idx="5">
                  <c:v>1.3</c:v>
                </c:pt>
                <c:pt idx="6">
                  <c:v>#N/A</c:v>
                </c:pt>
                <c:pt idx="7">
                  <c:v>1.46</c:v>
                </c:pt>
                <c:pt idx="8">
                  <c:v>#N/A</c:v>
                </c:pt>
                <c:pt idx="9">
                  <c:v>1.79</c:v>
                </c:pt>
              </c:numCache>
            </c:numRef>
          </c:val>
          <c:extLst>
            <c:ext xmlns:c16="http://schemas.microsoft.com/office/drawing/2014/chart" uri="{C3380CC4-5D6E-409C-BE32-E72D297353CC}">
              <c16:uniqueId val="{00000007-62D7-4C9E-93BB-1BA24C2230CE}"/>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6.01</c:v>
                </c:pt>
                <c:pt idx="2">
                  <c:v>#N/A</c:v>
                </c:pt>
                <c:pt idx="3">
                  <c:v>5.34</c:v>
                </c:pt>
                <c:pt idx="4">
                  <c:v>#N/A</c:v>
                </c:pt>
                <c:pt idx="5">
                  <c:v>4.71</c:v>
                </c:pt>
                <c:pt idx="6">
                  <c:v>#N/A</c:v>
                </c:pt>
                <c:pt idx="7">
                  <c:v>5.23</c:v>
                </c:pt>
                <c:pt idx="8">
                  <c:v>#N/A</c:v>
                </c:pt>
                <c:pt idx="9">
                  <c:v>4.96</c:v>
                </c:pt>
              </c:numCache>
            </c:numRef>
          </c:val>
          <c:extLst>
            <c:ext xmlns:c16="http://schemas.microsoft.com/office/drawing/2014/chart" uri="{C3380CC4-5D6E-409C-BE32-E72D297353CC}">
              <c16:uniqueId val="{00000008-62D7-4C9E-93BB-1BA24C2230CE}"/>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6.28</c:v>
                </c:pt>
                <c:pt idx="2">
                  <c:v>#N/A</c:v>
                </c:pt>
                <c:pt idx="3">
                  <c:v>15.54</c:v>
                </c:pt>
                <c:pt idx="4">
                  <c:v>#N/A</c:v>
                </c:pt>
                <c:pt idx="5">
                  <c:v>15.68</c:v>
                </c:pt>
                <c:pt idx="6">
                  <c:v>#N/A</c:v>
                </c:pt>
                <c:pt idx="7">
                  <c:v>7.74</c:v>
                </c:pt>
                <c:pt idx="8">
                  <c:v>#N/A</c:v>
                </c:pt>
                <c:pt idx="9">
                  <c:v>8.2799999999999994</c:v>
                </c:pt>
              </c:numCache>
            </c:numRef>
          </c:val>
          <c:extLst>
            <c:ext xmlns:c16="http://schemas.microsoft.com/office/drawing/2014/chart" uri="{C3380CC4-5D6E-409C-BE32-E72D297353CC}">
              <c16:uniqueId val="{00000009-62D7-4C9E-93BB-1BA24C2230CE}"/>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3388</c:v>
                </c:pt>
                <c:pt idx="5">
                  <c:v>3368</c:v>
                </c:pt>
                <c:pt idx="8">
                  <c:v>3213</c:v>
                </c:pt>
                <c:pt idx="11">
                  <c:v>3029</c:v>
                </c:pt>
                <c:pt idx="14">
                  <c:v>2876</c:v>
                </c:pt>
              </c:numCache>
            </c:numRef>
          </c:val>
          <c:extLst>
            <c:ext xmlns:c16="http://schemas.microsoft.com/office/drawing/2014/chart" uri="{C3380CC4-5D6E-409C-BE32-E72D297353CC}">
              <c16:uniqueId val="{00000000-23D0-416B-98DC-DE431C10E4C8}"/>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3D0-416B-98DC-DE431C10E4C8}"/>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16</c:v>
                </c:pt>
                <c:pt idx="3">
                  <c:v>6</c:v>
                </c:pt>
                <c:pt idx="6">
                  <c:v>8</c:v>
                </c:pt>
                <c:pt idx="9">
                  <c:v>11</c:v>
                </c:pt>
                <c:pt idx="12">
                  <c:v>9</c:v>
                </c:pt>
              </c:numCache>
            </c:numRef>
          </c:val>
          <c:extLst>
            <c:ext xmlns:c16="http://schemas.microsoft.com/office/drawing/2014/chart" uri="{C3380CC4-5D6E-409C-BE32-E72D297353CC}">
              <c16:uniqueId val="{00000002-23D0-416B-98DC-DE431C10E4C8}"/>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126</c:v>
                </c:pt>
                <c:pt idx="3">
                  <c:v>112</c:v>
                </c:pt>
                <c:pt idx="6">
                  <c:v>130</c:v>
                </c:pt>
                <c:pt idx="9">
                  <c:v>138</c:v>
                </c:pt>
                <c:pt idx="12">
                  <c:v>178</c:v>
                </c:pt>
              </c:numCache>
            </c:numRef>
          </c:val>
          <c:extLst>
            <c:ext xmlns:c16="http://schemas.microsoft.com/office/drawing/2014/chart" uri="{C3380CC4-5D6E-409C-BE32-E72D297353CC}">
              <c16:uniqueId val="{00000003-23D0-416B-98DC-DE431C10E4C8}"/>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694</c:v>
                </c:pt>
                <c:pt idx="3">
                  <c:v>626</c:v>
                </c:pt>
                <c:pt idx="6">
                  <c:v>598</c:v>
                </c:pt>
                <c:pt idx="9">
                  <c:v>647</c:v>
                </c:pt>
                <c:pt idx="12">
                  <c:v>672</c:v>
                </c:pt>
              </c:numCache>
            </c:numRef>
          </c:val>
          <c:extLst>
            <c:ext xmlns:c16="http://schemas.microsoft.com/office/drawing/2014/chart" uri="{C3380CC4-5D6E-409C-BE32-E72D297353CC}">
              <c16:uniqueId val="{00000004-23D0-416B-98DC-DE431C10E4C8}"/>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3D0-416B-98DC-DE431C10E4C8}"/>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3D0-416B-98DC-DE431C10E4C8}"/>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3456</c:v>
                </c:pt>
                <c:pt idx="3">
                  <c:v>3642</c:v>
                </c:pt>
                <c:pt idx="6">
                  <c:v>3610</c:v>
                </c:pt>
                <c:pt idx="9">
                  <c:v>3440</c:v>
                </c:pt>
                <c:pt idx="12">
                  <c:v>3186</c:v>
                </c:pt>
              </c:numCache>
            </c:numRef>
          </c:val>
          <c:extLst>
            <c:ext xmlns:c16="http://schemas.microsoft.com/office/drawing/2014/chart" uri="{C3380CC4-5D6E-409C-BE32-E72D297353CC}">
              <c16:uniqueId val="{00000007-23D0-416B-98DC-DE431C10E4C8}"/>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904</c:v>
                </c:pt>
                <c:pt idx="2">
                  <c:v>#N/A</c:v>
                </c:pt>
                <c:pt idx="3">
                  <c:v>#N/A</c:v>
                </c:pt>
                <c:pt idx="4">
                  <c:v>1018</c:v>
                </c:pt>
                <c:pt idx="5">
                  <c:v>#N/A</c:v>
                </c:pt>
                <c:pt idx="6">
                  <c:v>#N/A</c:v>
                </c:pt>
                <c:pt idx="7">
                  <c:v>1133</c:v>
                </c:pt>
                <c:pt idx="8">
                  <c:v>#N/A</c:v>
                </c:pt>
                <c:pt idx="9">
                  <c:v>#N/A</c:v>
                </c:pt>
                <c:pt idx="10">
                  <c:v>1207</c:v>
                </c:pt>
                <c:pt idx="11">
                  <c:v>#N/A</c:v>
                </c:pt>
                <c:pt idx="12">
                  <c:v>#N/A</c:v>
                </c:pt>
                <c:pt idx="13">
                  <c:v>1169</c:v>
                </c:pt>
                <c:pt idx="14">
                  <c:v>#N/A</c:v>
                </c:pt>
              </c:numCache>
            </c:numRef>
          </c:val>
          <c:smooth val="0"/>
          <c:extLst>
            <c:ext xmlns:c16="http://schemas.microsoft.com/office/drawing/2014/chart" uri="{C3380CC4-5D6E-409C-BE32-E72D297353CC}">
              <c16:uniqueId val="{00000008-23D0-416B-98DC-DE431C10E4C8}"/>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29344</c:v>
                </c:pt>
                <c:pt idx="5">
                  <c:v>27894</c:v>
                </c:pt>
                <c:pt idx="8">
                  <c:v>25764</c:v>
                </c:pt>
                <c:pt idx="11">
                  <c:v>23624</c:v>
                </c:pt>
                <c:pt idx="14">
                  <c:v>21495</c:v>
                </c:pt>
              </c:numCache>
            </c:numRef>
          </c:val>
          <c:extLst>
            <c:ext xmlns:c16="http://schemas.microsoft.com/office/drawing/2014/chart" uri="{C3380CC4-5D6E-409C-BE32-E72D297353CC}">
              <c16:uniqueId val="{00000000-A33F-461B-86DC-1D70A2120D31}"/>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2710</c:v>
                </c:pt>
                <c:pt idx="5">
                  <c:v>2596</c:v>
                </c:pt>
                <c:pt idx="8">
                  <c:v>2490</c:v>
                </c:pt>
                <c:pt idx="11">
                  <c:v>2454</c:v>
                </c:pt>
                <c:pt idx="14">
                  <c:v>2417</c:v>
                </c:pt>
              </c:numCache>
            </c:numRef>
          </c:val>
          <c:extLst>
            <c:ext xmlns:c16="http://schemas.microsoft.com/office/drawing/2014/chart" uri="{C3380CC4-5D6E-409C-BE32-E72D297353CC}">
              <c16:uniqueId val="{00000001-A33F-461B-86DC-1D70A2120D31}"/>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4033</c:v>
                </c:pt>
                <c:pt idx="5">
                  <c:v>5039</c:v>
                </c:pt>
                <c:pt idx="8">
                  <c:v>6158</c:v>
                </c:pt>
                <c:pt idx="11">
                  <c:v>7746</c:v>
                </c:pt>
                <c:pt idx="14">
                  <c:v>7380</c:v>
                </c:pt>
              </c:numCache>
            </c:numRef>
          </c:val>
          <c:extLst>
            <c:ext xmlns:c16="http://schemas.microsoft.com/office/drawing/2014/chart" uri="{C3380CC4-5D6E-409C-BE32-E72D297353CC}">
              <c16:uniqueId val="{00000002-A33F-461B-86DC-1D70A2120D31}"/>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33F-461B-86DC-1D70A2120D31}"/>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33F-461B-86DC-1D70A2120D31}"/>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9</c:v>
                </c:pt>
                <c:pt idx="12">
                  <c:v>3</c:v>
                </c:pt>
              </c:numCache>
            </c:numRef>
          </c:val>
          <c:extLst>
            <c:ext xmlns:c16="http://schemas.microsoft.com/office/drawing/2014/chart" uri="{C3380CC4-5D6E-409C-BE32-E72D297353CC}">
              <c16:uniqueId val="{00000005-A33F-461B-86DC-1D70A2120D31}"/>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4532</c:v>
                </c:pt>
                <c:pt idx="3">
                  <c:v>4511</c:v>
                </c:pt>
                <c:pt idx="6">
                  <c:v>4568</c:v>
                </c:pt>
                <c:pt idx="9">
                  <c:v>4500</c:v>
                </c:pt>
                <c:pt idx="12">
                  <c:v>4474</c:v>
                </c:pt>
              </c:numCache>
            </c:numRef>
          </c:val>
          <c:extLst>
            <c:ext xmlns:c16="http://schemas.microsoft.com/office/drawing/2014/chart" uri="{C3380CC4-5D6E-409C-BE32-E72D297353CC}">
              <c16:uniqueId val="{00000006-A33F-461B-86DC-1D70A2120D31}"/>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1332</c:v>
                </c:pt>
                <c:pt idx="3">
                  <c:v>1664</c:v>
                </c:pt>
                <c:pt idx="6">
                  <c:v>1686</c:v>
                </c:pt>
                <c:pt idx="9">
                  <c:v>1698</c:v>
                </c:pt>
                <c:pt idx="12">
                  <c:v>1840</c:v>
                </c:pt>
              </c:numCache>
            </c:numRef>
          </c:val>
          <c:extLst>
            <c:ext xmlns:c16="http://schemas.microsoft.com/office/drawing/2014/chart" uri="{C3380CC4-5D6E-409C-BE32-E72D297353CC}">
              <c16:uniqueId val="{00000007-A33F-461B-86DC-1D70A2120D31}"/>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8281</c:v>
                </c:pt>
                <c:pt idx="3">
                  <c:v>7156</c:v>
                </c:pt>
                <c:pt idx="6">
                  <c:v>6002</c:v>
                </c:pt>
                <c:pt idx="9">
                  <c:v>5650</c:v>
                </c:pt>
                <c:pt idx="12">
                  <c:v>5585</c:v>
                </c:pt>
              </c:numCache>
            </c:numRef>
          </c:val>
          <c:extLst>
            <c:ext xmlns:c16="http://schemas.microsoft.com/office/drawing/2014/chart" uri="{C3380CC4-5D6E-409C-BE32-E72D297353CC}">
              <c16:uniqueId val="{00000008-A33F-461B-86DC-1D70A2120D31}"/>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6</c:v>
                </c:pt>
                <c:pt idx="3">
                  <c:v>0</c:v>
                </c:pt>
                <c:pt idx="6">
                  <c:v>0</c:v>
                </c:pt>
                <c:pt idx="9">
                  <c:v>0</c:v>
                </c:pt>
                <c:pt idx="12">
                  <c:v>0</c:v>
                </c:pt>
              </c:numCache>
            </c:numRef>
          </c:val>
          <c:extLst>
            <c:ext xmlns:c16="http://schemas.microsoft.com/office/drawing/2014/chart" uri="{C3380CC4-5D6E-409C-BE32-E72D297353CC}">
              <c16:uniqueId val="{00000009-A33F-461B-86DC-1D70A2120D31}"/>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32380</c:v>
                </c:pt>
                <c:pt idx="3">
                  <c:v>30861</c:v>
                </c:pt>
                <c:pt idx="6">
                  <c:v>28169</c:v>
                </c:pt>
                <c:pt idx="9">
                  <c:v>25455</c:v>
                </c:pt>
                <c:pt idx="12">
                  <c:v>23410</c:v>
                </c:pt>
              </c:numCache>
            </c:numRef>
          </c:val>
          <c:extLst>
            <c:ext xmlns:c16="http://schemas.microsoft.com/office/drawing/2014/chart" uri="{C3380CC4-5D6E-409C-BE32-E72D297353CC}">
              <c16:uniqueId val="{0000000A-A33F-461B-86DC-1D70A2120D31}"/>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10444</c:v>
                </c:pt>
                <c:pt idx="2">
                  <c:v>#N/A</c:v>
                </c:pt>
                <c:pt idx="3">
                  <c:v>#N/A</c:v>
                </c:pt>
                <c:pt idx="4">
                  <c:v>8663</c:v>
                </c:pt>
                <c:pt idx="5">
                  <c:v>#N/A</c:v>
                </c:pt>
                <c:pt idx="6">
                  <c:v>#N/A</c:v>
                </c:pt>
                <c:pt idx="7">
                  <c:v>6012</c:v>
                </c:pt>
                <c:pt idx="8">
                  <c:v>#N/A</c:v>
                </c:pt>
                <c:pt idx="9">
                  <c:v>#N/A</c:v>
                </c:pt>
                <c:pt idx="10">
                  <c:v>3488</c:v>
                </c:pt>
                <c:pt idx="11">
                  <c:v>#N/A</c:v>
                </c:pt>
                <c:pt idx="12">
                  <c:v>#N/A</c:v>
                </c:pt>
                <c:pt idx="13">
                  <c:v>4020</c:v>
                </c:pt>
                <c:pt idx="14">
                  <c:v>#N/A</c:v>
                </c:pt>
              </c:numCache>
            </c:numRef>
          </c:val>
          <c:smooth val="0"/>
          <c:extLst>
            <c:ext xmlns:c16="http://schemas.microsoft.com/office/drawing/2014/chart" uri="{C3380CC4-5D6E-409C-BE32-E72D297353CC}">
              <c16:uniqueId val="{0000000B-A33F-461B-86DC-1D70A2120D31}"/>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1814</c:v>
                </c:pt>
                <c:pt idx="1">
                  <c:v>2314</c:v>
                </c:pt>
                <c:pt idx="2">
                  <c:v>2093</c:v>
                </c:pt>
              </c:numCache>
            </c:numRef>
          </c:val>
          <c:extLst>
            <c:ext xmlns:c16="http://schemas.microsoft.com/office/drawing/2014/chart" uri="{C3380CC4-5D6E-409C-BE32-E72D297353CC}">
              <c16:uniqueId val="{00000000-249E-40DB-AB8D-F220A6936C3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355</c:v>
                </c:pt>
                <c:pt idx="1">
                  <c:v>453</c:v>
                </c:pt>
                <c:pt idx="2">
                  <c:v>497</c:v>
                </c:pt>
              </c:numCache>
            </c:numRef>
          </c:val>
          <c:extLst>
            <c:ext xmlns:c16="http://schemas.microsoft.com/office/drawing/2014/chart" uri="{C3380CC4-5D6E-409C-BE32-E72D297353CC}">
              <c16:uniqueId val="{00000001-249E-40DB-AB8D-F220A6936C3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2126</c:v>
                </c:pt>
                <c:pt idx="1">
                  <c:v>3133</c:v>
                </c:pt>
                <c:pt idx="2">
                  <c:v>3037</c:v>
                </c:pt>
              </c:numCache>
            </c:numRef>
          </c:val>
          <c:extLst>
            <c:ext xmlns:c16="http://schemas.microsoft.com/office/drawing/2014/chart" uri="{C3380CC4-5D6E-409C-BE32-E72D297353CC}">
              <c16:uniqueId val="{00000002-249E-40DB-AB8D-F220A6936C3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栃木県大田原市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実質公債費比率の分子のうち、プラス項目である「元利償還金」が減少し、マイナス項目である「元利償還金、準元利償還金に係る基準財政需要額算入額」も減少したが、プラス項目の減少額がマイナス項目の減少額を上回ったため、トータルで分子の数値は減少となった。分母項目は、プラス項目で標準的な一般財源の大きさを示す「標準財政規模」が増加し、マイナス項目である「元利償還金、準元利償還金に係る基準財政需要額算入額」が減少したため、トータルで分母の数値は増加となった。前年度と比べ、単年度比率（</a:t>
          </a:r>
          <a:r>
            <a:rPr kumimoji="1" lang="en-US" altLang="ja-JP" sz="1200">
              <a:latin typeface="ＭＳ ゴシック" pitchFamily="49" charset="-128"/>
              <a:ea typeface="ＭＳ ゴシック" pitchFamily="49" charset="-128"/>
            </a:rPr>
            <a:t>6.86</a:t>
          </a:r>
          <a:r>
            <a:rPr kumimoji="1" lang="ja-JP" altLang="en-US" sz="1200">
              <a:latin typeface="ＭＳ ゴシック" pitchFamily="49" charset="-128"/>
              <a:ea typeface="ＭＳ ゴシック" pitchFamily="49" charset="-128"/>
            </a:rPr>
            <a:t>％）は減少となったが、</a:t>
          </a:r>
          <a:r>
            <a:rPr kumimoji="1" lang="en-US" altLang="ja-JP" sz="1200">
              <a:latin typeface="ＭＳ ゴシック" pitchFamily="49" charset="-128"/>
              <a:ea typeface="ＭＳ ゴシック" pitchFamily="49" charset="-128"/>
            </a:rPr>
            <a:t>3</a:t>
          </a:r>
          <a:r>
            <a:rPr kumimoji="1" lang="ja-JP" altLang="en-US" sz="1200">
              <a:latin typeface="ＭＳ ゴシック" pitchFamily="49" charset="-128"/>
              <a:ea typeface="ＭＳ ゴシック" pitchFamily="49" charset="-128"/>
            </a:rPr>
            <a:t>か年平均は令和</a:t>
          </a:r>
          <a:r>
            <a:rPr kumimoji="1" lang="en-US" altLang="ja-JP" sz="1200">
              <a:latin typeface="ＭＳ ゴシック" pitchFamily="49" charset="-128"/>
              <a:ea typeface="ＭＳ ゴシック" pitchFamily="49" charset="-128"/>
            </a:rPr>
            <a:t>3</a:t>
          </a:r>
          <a:r>
            <a:rPr kumimoji="1" lang="ja-JP" altLang="en-US" sz="1200">
              <a:latin typeface="ＭＳ ゴシック" pitchFamily="49" charset="-128"/>
              <a:ea typeface="ＭＳ ゴシック" pitchFamily="49" charset="-128"/>
            </a:rPr>
            <a:t>年度の比率（</a:t>
          </a:r>
          <a:r>
            <a:rPr kumimoji="1" lang="en-US" altLang="ja-JP" sz="1200">
              <a:latin typeface="ＭＳ ゴシック" pitchFamily="49" charset="-128"/>
              <a:ea typeface="ＭＳ ゴシック" pitchFamily="49" charset="-128"/>
            </a:rPr>
            <a:t>6.11</a:t>
          </a:r>
          <a:r>
            <a:rPr kumimoji="1" lang="ja-JP" altLang="en-US" sz="1200">
              <a:latin typeface="ＭＳ ゴシック" pitchFamily="49" charset="-128"/>
              <a:ea typeface="ＭＳ ゴシック" pitchFamily="49" charset="-128"/>
            </a:rPr>
            <a:t>％）との入れ替えにより前年度比</a:t>
          </a:r>
          <a:r>
            <a:rPr kumimoji="1" lang="en-US" altLang="ja-JP" sz="1200">
              <a:latin typeface="ＭＳ ゴシック" pitchFamily="49" charset="-128"/>
              <a:ea typeface="ＭＳ ゴシック" pitchFamily="49" charset="-128"/>
            </a:rPr>
            <a:t>0.3</a:t>
          </a:r>
          <a:r>
            <a:rPr kumimoji="1" lang="ja-JP" altLang="en-US" sz="1200">
              <a:latin typeface="ＭＳ ゴシック" pitchFamily="49" charset="-128"/>
              <a:ea typeface="ＭＳ ゴシック" pitchFamily="49" charset="-128"/>
            </a:rPr>
            <a:t>ポイントの上昇となった。今後も引き続き、地方債発行の抑制を図り、実質公債費比率の改善に努める。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満期一括償還地方債償還の財源として減債基金への積立は行っていない。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栃木県大田原市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のうち「地方債の現在高」及び「特別会計の地方債の償還に充てる一般会計負担見込額」が減少したため、プラス項目の将来負担額は減少したが、マイナス項目の「地方債残高に係る基準財政需要額見込額」等が減少し、プラス項目の減少額を上回ったため、トータルで分子の数値は増加となった。</a:t>
          </a:r>
        </a:p>
        <a:p>
          <a:r>
            <a:rPr kumimoji="1" lang="ja-JP" altLang="en-US" sz="1400">
              <a:latin typeface="ＭＳ ゴシック" pitchFamily="49" charset="-128"/>
              <a:ea typeface="ＭＳ ゴシック" pitchFamily="49" charset="-128"/>
            </a:rPr>
            <a:t>　分母項目は、プラス項目である「標準財政規模」が増加し、マイナス項目である「元利償還金、準元利償還金に係る基準財政需要額参入額」が減少した結果、分母の数値は増加した。</a:t>
          </a:r>
        </a:p>
        <a:p>
          <a:r>
            <a:rPr kumimoji="1" lang="ja-JP" altLang="en-US" sz="1400">
              <a:latin typeface="ＭＳ ゴシック" pitchFamily="49" charset="-128"/>
              <a:ea typeface="ＭＳ ゴシック" pitchFamily="49" charset="-128"/>
            </a:rPr>
            <a:t>　分子、分母共に増加したが、分子の増加額が大きかったため、前年度比</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ポイントの上昇となった。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栃木県大田原市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年度から令和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年度まで取り崩しを行うことなく、決算余剰金の一部を積み立てたことで増加していたが、令和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年度は財源不足を補うための取崩額が積立額を上回ったため減少した。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減債基金については、財政需要額に算入された臨時財政対策債償還基金費相当分を積み立てた額が、償還のために取り崩した額を上回ったため増加した。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その他特定目的基金については、設置目的に関連した事業の実施に係る財源として取崩を行った結果、減少している。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社会保障費の増加や公共施設の老朽化対策など経常経費の増大により財源不足が見込まれ、財政調整基金や各特定目的基金の取崩しにより対応せざるを得ない状況が今後予想されるが、事務事業や補助金等の見直しなどにより財源不足を圧縮し、可能な限り収支均衡を図ることで財政調整基金及び特定目的基金からの取崩しを抑制し残高を維持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積立額が多い上位５つの基金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・公共施設整備等基金　・・・公共施設の整備等に要する経費</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・スクラム基金　　　　・・・高齢者等の保健福祉の増進と地域福祉の向上に資する事業に要する経費</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・森林環境譲与税基金　・・・木材利用の普及啓発、林業の担い手確保及び森林の環境整備に要する経費</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・奨学基金　　　　　　・・・奨学資金の貸与に関する事務の円滑かつ効率的な実施に要する経費</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・スポーツ文化振興基金・・・市民スポーツ及び文化の振興に資する事業に要する経費</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特定目的基金は、温泉施設の冷温水器の更新及び小中学校の維持補修工事等のため公共施設整備等基金を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百万円取り崩したこと、マラソン大会等のスポーツイベントの経費としてスポーツ文化振興基金を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百万円取り崩したことにより残高が減少した。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その他の特定目的金について、設置目的に関連した事業の実施に係る財源として取崩しを行うことが見込まれるが、収支の状況等に応じ積立てを行い、基金残高の維持に努めていく。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年度普通交付税再算定を受けて、臨時経済対策費</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百万円を積み立てた一方で、財源不足を補うため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億円を取り崩したことから残高が減少した。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事務事業や補助金等の見直しなどにより財源不足を圧縮し、可能な限り収支均衡を図ることで財政調整基金の取り崩しをできる限り行わないことを目標にし財政調整機能の維持に努める。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償還のため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百万円取り崩したが、基準財政需要額に算入された臨時財政対策債償還基金費相当分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百万円を積み立てたため、残高が増加した。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債費については、緩やかに減少していく見込みであり、償還等の財源として減債基金の積立てを行う財政計画は無いが、将来的に大規模な事業を実施することになった場合などを想定し市債の適正な管理を行うことができるよう、収支の状況等を見ながら積立てを検討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栃木県大田原市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68,053
66,754
354.36
35,885,709
34,160,909
1,637,045
19,545,366
23,410,468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7.0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[0.64]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財政力指数については、平成</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年度の</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0.77</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をピークに低下し、平成</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23</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年度以降は横這い状態が続いており、増加傾向が続く社会保障経費や市債の償還に伴う需要額の高止まりにより、県内平均を下回っている。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　市税等収納率の向上や市有財産の有効活用、広告事業等による税外収入など、歳入確保対策に積極的に取り組むとともに、第</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次定員適正化計画に基づく定員管理、市有施設の統廃合や指定管理者の導入など歳出削減対策に引き続き取り組み財政の健全化を図る。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38100</xdr:rowOff>
    </xdr:from>
    <xdr:to>
      <xdr:col>23</xdr:col>
      <xdr:colOff>133350</xdr:colOff>
      <xdr:row>45</xdr:row>
      <xdr:rowOff>90170</xdr:rowOff>
    </xdr:to>
    <xdr:cxnSp macro="">
      <xdr:nvCxnSpPr>
        <xdr:cNvPr id="62" name="直線コネクタ 61"/>
        <xdr:cNvCxnSpPr/>
      </xdr:nvCxnSpPr>
      <xdr:spPr>
        <a:xfrm flipV="1">
          <a:off x="4953000" y="6381750"/>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62247</xdr:rowOff>
    </xdr:from>
    <xdr:ext cx="762000" cy="259045"/>
    <xdr:sp macro="" textlink="">
      <xdr:nvSpPr>
        <xdr:cNvPr id="63" name="財政力最小値テキスト"/>
        <xdr:cNvSpPr txBox="1"/>
      </xdr:nvSpPr>
      <xdr:spPr>
        <a:xfrm>
          <a:off x="5041900" y="777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90170</xdr:rowOff>
    </xdr:from>
    <xdr:to>
      <xdr:col>24</xdr:col>
      <xdr:colOff>12700</xdr:colOff>
      <xdr:row>45</xdr:row>
      <xdr:rowOff>90170</xdr:rowOff>
    </xdr:to>
    <xdr:cxnSp macro="">
      <xdr:nvCxnSpPr>
        <xdr:cNvPr id="64" name="直線コネクタ 63"/>
        <xdr:cNvCxnSpPr/>
      </xdr:nvCxnSpPr>
      <xdr:spPr>
        <a:xfrm>
          <a:off x="4864100" y="7805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124477</xdr:rowOff>
    </xdr:from>
    <xdr:ext cx="762000" cy="259045"/>
    <xdr:sp macro="" textlink="">
      <xdr:nvSpPr>
        <xdr:cNvPr id="65" name="財政力最大値テキスト"/>
        <xdr:cNvSpPr txBox="1"/>
      </xdr:nvSpPr>
      <xdr:spPr>
        <a:xfrm>
          <a:off x="5041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38100</xdr:rowOff>
    </xdr:from>
    <xdr:to>
      <xdr:col>24</xdr:col>
      <xdr:colOff>12700</xdr:colOff>
      <xdr:row>37</xdr:row>
      <xdr:rowOff>38100</xdr:rowOff>
    </xdr:to>
    <xdr:cxnSp macro="">
      <xdr:nvCxnSpPr>
        <xdr:cNvPr id="66" name="直線コネクタ 65"/>
        <xdr:cNvCxnSpPr/>
      </xdr:nvCxnSpPr>
      <xdr:spPr>
        <a:xfrm>
          <a:off x="4864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100330</xdr:rowOff>
    </xdr:from>
    <xdr:to>
      <xdr:col>23</xdr:col>
      <xdr:colOff>133350</xdr:colOff>
      <xdr:row>41</xdr:row>
      <xdr:rowOff>124460</xdr:rowOff>
    </xdr:to>
    <xdr:cxnSp macro="">
      <xdr:nvCxnSpPr>
        <xdr:cNvPr id="67" name="直線コネクタ 66"/>
        <xdr:cNvCxnSpPr/>
      </xdr:nvCxnSpPr>
      <xdr:spPr>
        <a:xfrm flipV="1">
          <a:off x="4114800" y="712978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19067</xdr:rowOff>
    </xdr:from>
    <xdr:ext cx="762000" cy="259045"/>
    <xdr:sp macro="" textlink="">
      <xdr:nvSpPr>
        <xdr:cNvPr id="68" name="財政力平均値テキスト"/>
        <xdr:cNvSpPr txBox="1"/>
      </xdr:nvSpPr>
      <xdr:spPr>
        <a:xfrm>
          <a:off x="5041900" y="7219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46990</xdr:rowOff>
    </xdr:from>
    <xdr:to>
      <xdr:col>23</xdr:col>
      <xdr:colOff>184150</xdr:colOff>
      <xdr:row>42</xdr:row>
      <xdr:rowOff>148590</xdr:rowOff>
    </xdr:to>
    <xdr:sp macro="" textlink="">
      <xdr:nvSpPr>
        <xdr:cNvPr id="69" name="フローチャート: 判断 68"/>
        <xdr:cNvSpPr/>
      </xdr:nvSpPr>
      <xdr:spPr>
        <a:xfrm>
          <a:off x="49022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100330</xdr:rowOff>
    </xdr:from>
    <xdr:to>
      <xdr:col>19</xdr:col>
      <xdr:colOff>133350</xdr:colOff>
      <xdr:row>41</xdr:row>
      <xdr:rowOff>124460</xdr:rowOff>
    </xdr:to>
    <xdr:cxnSp macro="">
      <xdr:nvCxnSpPr>
        <xdr:cNvPr id="70" name="直線コネクタ 69"/>
        <xdr:cNvCxnSpPr/>
      </xdr:nvCxnSpPr>
      <xdr:spPr>
        <a:xfrm>
          <a:off x="3225800" y="712978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71120</xdr:rowOff>
    </xdr:from>
    <xdr:to>
      <xdr:col>19</xdr:col>
      <xdr:colOff>184150</xdr:colOff>
      <xdr:row>43</xdr:row>
      <xdr:rowOff>1270</xdr:rowOff>
    </xdr:to>
    <xdr:sp macro="" textlink="">
      <xdr:nvSpPr>
        <xdr:cNvPr id="71" name="フローチャート: 判断 70"/>
        <xdr:cNvSpPr/>
      </xdr:nvSpPr>
      <xdr:spPr>
        <a:xfrm>
          <a:off x="4064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157497</xdr:rowOff>
    </xdr:from>
    <xdr:ext cx="736600" cy="259045"/>
    <xdr:sp macro="" textlink="">
      <xdr:nvSpPr>
        <xdr:cNvPr id="72" name="テキスト ボックス 71"/>
        <xdr:cNvSpPr txBox="1"/>
      </xdr:nvSpPr>
      <xdr:spPr>
        <a:xfrm>
          <a:off x="3733800" y="7358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100330</xdr:rowOff>
    </xdr:from>
    <xdr:to>
      <xdr:col>15</xdr:col>
      <xdr:colOff>82550</xdr:colOff>
      <xdr:row>41</xdr:row>
      <xdr:rowOff>100330</xdr:rowOff>
    </xdr:to>
    <xdr:cxnSp macro="">
      <xdr:nvCxnSpPr>
        <xdr:cNvPr id="73" name="直線コネクタ 72"/>
        <xdr:cNvCxnSpPr/>
      </xdr:nvCxnSpPr>
      <xdr:spPr>
        <a:xfrm>
          <a:off x="2336800" y="71297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1270</xdr:rowOff>
    </xdr:from>
    <xdr:to>
      <xdr:col>15</xdr:col>
      <xdr:colOff>133350</xdr:colOff>
      <xdr:row>41</xdr:row>
      <xdr:rowOff>102870</xdr:rowOff>
    </xdr:to>
    <xdr:sp macro="" textlink="">
      <xdr:nvSpPr>
        <xdr:cNvPr id="74" name="フローチャート: 判断 73"/>
        <xdr:cNvSpPr/>
      </xdr:nvSpPr>
      <xdr:spPr>
        <a:xfrm>
          <a:off x="3175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113047</xdr:rowOff>
    </xdr:from>
    <xdr:ext cx="762000" cy="259045"/>
    <xdr:sp macro="" textlink="">
      <xdr:nvSpPr>
        <xdr:cNvPr id="75" name="テキスト ボックス 74"/>
        <xdr:cNvSpPr txBox="1"/>
      </xdr:nvSpPr>
      <xdr:spPr>
        <a:xfrm>
          <a:off x="2844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76200</xdr:rowOff>
    </xdr:from>
    <xdr:to>
      <xdr:col>11</xdr:col>
      <xdr:colOff>31750</xdr:colOff>
      <xdr:row>41</xdr:row>
      <xdr:rowOff>100330</xdr:rowOff>
    </xdr:to>
    <xdr:cxnSp macro="">
      <xdr:nvCxnSpPr>
        <xdr:cNvPr id="76" name="直線コネクタ 75"/>
        <xdr:cNvCxnSpPr/>
      </xdr:nvCxnSpPr>
      <xdr:spPr>
        <a:xfrm>
          <a:off x="1447800" y="71056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148590</xdr:rowOff>
    </xdr:from>
    <xdr:to>
      <xdr:col>11</xdr:col>
      <xdr:colOff>82550</xdr:colOff>
      <xdr:row>41</xdr:row>
      <xdr:rowOff>78740</xdr:rowOff>
    </xdr:to>
    <xdr:sp macro="" textlink="">
      <xdr:nvSpPr>
        <xdr:cNvPr id="77" name="フローチャート: 判断 76"/>
        <xdr:cNvSpPr/>
      </xdr:nvSpPr>
      <xdr:spPr>
        <a:xfrm>
          <a:off x="2286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88917</xdr:rowOff>
    </xdr:from>
    <xdr:ext cx="762000" cy="259045"/>
    <xdr:sp macro="" textlink="">
      <xdr:nvSpPr>
        <xdr:cNvPr id="78" name="テキスト ボックス 77"/>
        <xdr:cNvSpPr txBox="1"/>
      </xdr:nvSpPr>
      <xdr:spPr>
        <a:xfrm>
          <a:off x="1955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40</xdr:row>
      <xdr:rowOff>76200</xdr:rowOff>
    </xdr:from>
    <xdr:to>
      <xdr:col>7</xdr:col>
      <xdr:colOff>31750</xdr:colOff>
      <xdr:row>41</xdr:row>
      <xdr:rowOff>6350</xdr:rowOff>
    </xdr:to>
    <xdr:sp macro="" textlink="">
      <xdr:nvSpPr>
        <xdr:cNvPr id="79" name="フローチャート: 判断 78"/>
        <xdr:cNvSpPr/>
      </xdr:nvSpPr>
      <xdr:spPr>
        <a:xfrm>
          <a:off x="1397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16527</xdr:rowOff>
    </xdr:from>
    <xdr:ext cx="762000" cy="259045"/>
    <xdr:sp macro="" textlink="">
      <xdr:nvSpPr>
        <xdr:cNvPr id="80" name="テキスト ボックス 79"/>
        <xdr:cNvSpPr txBox="1"/>
      </xdr:nvSpPr>
      <xdr:spPr>
        <a:xfrm>
          <a:off x="1066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49530</xdr:rowOff>
    </xdr:from>
    <xdr:to>
      <xdr:col>23</xdr:col>
      <xdr:colOff>184150</xdr:colOff>
      <xdr:row>41</xdr:row>
      <xdr:rowOff>151130</xdr:rowOff>
    </xdr:to>
    <xdr:sp macro="" textlink="">
      <xdr:nvSpPr>
        <xdr:cNvPr id="86" name="楕円 85"/>
        <xdr:cNvSpPr/>
      </xdr:nvSpPr>
      <xdr:spPr>
        <a:xfrm>
          <a:off x="49022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66057</xdr:rowOff>
    </xdr:from>
    <xdr:ext cx="762000" cy="259045"/>
    <xdr:sp macro="" textlink="">
      <xdr:nvSpPr>
        <xdr:cNvPr id="87" name="財政力該当値テキスト"/>
        <xdr:cNvSpPr txBox="1"/>
      </xdr:nvSpPr>
      <xdr:spPr>
        <a:xfrm>
          <a:off x="5041900" y="692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73660</xdr:rowOff>
    </xdr:from>
    <xdr:to>
      <xdr:col>19</xdr:col>
      <xdr:colOff>184150</xdr:colOff>
      <xdr:row>42</xdr:row>
      <xdr:rowOff>3810</xdr:rowOff>
    </xdr:to>
    <xdr:sp macro="" textlink="">
      <xdr:nvSpPr>
        <xdr:cNvPr id="88" name="楕円 87"/>
        <xdr:cNvSpPr/>
      </xdr:nvSpPr>
      <xdr:spPr>
        <a:xfrm>
          <a:off x="4064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13987</xdr:rowOff>
    </xdr:from>
    <xdr:ext cx="736600" cy="259045"/>
    <xdr:sp macro="" textlink="">
      <xdr:nvSpPr>
        <xdr:cNvPr id="89" name="テキスト ボックス 88"/>
        <xdr:cNvSpPr txBox="1"/>
      </xdr:nvSpPr>
      <xdr:spPr>
        <a:xfrm>
          <a:off x="3733800" y="68719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49530</xdr:rowOff>
    </xdr:from>
    <xdr:to>
      <xdr:col>15</xdr:col>
      <xdr:colOff>133350</xdr:colOff>
      <xdr:row>41</xdr:row>
      <xdr:rowOff>151130</xdr:rowOff>
    </xdr:to>
    <xdr:sp macro="" textlink="">
      <xdr:nvSpPr>
        <xdr:cNvPr id="90" name="楕円 89"/>
        <xdr:cNvSpPr/>
      </xdr:nvSpPr>
      <xdr:spPr>
        <a:xfrm>
          <a:off x="3175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135907</xdr:rowOff>
    </xdr:from>
    <xdr:ext cx="762000" cy="259045"/>
    <xdr:sp macro="" textlink="">
      <xdr:nvSpPr>
        <xdr:cNvPr id="91" name="テキスト ボックス 90"/>
        <xdr:cNvSpPr txBox="1"/>
      </xdr:nvSpPr>
      <xdr:spPr>
        <a:xfrm>
          <a:off x="2844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49530</xdr:rowOff>
    </xdr:from>
    <xdr:to>
      <xdr:col>11</xdr:col>
      <xdr:colOff>82550</xdr:colOff>
      <xdr:row>41</xdr:row>
      <xdr:rowOff>151130</xdr:rowOff>
    </xdr:to>
    <xdr:sp macro="" textlink="">
      <xdr:nvSpPr>
        <xdr:cNvPr id="92" name="楕円 91"/>
        <xdr:cNvSpPr/>
      </xdr:nvSpPr>
      <xdr:spPr>
        <a:xfrm>
          <a:off x="2286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135907</xdr:rowOff>
    </xdr:from>
    <xdr:ext cx="762000" cy="259045"/>
    <xdr:sp macro="" textlink="">
      <xdr:nvSpPr>
        <xdr:cNvPr id="93" name="テキスト ボックス 92"/>
        <xdr:cNvSpPr txBox="1"/>
      </xdr:nvSpPr>
      <xdr:spPr>
        <a:xfrm>
          <a:off x="1955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25400</xdr:rowOff>
    </xdr:from>
    <xdr:to>
      <xdr:col>7</xdr:col>
      <xdr:colOff>31750</xdr:colOff>
      <xdr:row>41</xdr:row>
      <xdr:rowOff>127000</xdr:rowOff>
    </xdr:to>
    <xdr:sp macro="" textlink="">
      <xdr:nvSpPr>
        <xdr:cNvPr id="94" name="楕円 93"/>
        <xdr:cNvSpPr/>
      </xdr:nvSpPr>
      <xdr:spPr>
        <a:xfrm>
          <a:off x="1397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111777</xdr:rowOff>
    </xdr:from>
    <xdr:ext cx="762000" cy="259045"/>
    <xdr:sp macro="" textlink="">
      <xdr:nvSpPr>
        <xdr:cNvPr id="95" name="テキスト ボックス 94"/>
        <xdr:cNvSpPr txBox="1"/>
      </xdr:nvSpPr>
      <xdr:spPr>
        <a:xfrm>
          <a:off x="1066800" y="71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経常収支比率については、</a:t>
          </a:r>
          <a:r>
            <a:rPr kumimoji="1" lang="en-US" altLang="ja-JP" sz="1300">
              <a:latin typeface="ＭＳ Ｐゴシック" panose="020B0600070205080204" pitchFamily="50" charset="-128"/>
              <a:ea typeface="ＭＳ Ｐゴシック" panose="020B0600070205080204" pitchFamily="50" charset="-128"/>
            </a:rPr>
            <a:t>98.2</a:t>
          </a:r>
          <a:r>
            <a:rPr kumimoji="1" lang="ja-JP" altLang="en-US" sz="1300">
              <a:latin typeface="ＭＳ Ｐゴシック" panose="020B0600070205080204" pitchFamily="50" charset="-128"/>
              <a:ea typeface="ＭＳ Ｐゴシック" panose="020B0600070205080204" pitchFamily="50" charset="-128"/>
            </a:rPr>
            <a:t>％と前年度と比較して</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増加し、類似団体平均、全国平均及び県内平均を上回っている。前年度と比べ、経常一般財源は増加したが、それ以上に人件費、物件費、扶助費等が増加したことが比率増加の要因となっており、財政の硬直化が進んでいる。今後は、市税等収納率の向上などの経常的な収入の確保に取り組むとともに、第</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次定員適正化計画に基づく定員管理、市単独補助金の適正化、市有施設の統廃合など経常的な支出の削減にも引き続き取り組み財政の健全化を図る。</a:t>
          </a:r>
        </a:p>
      </xdr:txBody>
    </xdr:sp>
    <xdr:clientData/>
  </xdr:twoCellAnchor>
  <xdr:oneCellAnchor>
    <xdr:from>
      <xdr:col>3</xdr:col>
      <xdr:colOff>95250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70696</xdr:rowOff>
    </xdr:from>
    <xdr:to>
      <xdr:col>23</xdr:col>
      <xdr:colOff>133350</xdr:colOff>
      <xdr:row>67</xdr:row>
      <xdr:rowOff>55880</xdr:rowOff>
    </xdr:to>
    <xdr:cxnSp macro="">
      <xdr:nvCxnSpPr>
        <xdr:cNvPr id="125" name="直線コネクタ 124"/>
        <xdr:cNvCxnSpPr/>
      </xdr:nvCxnSpPr>
      <xdr:spPr>
        <a:xfrm flipV="1">
          <a:off x="4953000" y="10014796"/>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27957</xdr:rowOff>
    </xdr:from>
    <xdr:ext cx="762000" cy="259045"/>
    <xdr:sp macro="" textlink="">
      <xdr:nvSpPr>
        <xdr:cNvPr id="126" name="財政構造の弾力性最小値テキスト"/>
        <xdr:cNvSpPr txBox="1"/>
      </xdr:nvSpPr>
      <xdr:spPr>
        <a:xfrm>
          <a:off x="5041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55880</xdr:rowOff>
    </xdr:from>
    <xdr:to>
      <xdr:col>24</xdr:col>
      <xdr:colOff>12700</xdr:colOff>
      <xdr:row>67</xdr:row>
      <xdr:rowOff>55880</xdr:rowOff>
    </xdr:to>
    <xdr:cxnSp macro="">
      <xdr:nvCxnSpPr>
        <xdr:cNvPr id="127" name="直線コネクタ 126"/>
        <xdr:cNvCxnSpPr/>
      </xdr:nvCxnSpPr>
      <xdr:spPr>
        <a:xfrm>
          <a:off x="4864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157073</xdr:rowOff>
    </xdr:from>
    <xdr:ext cx="762000" cy="259045"/>
    <xdr:sp macro="" textlink="">
      <xdr:nvSpPr>
        <xdr:cNvPr id="128" name="財政構造の弾力性最大値テキスト"/>
        <xdr:cNvSpPr txBox="1"/>
      </xdr:nvSpPr>
      <xdr:spPr>
        <a:xfrm>
          <a:off x="5041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70696</xdr:rowOff>
    </xdr:from>
    <xdr:to>
      <xdr:col>24</xdr:col>
      <xdr:colOff>12700</xdr:colOff>
      <xdr:row>58</xdr:row>
      <xdr:rowOff>70696</xdr:rowOff>
    </xdr:to>
    <xdr:cxnSp macro="">
      <xdr:nvCxnSpPr>
        <xdr:cNvPr id="129" name="直線コネクタ 128"/>
        <xdr:cNvCxnSpPr/>
      </xdr:nvCxnSpPr>
      <xdr:spPr>
        <a:xfrm>
          <a:off x="4864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66</xdr:row>
      <xdr:rowOff>98637</xdr:rowOff>
    </xdr:from>
    <xdr:to>
      <xdr:col>23</xdr:col>
      <xdr:colOff>133350</xdr:colOff>
      <xdr:row>66</xdr:row>
      <xdr:rowOff>138854</xdr:rowOff>
    </xdr:to>
    <xdr:cxnSp macro="">
      <xdr:nvCxnSpPr>
        <xdr:cNvPr id="130" name="直線コネクタ 129"/>
        <xdr:cNvCxnSpPr/>
      </xdr:nvCxnSpPr>
      <xdr:spPr>
        <a:xfrm>
          <a:off x="4114800" y="11414337"/>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163423</xdr:rowOff>
    </xdr:from>
    <xdr:ext cx="762000" cy="259045"/>
    <xdr:sp macro="" textlink="">
      <xdr:nvSpPr>
        <xdr:cNvPr id="131" name="財政構造の弾力性平均値テキスト"/>
        <xdr:cNvSpPr txBox="1"/>
      </xdr:nvSpPr>
      <xdr:spPr>
        <a:xfrm>
          <a:off x="5041900" y="11136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146896</xdr:rowOff>
    </xdr:from>
    <xdr:to>
      <xdr:col>23</xdr:col>
      <xdr:colOff>184150</xdr:colOff>
      <xdr:row>66</xdr:row>
      <xdr:rowOff>77046</xdr:rowOff>
    </xdr:to>
    <xdr:sp macro="" textlink="">
      <xdr:nvSpPr>
        <xdr:cNvPr id="132" name="フローチャート: 判断 131"/>
        <xdr:cNvSpPr/>
      </xdr:nvSpPr>
      <xdr:spPr>
        <a:xfrm>
          <a:off x="4902200" y="11291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151977</xdr:rowOff>
    </xdr:from>
    <xdr:to>
      <xdr:col>19</xdr:col>
      <xdr:colOff>133350</xdr:colOff>
      <xdr:row>66</xdr:row>
      <xdr:rowOff>98637</xdr:rowOff>
    </xdr:to>
    <xdr:cxnSp macro="">
      <xdr:nvCxnSpPr>
        <xdr:cNvPr id="133" name="直線コネクタ 132"/>
        <xdr:cNvCxnSpPr/>
      </xdr:nvCxnSpPr>
      <xdr:spPr>
        <a:xfrm>
          <a:off x="3225800" y="11124777"/>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65</xdr:row>
      <xdr:rowOff>58420</xdr:rowOff>
    </xdr:from>
    <xdr:to>
      <xdr:col>19</xdr:col>
      <xdr:colOff>184150</xdr:colOff>
      <xdr:row>65</xdr:row>
      <xdr:rowOff>160020</xdr:rowOff>
    </xdr:to>
    <xdr:sp macro="" textlink="">
      <xdr:nvSpPr>
        <xdr:cNvPr id="134" name="フローチャート: 判断 133"/>
        <xdr:cNvSpPr/>
      </xdr:nvSpPr>
      <xdr:spPr>
        <a:xfrm>
          <a:off x="4064000" y="1120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170197</xdr:rowOff>
    </xdr:from>
    <xdr:ext cx="736600" cy="259045"/>
    <xdr:sp macro="" textlink="">
      <xdr:nvSpPr>
        <xdr:cNvPr id="135" name="テキスト ボックス 134"/>
        <xdr:cNvSpPr txBox="1"/>
      </xdr:nvSpPr>
      <xdr:spPr>
        <a:xfrm>
          <a:off x="3733800" y="10971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100754</xdr:rowOff>
    </xdr:from>
    <xdr:to>
      <xdr:col>15</xdr:col>
      <xdr:colOff>82550</xdr:colOff>
      <xdr:row>64</xdr:row>
      <xdr:rowOff>151977</xdr:rowOff>
    </xdr:to>
    <xdr:cxnSp macro="">
      <xdr:nvCxnSpPr>
        <xdr:cNvPr id="136" name="直線コネクタ 135"/>
        <xdr:cNvCxnSpPr/>
      </xdr:nvCxnSpPr>
      <xdr:spPr>
        <a:xfrm>
          <a:off x="2336800" y="10730654"/>
          <a:ext cx="889000" cy="394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7" name="フローチャート: 判断 136"/>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3827</xdr:rowOff>
    </xdr:from>
    <xdr:ext cx="762000" cy="259045"/>
    <xdr:sp macro="" textlink="">
      <xdr:nvSpPr>
        <xdr:cNvPr id="138" name="テキスト ボックス 137"/>
        <xdr:cNvSpPr txBox="1"/>
      </xdr:nvSpPr>
      <xdr:spPr>
        <a:xfrm>
          <a:off x="28448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100754</xdr:rowOff>
    </xdr:from>
    <xdr:to>
      <xdr:col>11</xdr:col>
      <xdr:colOff>31750</xdr:colOff>
      <xdr:row>65</xdr:row>
      <xdr:rowOff>165523</xdr:rowOff>
    </xdr:to>
    <xdr:cxnSp macro="">
      <xdr:nvCxnSpPr>
        <xdr:cNvPr id="139" name="直線コネクタ 138"/>
        <xdr:cNvCxnSpPr/>
      </xdr:nvCxnSpPr>
      <xdr:spPr>
        <a:xfrm flipV="1">
          <a:off x="1447800" y="10730654"/>
          <a:ext cx="889000" cy="579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122344</xdr:rowOff>
    </xdr:from>
    <xdr:to>
      <xdr:col>11</xdr:col>
      <xdr:colOff>82550</xdr:colOff>
      <xdr:row>63</xdr:row>
      <xdr:rowOff>52494</xdr:rowOff>
    </xdr:to>
    <xdr:sp macro="" textlink="">
      <xdr:nvSpPr>
        <xdr:cNvPr id="140" name="フローチャート: 判断 139"/>
        <xdr:cNvSpPr/>
      </xdr:nvSpPr>
      <xdr:spPr>
        <a:xfrm>
          <a:off x="2286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37271</xdr:rowOff>
    </xdr:from>
    <xdr:ext cx="762000" cy="259045"/>
    <xdr:sp macro="" textlink="">
      <xdr:nvSpPr>
        <xdr:cNvPr id="141" name="テキスト ボックス 140"/>
        <xdr:cNvSpPr txBox="1"/>
      </xdr:nvSpPr>
      <xdr:spPr>
        <a:xfrm>
          <a:off x="1955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119804</xdr:rowOff>
    </xdr:from>
    <xdr:to>
      <xdr:col>7</xdr:col>
      <xdr:colOff>31750</xdr:colOff>
      <xdr:row>64</xdr:row>
      <xdr:rowOff>49954</xdr:rowOff>
    </xdr:to>
    <xdr:sp macro="" textlink="">
      <xdr:nvSpPr>
        <xdr:cNvPr id="142" name="フローチャート: 判断 141"/>
        <xdr:cNvSpPr/>
      </xdr:nvSpPr>
      <xdr:spPr>
        <a:xfrm>
          <a:off x="1397000" y="1092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60131</xdr:rowOff>
    </xdr:from>
    <xdr:ext cx="762000" cy="259045"/>
    <xdr:sp macro="" textlink="">
      <xdr:nvSpPr>
        <xdr:cNvPr id="143" name="テキスト ボックス 142"/>
        <xdr:cNvSpPr txBox="1"/>
      </xdr:nvSpPr>
      <xdr:spPr>
        <a:xfrm>
          <a:off x="1066800" y="1069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88054</xdr:rowOff>
    </xdr:from>
    <xdr:to>
      <xdr:col>23</xdr:col>
      <xdr:colOff>184150</xdr:colOff>
      <xdr:row>67</xdr:row>
      <xdr:rowOff>18204</xdr:rowOff>
    </xdr:to>
    <xdr:sp macro="" textlink="">
      <xdr:nvSpPr>
        <xdr:cNvPr id="149" name="楕円 148"/>
        <xdr:cNvSpPr/>
      </xdr:nvSpPr>
      <xdr:spPr>
        <a:xfrm>
          <a:off x="4902200" y="1140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155381</xdr:rowOff>
    </xdr:from>
    <xdr:ext cx="762000" cy="259045"/>
    <xdr:sp macro="" textlink="">
      <xdr:nvSpPr>
        <xdr:cNvPr id="150" name="財政構造の弾力性該当値テキスト"/>
        <xdr:cNvSpPr txBox="1"/>
      </xdr:nvSpPr>
      <xdr:spPr>
        <a:xfrm>
          <a:off x="5041900" y="11299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66</xdr:row>
      <xdr:rowOff>47837</xdr:rowOff>
    </xdr:from>
    <xdr:to>
      <xdr:col>19</xdr:col>
      <xdr:colOff>184150</xdr:colOff>
      <xdr:row>66</xdr:row>
      <xdr:rowOff>149437</xdr:rowOff>
    </xdr:to>
    <xdr:sp macro="" textlink="">
      <xdr:nvSpPr>
        <xdr:cNvPr id="151" name="楕円 150"/>
        <xdr:cNvSpPr/>
      </xdr:nvSpPr>
      <xdr:spPr>
        <a:xfrm>
          <a:off x="4064000" y="1136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134214</xdr:rowOff>
    </xdr:from>
    <xdr:ext cx="736600" cy="259045"/>
    <xdr:sp macro="" textlink="">
      <xdr:nvSpPr>
        <xdr:cNvPr id="152" name="テキスト ボックス 151"/>
        <xdr:cNvSpPr txBox="1"/>
      </xdr:nvSpPr>
      <xdr:spPr>
        <a:xfrm>
          <a:off x="3733800" y="11449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101177</xdr:rowOff>
    </xdr:from>
    <xdr:to>
      <xdr:col>15</xdr:col>
      <xdr:colOff>133350</xdr:colOff>
      <xdr:row>65</xdr:row>
      <xdr:rowOff>31327</xdr:rowOff>
    </xdr:to>
    <xdr:sp macro="" textlink="">
      <xdr:nvSpPr>
        <xdr:cNvPr id="153" name="楕円 152"/>
        <xdr:cNvSpPr/>
      </xdr:nvSpPr>
      <xdr:spPr>
        <a:xfrm>
          <a:off x="3175000" y="1107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16104</xdr:rowOff>
    </xdr:from>
    <xdr:ext cx="762000" cy="259045"/>
    <xdr:sp macro="" textlink="">
      <xdr:nvSpPr>
        <xdr:cNvPr id="154" name="テキスト ボックス 153"/>
        <xdr:cNvSpPr txBox="1"/>
      </xdr:nvSpPr>
      <xdr:spPr>
        <a:xfrm>
          <a:off x="2844800" y="1116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49954</xdr:rowOff>
    </xdr:from>
    <xdr:to>
      <xdr:col>11</xdr:col>
      <xdr:colOff>82550</xdr:colOff>
      <xdr:row>62</xdr:row>
      <xdr:rowOff>151554</xdr:rowOff>
    </xdr:to>
    <xdr:sp macro="" textlink="">
      <xdr:nvSpPr>
        <xdr:cNvPr id="155" name="楕円 154"/>
        <xdr:cNvSpPr/>
      </xdr:nvSpPr>
      <xdr:spPr>
        <a:xfrm>
          <a:off x="2286000" y="1067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161731</xdr:rowOff>
    </xdr:from>
    <xdr:ext cx="762000" cy="259045"/>
    <xdr:sp macro="" textlink="">
      <xdr:nvSpPr>
        <xdr:cNvPr id="156" name="テキスト ボックス 155"/>
        <xdr:cNvSpPr txBox="1"/>
      </xdr:nvSpPr>
      <xdr:spPr>
        <a:xfrm>
          <a:off x="1955800" y="1044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114723</xdr:rowOff>
    </xdr:from>
    <xdr:to>
      <xdr:col>7</xdr:col>
      <xdr:colOff>31750</xdr:colOff>
      <xdr:row>66</xdr:row>
      <xdr:rowOff>44873</xdr:rowOff>
    </xdr:to>
    <xdr:sp macro="" textlink="">
      <xdr:nvSpPr>
        <xdr:cNvPr id="157" name="楕円 156"/>
        <xdr:cNvSpPr/>
      </xdr:nvSpPr>
      <xdr:spPr>
        <a:xfrm>
          <a:off x="1397000" y="1125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29650</xdr:rowOff>
    </xdr:from>
    <xdr:ext cx="762000" cy="259045"/>
    <xdr:sp macro="" textlink="">
      <xdr:nvSpPr>
        <xdr:cNvPr id="158" name="テキスト ボックス 157"/>
        <xdr:cNvSpPr txBox="1"/>
      </xdr:nvSpPr>
      <xdr:spPr>
        <a:xfrm>
          <a:off x="1066800" y="1134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[152,181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200">
              <a:latin typeface="ＭＳ Ｐゴシック" panose="020B0600070205080204" pitchFamily="50" charset="-128"/>
              <a:ea typeface="ＭＳ Ｐゴシック" panose="020B0600070205080204" pitchFamily="50" charset="-128"/>
            </a:rPr>
            <a:t>人口</a:t>
          </a:r>
          <a:r>
            <a:rPr kumimoji="1" lang="en-US" altLang="ja-JP" sz="1200">
              <a:latin typeface="ＭＳ Ｐゴシック" panose="020B0600070205080204" pitchFamily="50" charset="-128"/>
              <a:ea typeface="ＭＳ Ｐゴシック" panose="020B0600070205080204" pitchFamily="50" charset="-128"/>
            </a:rPr>
            <a:t>1</a:t>
          </a:r>
          <a:r>
            <a:rPr kumimoji="1" lang="ja-JP" altLang="en-US" sz="1200">
              <a:latin typeface="ＭＳ Ｐゴシック" panose="020B0600070205080204" pitchFamily="50" charset="-128"/>
              <a:ea typeface="ＭＳ Ｐゴシック" panose="020B0600070205080204" pitchFamily="50" charset="-128"/>
            </a:rPr>
            <a:t>人当たりの人件費・物件費等決算額については、近年同様に類似団体平均、全国平均を下回っているが、県内平均については上回っている。</a:t>
          </a:r>
        </a:p>
        <a:p>
          <a:r>
            <a:rPr kumimoji="1" lang="ja-JP" altLang="en-US" sz="1200">
              <a:latin typeface="ＭＳ Ｐゴシック" panose="020B0600070205080204" pitchFamily="50" charset="-128"/>
              <a:ea typeface="ＭＳ Ｐゴシック" panose="020B0600070205080204" pitchFamily="50" charset="-128"/>
            </a:rPr>
            <a:t>　増加の主な要因については、人事院勧告に準じた給与改定による人件費の増加や物価高騰の影響による各種委託料及び学校給食の賄材料費の増加などが挙げられる。</a:t>
          </a:r>
        </a:p>
        <a:p>
          <a:r>
            <a:rPr kumimoji="1" lang="ja-JP" altLang="en-US" sz="1200">
              <a:latin typeface="ＭＳ Ｐゴシック" panose="020B0600070205080204" pitchFamily="50" charset="-128"/>
              <a:ea typeface="ＭＳ Ｐゴシック" panose="020B0600070205080204" pitchFamily="50" charset="-128"/>
            </a:rPr>
            <a:t>　人件費については、第</a:t>
          </a:r>
          <a:r>
            <a:rPr kumimoji="1" lang="en-US" altLang="ja-JP" sz="1200">
              <a:latin typeface="ＭＳ Ｐゴシック" panose="020B0600070205080204" pitchFamily="50" charset="-128"/>
              <a:ea typeface="ＭＳ Ｐゴシック" panose="020B0600070205080204" pitchFamily="50" charset="-128"/>
            </a:rPr>
            <a:t>5</a:t>
          </a:r>
          <a:r>
            <a:rPr kumimoji="1" lang="ja-JP" altLang="en-US" sz="1200">
              <a:latin typeface="ＭＳ Ｐゴシック" panose="020B0600070205080204" pitchFamily="50" charset="-128"/>
              <a:ea typeface="ＭＳ Ｐゴシック" panose="020B0600070205080204" pitchFamily="50" charset="-128"/>
            </a:rPr>
            <a:t>次定員適正化計画に基づく定員管理による抑制、物件費については、公共施設等総合管理計画に基づく施設の適正配置等による管理費の削減に努める。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69633</xdr:rowOff>
    </xdr:from>
    <xdr:to>
      <xdr:col>23</xdr:col>
      <xdr:colOff>133350</xdr:colOff>
      <xdr:row>89</xdr:row>
      <xdr:rowOff>138178</xdr:rowOff>
    </xdr:to>
    <xdr:cxnSp macro="">
      <xdr:nvCxnSpPr>
        <xdr:cNvPr id="188" name="直線コネクタ 187"/>
        <xdr:cNvCxnSpPr/>
      </xdr:nvCxnSpPr>
      <xdr:spPr>
        <a:xfrm flipV="1">
          <a:off x="4953000" y="13957083"/>
          <a:ext cx="0" cy="14401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110255</xdr:rowOff>
    </xdr:from>
    <xdr:ext cx="762000" cy="259045"/>
    <xdr:sp macro="" textlink="">
      <xdr:nvSpPr>
        <xdr:cNvPr id="189" name="人件費・物件費等の状況最小値テキスト"/>
        <xdr:cNvSpPr txBox="1"/>
      </xdr:nvSpPr>
      <xdr:spPr>
        <a:xfrm>
          <a:off x="5041900" y="1536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239,097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138178</xdr:rowOff>
    </xdr:from>
    <xdr:to>
      <xdr:col>24</xdr:col>
      <xdr:colOff>12700</xdr:colOff>
      <xdr:row>89</xdr:row>
      <xdr:rowOff>138178</xdr:rowOff>
    </xdr:to>
    <xdr:cxnSp macro="">
      <xdr:nvCxnSpPr>
        <xdr:cNvPr id="190" name="直線コネクタ 189"/>
        <xdr:cNvCxnSpPr/>
      </xdr:nvCxnSpPr>
      <xdr:spPr>
        <a:xfrm>
          <a:off x="4864100" y="15397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156010</xdr:rowOff>
    </xdr:from>
    <xdr:ext cx="762000" cy="259045"/>
    <xdr:sp macro="" textlink="">
      <xdr:nvSpPr>
        <xdr:cNvPr id="191" name="人件費・物件費等の状況最大値テキスト"/>
        <xdr:cNvSpPr txBox="1"/>
      </xdr:nvSpPr>
      <xdr:spPr>
        <a:xfrm>
          <a:off x="5041900" y="13700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69633</xdr:rowOff>
    </xdr:from>
    <xdr:to>
      <xdr:col>24</xdr:col>
      <xdr:colOff>12700</xdr:colOff>
      <xdr:row>81</xdr:row>
      <xdr:rowOff>69633</xdr:rowOff>
    </xdr:to>
    <xdr:cxnSp macro="">
      <xdr:nvCxnSpPr>
        <xdr:cNvPr id="192" name="直線コネクタ 191"/>
        <xdr:cNvCxnSpPr/>
      </xdr:nvCxnSpPr>
      <xdr:spPr>
        <a:xfrm>
          <a:off x="4864100" y="139570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12773</xdr:rowOff>
    </xdr:from>
    <xdr:to>
      <xdr:col>23</xdr:col>
      <xdr:colOff>133350</xdr:colOff>
      <xdr:row>83</xdr:row>
      <xdr:rowOff>1721</xdr:rowOff>
    </xdr:to>
    <xdr:cxnSp macro="">
      <xdr:nvCxnSpPr>
        <xdr:cNvPr id="193" name="直線コネクタ 192"/>
        <xdr:cNvCxnSpPr/>
      </xdr:nvCxnSpPr>
      <xdr:spPr>
        <a:xfrm>
          <a:off x="4114800" y="14071673"/>
          <a:ext cx="838200" cy="160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85</xdr:row>
      <xdr:rowOff>74361</xdr:rowOff>
    </xdr:from>
    <xdr:ext cx="762000" cy="259045"/>
    <xdr:sp macro="" textlink="">
      <xdr:nvSpPr>
        <xdr:cNvPr id="194" name="人件費・物件費等の状況平均値テキスト"/>
        <xdr:cNvSpPr txBox="1"/>
      </xdr:nvSpPr>
      <xdr:spPr>
        <a:xfrm>
          <a:off x="5041900" y="14647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189,051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85</xdr:row>
      <xdr:rowOff>102284</xdr:rowOff>
    </xdr:from>
    <xdr:to>
      <xdr:col>23</xdr:col>
      <xdr:colOff>184150</xdr:colOff>
      <xdr:row>86</xdr:row>
      <xdr:rowOff>32434</xdr:rowOff>
    </xdr:to>
    <xdr:sp macro="" textlink="">
      <xdr:nvSpPr>
        <xdr:cNvPr id="195" name="フローチャート: 判断 194"/>
        <xdr:cNvSpPr/>
      </xdr:nvSpPr>
      <xdr:spPr>
        <a:xfrm>
          <a:off x="4902200" y="14675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69083</xdr:rowOff>
    </xdr:from>
    <xdr:to>
      <xdr:col>19</xdr:col>
      <xdr:colOff>133350</xdr:colOff>
      <xdr:row>82</xdr:row>
      <xdr:rowOff>12773</xdr:rowOff>
    </xdr:to>
    <xdr:cxnSp macro="">
      <xdr:nvCxnSpPr>
        <xdr:cNvPr id="196" name="直線コネクタ 195"/>
        <xdr:cNvCxnSpPr/>
      </xdr:nvCxnSpPr>
      <xdr:spPr>
        <a:xfrm>
          <a:off x="3225800" y="13956533"/>
          <a:ext cx="889000" cy="115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84</xdr:row>
      <xdr:rowOff>128913</xdr:rowOff>
    </xdr:from>
    <xdr:to>
      <xdr:col>19</xdr:col>
      <xdr:colOff>184150</xdr:colOff>
      <xdr:row>85</xdr:row>
      <xdr:rowOff>59063</xdr:rowOff>
    </xdr:to>
    <xdr:sp macro="" textlink="">
      <xdr:nvSpPr>
        <xdr:cNvPr id="197" name="フローチャート: 判断 196"/>
        <xdr:cNvSpPr/>
      </xdr:nvSpPr>
      <xdr:spPr>
        <a:xfrm>
          <a:off x="4064000" y="1453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85</xdr:row>
      <xdr:rowOff>43840</xdr:rowOff>
    </xdr:from>
    <xdr:ext cx="736600" cy="259045"/>
    <xdr:sp macro="" textlink="">
      <xdr:nvSpPr>
        <xdr:cNvPr id="198" name="テキスト ボックス 197"/>
        <xdr:cNvSpPr txBox="1"/>
      </xdr:nvSpPr>
      <xdr:spPr>
        <a:xfrm>
          <a:off x="3733800" y="14617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39067</xdr:rowOff>
    </xdr:from>
    <xdr:to>
      <xdr:col>15</xdr:col>
      <xdr:colOff>82550</xdr:colOff>
      <xdr:row>81</xdr:row>
      <xdr:rowOff>69083</xdr:rowOff>
    </xdr:to>
    <xdr:cxnSp macro="">
      <xdr:nvCxnSpPr>
        <xdr:cNvPr id="199" name="直線コネクタ 198"/>
        <xdr:cNvCxnSpPr/>
      </xdr:nvCxnSpPr>
      <xdr:spPr>
        <a:xfrm>
          <a:off x="2336800" y="13926517"/>
          <a:ext cx="889000" cy="30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84</xdr:row>
      <xdr:rowOff>3746</xdr:rowOff>
    </xdr:from>
    <xdr:to>
      <xdr:col>15</xdr:col>
      <xdr:colOff>133350</xdr:colOff>
      <xdr:row>84</xdr:row>
      <xdr:rowOff>105346</xdr:rowOff>
    </xdr:to>
    <xdr:sp macro="" textlink="">
      <xdr:nvSpPr>
        <xdr:cNvPr id="200" name="フローチャート: 判断 199"/>
        <xdr:cNvSpPr/>
      </xdr:nvSpPr>
      <xdr:spPr>
        <a:xfrm>
          <a:off x="3175000" y="14405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84</xdr:row>
      <xdr:rowOff>90123</xdr:rowOff>
    </xdr:from>
    <xdr:ext cx="762000" cy="259045"/>
    <xdr:sp macro="" textlink="">
      <xdr:nvSpPr>
        <xdr:cNvPr id="201" name="テキスト ボックス 200"/>
        <xdr:cNvSpPr txBox="1"/>
      </xdr:nvSpPr>
      <xdr:spPr>
        <a:xfrm>
          <a:off x="2844800" y="14491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168,911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39067</xdr:rowOff>
    </xdr:from>
    <xdr:to>
      <xdr:col>11</xdr:col>
      <xdr:colOff>31750</xdr:colOff>
      <xdr:row>81</xdr:row>
      <xdr:rowOff>75143</xdr:rowOff>
    </xdr:to>
    <xdr:cxnSp macro="">
      <xdr:nvCxnSpPr>
        <xdr:cNvPr id="202" name="直線コネクタ 201"/>
        <xdr:cNvCxnSpPr/>
      </xdr:nvCxnSpPr>
      <xdr:spPr>
        <a:xfrm flipV="1">
          <a:off x="1447800" y="13926517"/>
          <a:ext cx="889000" cy="36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124724</xdr:rowOff>
    </xdr:from>
    <xdr:to>
      <xdr:col>11</xdr:col>
      <xdr:colOff>82550</xdr:colOff>
      <xdr:row>84</xdr:row>
      <xdr:rowOff>54874</xdr:rowOff>
    </xdr:to>
    <xdr:sp macro="" textlink="">
      <xdr:nvSpPr>
        <xdr:cNvPr id="203" name="フローチャート: 判断 202"/>
        <xdr:cNvSpPr/>
      </xdr:nvSpPr>
      <xdr:spPr>
        <a:xfrm>
          <a:off x="2286000" y="14355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84</xdr:row>
      <xdr:rowOff>39651</xdr:rowOff>
    </xdr:from>
    <xdr:ext cx="762000" cy="259045"/>
    <xdr:sp macro="" textlink="">
      <xdr:nvSpPr>
        <xdr:cNvPr id="204" name="テキスト ボックス 203"/>
        <xdr:cNvSpPr txBox="1"/>
      </xdr:nvSpPr>
      <xdr:spPr>
        <a:xfrm>
          <a:off x="1955800" y="14441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59251</xdr:rowOff>
    </xdr:from>
    <xdr:to>
      <xdr:col>7</xdr:col>
      <xdr:colOff>31750</xdr:colOff>
      <xdr:row>83</xdr:row>
      <xdr:rowOff>160851</xdr:rowOff>
    </xdr:to>
    <xdr:sp macro="" textlink="">
      <xdr:nvSpPr>
        <xdr:cNvPr id="205" name="フローチャート: 判断 204"/>
        <xdr:cNvSpPr/>
      </xdr:nvSpPr>
      <xdr:spPr>
        <a:xfrm>
          <a:off x="1397000" y="14289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145628</xdr:rowOff>
    </xdr:from>
    <xdr:ext cx="762000" cy="259045"/>
    <xdr:sp macro="" textlink="">
      <xdr:nvSpPr>
        <xdr:cNvPr id="206" name="テキスト ボックス 205"/>
        <xdr:cNvSpPr txBox="1"/>
      </xdr:nvSpPr>
      <xdr:spPr>
        <a:xfrm>
          <a:off x="1066800" y="14375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122371</xdr:rowOff>
    </xdr:from>
    <xdr:to>
      <xdr:col>23</xdr:col>
      <xdr:colOff>184150</xdr:colOff>
      <xdr:row>83</xdr:row>
      <xdr:rowOff>52521</xdr:rowOff>
    </xdr:to>
    <xdr:sp macro="" textlink="">
      <xdr:nvSpPr>
        <xdr:cNvPr id="212" name="楕円 211"/>
        <xdr:cNvSpPr/>
      </xdr:nvSpPr>
      <xdr:spPr>
        <a:xfrm>
          <a:off x="4902200" y="14181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138898</xdr:rowOff>
    </xdr:from>
    <xdr:ext cx="762000" cy="259045"/>
    <xdr:sp macro="" textlink="">
      <xdr:nvSpPr>
        <xdr:cNvPr id="213" name="人件費・物件費等の状況該当値テキスト"/>
        <xdr:cNvSpPr txBox="1"/>
      </xdr:nvSpPr>
      <xdr:spPr>
        <a:xfrm>
          <a:off x="5041900" y="1402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152,181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133423</xdr:rowOff>
    </xdr:from>
    <xdr:to>
      <xdr:col>19</xdr:col>
      <xdr:colOff>184150</xdr:colOff>
      <xdr:row>82</xdr:row>
      <xdr:rowOff>63573</xdr:rowOff>
    </xdr:to>
    <xdr:sp macro="" textlink="">
      <xdr:nvSpPr>
        <xdr:cNvPr id="214" name="楕円 213"/>
        <xdr:cNvSpPr/>
      </xdr:nvSpPr>
      <xdr:spPr>
        <a:xfrm>
          <a:off x="4064000" y="14020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73750</xdr:rowOff>
    </xdr:from>
    <xdr:ext cx="736600" cy="259045"/>
    <xdr:sp macro="" textlink="">
      <xdr:nvSpPr>
        <xdr:cNvPr id="215" name="テキスト ボックス 214"/>
        <xdr:cNvSpPr txBox="1"/>
      </xdr:nvSpPr>
      <xdr:spPr>
        <a:xfrm>
          <a:off x="3733800" y="137897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18283</xdr:rowOff>
    </xdr:from>
    <xdr:to>
      <xdr:col>15</xdr:col>
      <xdr:colOff>133350</xdr:colOff>
      <xdr:row>81</xdr:row>
      <xdr:rowOff>119883</xdr:rowOff>
    </xdr:to>
    <xdr:sp macro="" textlink="">
      <xdr:nvSpPr>
        <xdr:cNvPr id="216" name="楕円 215"/>
        <xdr:cNvSpPr/>
      </xdr:nvSpPr>
      <xdr:spPr>
        <a:xfrm>
          <a:off x="3175000" y="13905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130060</xdr:rowOff>
    </xdr:from>
    <xdr:ext cx="762000" cy="259045"/>
    <xdr:sp macro="" textlink="">
      <xdr:nvSpPr>
        <xdr:cNvPr id="217" name="テキスト ボックス 216"/>
        <xdr:cNvSpPr txBox="1"/>
      </xdr:nvSpPr>
      <xdr:spPr>
        <a:xfrm>
          <a:off x="2844800" y="13674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159717</xdr:rowOff>
    </xdr:from>
    <xdr:to>
      <xdr:col>11</xdr:col>
      <xdr:colOff>82550</xdr:colOff>
      <xdr:row>81</xdr:row>
      <xdr:rowOff>89867</xdr:rowOff>
    </xdr:to>
    <xdr:sp macro="" textlink="">
      <xdr:nvSpPr>
        <xdr:cNvPr id="218" name="楕円 217"/>
        <xdr:cNvSpPr/>
      </xdr:nvSpPr>
      <xdr:spPr>
        <a:xfrm>
          <a:off x="2286000" y="1387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100044</xdr:rowOff>
    </xdr:from>
    <xdr:ext cx="762000" cy="259045"/>
    <xdr:sp macro="" textlink="">
      <xdr:nvSpPr>
        <xdr:cNvPr id="219" name="テキスト ボックス 218"/>
        <xdr:cNvSpPr txBox="1"/>
      </xdr:nvSpPr>
      <xdr:spPr>
        <a:xfrm>
          <a:off x="1955800" y="1364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24343</xdr:rowOff>
    </xdr:from>
    <xdr:to>
      <xdr:col>7</xdr:col>
      <xdr:colOff>31750</xdr:colOff>
      <xdr:row>81</xdr:row>
      <xdr:rowOff>125943</xdr:rowOff>
    </xdr:to>
    <xdr:sp macro="" textlink="">
      <xdr:nvSpPr>
        <xdr:cNvPr id="220" name="楕円 219"/>
        <xdr:cNvSpPr/>
      </xdr:nvSpPr>
      <xdr:spPr>
        <a:xfrm>
          <a:off x="1397000" y="13911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136120</xdr:rowOff>
    </xdr:from>
    <xdr:ext cx="762000" cy="259045"/>
    <xdr:sp macro="" textlink="">
      <xdr:nvSpPr>
        <xdr:cNvPr id="221" name="テキスト ボックス 220"/>
        <xdr:cNvSpPr txBox="1"/>
      </xdr:nvSpPr>
      <xdr:spPr>
        <a:xfrm>
          <a:off x="1066800" y="13680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ラスパイレス指数は前年度比</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-0.4</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ポイントの</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98.0</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であるが、本市は、短大卒及び高校卒のラスパイレス指数が高い水準にあるため、依然として類似団体平均を上回っている。引き続き、定員適正化計画に基づく定員管理を図るとともに、人事評価等の適正な運用に基づく給与査定、各種手当の見直しなどにより、給与の適正化を図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92711</xdr:rowOff>
    </xdr:from>
    <xdr:to>
      <xdr:col>81</xdr:col>
      <xdr:colOff>44450</xdr:colOff>
      <xdr:row>88</xdr:row>
      <xdr:rowOff>144780</xdr:rowOff>
    </xdr:to>
    <xdr:cxnSp macro="">
      <xdr:nvCxnSpPr>
        <xdr:cNvPr id="248" name="直線コネクタ 247"/>
        <xdr:cNvCxnSpPr/>
      </xdr:nvCxnSpPr>
      <xdr:spPr>
        <a:xfrm flipV="1">
          <a:off x="17018000" y="13808711"/>
          <a:ext cx="0" cy="14236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116857</xdr:rowOff>
    </xdr:from>
    <xdr:ext cx="762000" cy="259045"/>
    <xdr:sp macro="" textlink="">
      <xdr:nvSpPr>
        <xdr:cNvPr id="249" name="給与水準   （国との比較）最小値テキスト"/>
        <xdr:cNvSpPr txBox="1"/>
      </xdr:nvSpPr>
      <xdr:spPr>
        <a:xfrm>
          <a:off x="17106900" y="152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144780</xdr:rowOff>
    </xdr:from>
    <xdr:to>
      <xdr:col>81</xdr:col>
      <xdr:colOff>133350</xdr:colOff>
      <xdr:row>88</xdr:row>
      <xdr:rowOff>144780</xdr:rowOff>
    </xdr:to>
    <xdr:cxnSp macro="">
      <xdr:nvCxnSpPr>
        <xdr:cNvPr id="250" name="直線コネクタ 249"/>
        <xdr:cNvCxnSpPr/>
      </xdr:nvCxnSpPr>
      <xdr:spPr>
        <a:xfrm>
          <a:off x="16929100" y="1523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7638</xdr:rowOff>
    </xdr:from>
    <xdr:ext cx="762000" cy="259045"/>
    <xdr:sp macro="" textlink="">
      <xdr:nvSpPr>
        <xdr:cNvPr id="251" name="給与水準   （国との比較）最大値テキスト"/>
        <xdr:cNvSpPr txBox="1"/>
      </xdr:nvSpPr>
      <xdr:spPr>
        <a:xfrm>
          <a:off x="17106900" y="13552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92711</xdr:rowOff>
    </xdr:from>
    <xdr:to>
      <xdr:col>81</xdr:col>
      <xdr:colOff>133350</xdr:colOff>
      <xdr:row>80</xdr:row>
      <xdr:rowOff>92711</xdr:rowOff>
    </xdr:to>
    <xdr:cxnSp macro="">
      <xdr:nvCxnSpPr>
        <xdr:cNvPr id="252" name="直線コネクタ 251"/>
        <xdr:cNvCxnSpPr/>
      </xdr:nvCxnSpPr>
      <xdr:spPr>
        <a:xfrm>
          <a:off x="16929100" y="13808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101600</xdr:rowOff>
    </xdr:from>
    <xdr:to>
      <xdr:col>81</xdr:col>
      <xdr:colOff>44450</xdr:colOff>
      <xdr:row>87</xdr:row>
      <xdr:rowOff>26670</xdr:rowOff>
    </xdr:to>
    <xdr:cxnSp macro="">
      <xdr:nvCxnSpPr>
        <xdr:cNvPr id="253" name="直線コネクタ 252"/>
        <xdr:cNvCxnSpPr/>
      </xdr:nvCxnSpPr>
      <xdr:spPr>
        <a:xfrm flipV="1">
          <a:off x="16179800" y="1484630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45738</xdr:rowOff>
    </xdr:from>
    <xdr:ext cx="762000" cy="259045"/>
    <xdr:sp macro="" textlink="">
      <xdr:nvSpPr>
        <xdr:cNvPr id="254" name="給与水準   （国との比較）平均値テキスト"/>
        <xdr:cNvSpPr txBox="1"/>
      </xdr:nvSpPr>
      <xdr:spPr>
        <a:xfrm>
          <a:off x="17106900" y="14447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29211</xdr:rowOff>
    </xdr:from>
    <xdr:to>
      <xdr:col>81</xdr:col>
      <xdr:colOff>95250</xdr:colOff>
      <xdr:row>85</xdr:row>
      <xdr:rowOff>130811</xdr:rowOff>
    </xdr:to>
    <xdr:sp macro="" textlink="">
      <xdr:nvSpPr>
        <xdr:cNvPr id="255" name="フローチャート: 判断 254"/>
        <xdr:cNvSpPr/>
      </xdr:nvSpPr>
      <xdr:spPr>
        <a:xfrm>
          <a:off x="169672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87</xdr:row>
      <xdr:rowOff>26670</xdr:rowOff>
    </xdr:from>
    <xdr:to>
      <xdr:col>77</xdr:col>
      <xdr:colOff>44450</xdr:colOff>
      <xdr:row>87</xdr:row>
      <xdr:rowOff>99061</xdr:rowOff>
    </xdr:to>
    <xdr:cxnSp macro="">
      <xdr:nvCxnSpPr>
        <xdr:cNvPr id="256" name="直線コネクタ 255"/>
        <xdr:cNvCxnSpPr/>
      </xdr:nvCxnSpPr>
      <xdr:spPr>
        <a:xfrm flipV="1">
          <a:off x="15290800" y="14942820"/>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125730</xdr:rowOff>
    </xdr:from>
    <xdr:to>
      <xdr:col>77</xdr:col>
      <xdr:colOff>95250</xdr:colOff>
      <xdr:row>86</xdr:row>
      <xdr:rowOff>55880</xdr:rowOff>
    </xdr:to>
    <xdr:sp macro="" textlink="">
      <xdr:nvSpPr>
        <xdr:cNvPr id="257" name="フローチャート: 判断 256"/>
        <xdr:cNvSpPr/>
      </xdr:nvSpPr>
      <xdr:spPr>
        <a:xfrm>
          <a:off x="16129000" y="1469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66057</xdr:rowOff>
    </xdr:from>
    <xdr:ext cx="736600" cy="259045"/>
    <xdr:sp macro="" textlink="">
      <xdr:nvSpPr>
        <xdr:cNvPr id="258" name="テキスト ボックス 257"/>
        <xdr:cNvSpPr txBox="1"/>
      </xdr:nvSpPr>
      <xdr:spPr>
        <a:xfrm>
          <a:off x="15798800" y="1446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87</xdr:row>
      <xdr:rowOff>99061</xdr:rowOff>
    </xdr:from>
    <xdr:to>
      <xdr:col>72</xdr:col>
      <xdr:colOff>203200</xdr:colOff>
      <xdr:row>88</xdr:row>
      <xdr:rowOff>96520</xdr:rowOff>
    </xdr:to>
    <xdr:cxnSp macro="">
      <xdr:nvCxnSpPr>
        <xdr:cNvPr id="259" name="直線コネクタ 258"/>
        <xdr:cNvCxnSpPr/>
      </xdr:nvCxnSpPr>
      <xdr:spPr>
        <a:xfrm flipV="1">
          <a:off x="14401800" y="15015211"/>
          <a:ext cx="889000" cy="168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99061</xdr:rowOff>
    </xdr:from>
    <xdr:to>
      <xdr:col>73</xdr:col>
      <xdr:colOff>44450</xdr:colOff>
      <xdr:row>87</xdr:row>
      <xdr:rowOff>29211</xdr:rowOff>
    </xdr:to>
    <xdr:sp macro="" textlink="">
      <xdr:nvSpPr>
        <xdr:cNvPr id="260" name="フローチャート: 判断 259"/>
        <xdr:cNvSpPr/>
      </xdr:nvSpPr>
      <xdr:spPr>
        <a:xfrm>
          <a:off x="15240000" y="14843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39388</xdr:rowOff>
    </xdr:from>
    <xdr:ext cx="762000" cy="259045"/>
    <xdr:sp macro="" textlink="">
      <xdr:nvSpPr>
        <xdr:cNvPr id="261" name="テキスト ボックス 260"/>
        <xdr:cNvSpPr txBox="1"/>
      </xdr:nvSpPr>
      <xdr:spPr>
        <a:xfrm>
          <a:off x="14909800" y="14612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72389</xdr:rowOff>
    </xdr:from>
    <xdr:to>
      <xdr:col>68</xdr:col>
      <xdr:colOff>152400</xdr:colOff>
      <xdr:row>88</xdr:row>
      <xdr:rowOff>96520</xdr:rowOff>
    </xdr:to>
    <xdr:cxnSp macro="">
      <xdr:nvCxnSpPr>
        <xdr:cNvPr id="262" name="直線コネクタ 261"/>
        <xdr:cNvCxnSpPr/>
      </xdr:nvCxnSpPr>
      <xdr:spPr>
        <a:xfrm>
          <a:off x="13512800" y="15159989"/>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99061</xdr:rowOff>
    </xdr:from>
    <xdr:to>
      <xdr:col>68</xdr:col>
      <xdr:colOff>203200</xdr:colOff>
      <xdr:row>87</xdr:row>
      <xdr:rowOff>29211</xdr:rowOff>
    </xdr:to>
    <xdr:sp macro="" textlink="">
      <xdr:nvSpPr>
        <xdr:cNvPr id="263" name="フローチャート: 判断 262"/>
        <xdr:cNvSpPr/>
      </xdr:nvSpPr>
      <xdr:spPr>
        <a:xfrm>
          <a:off x="14351000" y="14843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39388</xdr:rowOff>
    </xdr:from>
    <xdr:ext cx="762000" cy="259045"/>
    <xdr:sp macro="" textlink="">
      <xdr:nvSpPr>
        <xdr:cNvPr id="264" name="テキスト ボックス 263"/>
        <xdr:cNvSpPr txBox="1"/>
      </xdr:nvSpPr>
      <xdr:spPr>
        <a:xfrm>
          <a:off x="14020800" y="14612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147320</xdr:rowOff>
    </xdr:from>
    <xdr:to>
      <xdr:col>64</xdr:col>
      <xdr:colOff>152400</xdr:colOff>
      <xdr:row>87</xdr:row>
      <xdr:rowOff>77470</xdr:rowOff>
    </xdr:to>
    <xdr:sp macro="" textlink="">
      <xdr:nvSpPr>
        <xdr:cNvPr id="265" name="フローチャート: 判断 264"/>
        <xdr:cNvSpPr/>
      </xdr:nvSpPr>
      <xdr:spPr>
        <a:xfrm>
          <a:off x="13462000" y="1489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87647</xdr:rowOff>
    </xdr:from>
    <xdr:ext cx="762000" cy="259045"/>
    <xdr:sp macro="" textlink="">
      <xdr:nvSpPr>
        <xdr:cNvPr id="266" name="テキスト ボックス 265"/>
        <xdr:cNvSpPr txBox="1"/>
      </xdr:nvSpPr>
      <xdr:spPr>
        <a:xfrm>
          <a:off x="13131800" y="1466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50800</xdr:rowOff>
    </xdr:from>
    <xdr:to>
      <xdr:col>81</xdr:col>
      <xdr:colOff>95250</xdr:colOff>
      <xdr:row>86</xdr:row>
      <xdr:rowOff>152400</xdr:rowOff>
    </xdr:to>
    <xdr:sp macro="" textlink="">
      <xdr:nvSpPr>
        <xdr:cNvPr id="272" name="楕円 271"/>
        <xdr:cNvSpPr/>
      </xdr:nvSpPr>
      <xdr:spPr>
        <a:xfrm>
          <a:off x="169672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22877</xdr:rowOff>
    </xdr:from>
    <xdr:ext cx="762000" cy="259045"/>
    <xdr:sp macro="" textlink="">
      <xdr:nvSpPr>
        <xdr:cNvPr id="273" name="給与水準   （国との比較）該当値テキスト"/>
        <xdr:cNvSpPr txBox="1"/>
      </xdr:nvSpPr>
      <xdr:spPr>
        <a:xfrm>
          <a:off x="17106900" y="1476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147320</xdr:rowOff>
    </xdr:from>
    <xdr:to>
      <xdr:col>77</xdr:col>
      <xdr:colOff>95250</xdr:colOff>
      <xdr:row>87</xdr:row>
      <xdr:rowOff>77470</xdr:rowOff>
    </xdr:to>
    <xdr:sp macro="" textlink="">
      <xdr:nvSpPr>
        <xdr:cNvPr id="274" name="楕円 273"/>
        <xdr:cNvSpPr/>
      </xdr:nvSpPr>
      <xdr:spPr>
        <a:xfrm>
          <a:off x="16129000" y="1489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62247</xdr:rowOff>
    </xdr:from>
    <xdr:ext cx="736600" cy="259045"/>
    <xdr:sp macro="" textlink="">
      <xdr:nvSpPr>
        <xdr:cNvPr id="275" name="テキスト ボックス 274"/>
        <xdr:cNvSpPr txBox="1"/>
      </xdr:nvSpPr>
      <xdr:spPr>
        <a:xfrm>
          <a:off x="15798800" y="14978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87</xdr:row>
      <xdr:rowOff>48261</xdr:rowOff>
    </xdr:from>
    <xdr:to>
      <xdr:col>73</xdr:col>
      <xdr:colOff>44450</xdr:colOff>
      <xdr:row>87</xdr:row>
      <xdr:rowOff>149861</xdr:rowOff>
    </xdr:to>
    <xdr:sp macro="" textlink="">
      <xdr:nvSpPr>
        <xdr:cNvPr id="276" name="楕円 275"/>
        <xdr:cNvSpPr/>
      </xdr:nvSpPr>
      <xdr:spPr>
        <a:xfrm>
          <a:off x="15240000" y="1496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134638</xdr:rowOff>
    </xdr:from>
    <xdr:ext cx="762000" cy="259045"/>
    <xdr:sp macro="" textlink="">
      <xdr:nvSpPr>
        <xdr:cNvPr id="277" name="テキスト ボックス 276"/>
        <xdr:cNvSpPr txBox="1"/>
      </xdr:nvSpPr>
      <xdr:spPr>
        <a:xfrm>
          <a:off x="14909800" y="15050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45720</xdr:rowOff>
    </xdr:from>
    <xdr:to>
      <xdr:col>68</xdr:col>
      <xdr:colOff>203200</xdr:colOff>
      <xdr:row>88</xdr:row>
      <xdr:rowOff>147320</xdr:rowOff>
    </xdr:to>
    <xdr:sp macro="" textlink="">
      <xdr:nvSpPr>
        <xdr:cNvPr id="278" name="楕円 277"/>
        <xdr:cNvSpPr/>
      </xdr:nvSpPr>
      <xdr:spPr>
        <a:xfrm>
          <a:off x="14351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132097</xdr:rowOff>
    </xdr:from>
    <xdr:ext cx="762000" cy="259045"/>
    <xdr:sp macro="" textlink="">
      <xdr:nvSpPr>
        <xdr:cNvPr id="279" name="テキスト ボックス 278"/>
        <xdr:cNvSpPr txBox="1"/>
      </xdr:nvSpPr>
      <xdr:spPr>
        <a:xfrm>
          <a:off x="14020800" y="152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21589</xdr:rowOff>
    </xdr:from>
    <xdr:to>
      <xdr:col>64</xdr:col>
      <xdr:colOff>152400</xdr:colOff>
      <xdr:row>88</xdr:row>
      <xdr:rowOff>123189</xdr:rowOff>
    </xdr:to>
    <xdr:sp macro="" textlink="">
      <xdr:nvSpPr>
        <xdr:cNvPr id="280" name="楕円 279"/>
        <xdr:cNvSpPr/>
      </xdr:nvSpPr>
      <xdr:spPr>
        <a:xfrm>
          <a:off x="13462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107966</xdr:rowOff>
    </xdr:from>
    <xdr:ext cx="762000" cy="259045"/>
    <xdr:sp macro="" textlink="">
      <xdr:nvSpPr>
        <xdr:cNvPr id="281" name="テキスト ボックス 280"/>
        <xdr:cNvSpPr txBox="1"/>
      </xdr:nvSpPr>
      <xdr:spPr>
        <a:xfrm>
          <a:off x="13131800" y="15195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3" name="テキスト ボックス 282"/>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4" name="テキスト ボックス 283"/>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[7.41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　類似団体及び全国平均を下回る職員数となっているが、県内平均については上回っている。</a:t>
          </a:r>
          <a:endParaRPr lang="ja-JP" altLang="ja-JP" sz="13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　今後も、第</a:t>
          </a:r>
          <a:r>
            <a:rPr kumimoji="1" lang="en-US"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5</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次定員適正化計画に基づく定員管理により職員数を抑制するとともに、事務事業のさらなる見直し、</a:t>
          </a:r>
          <a:r>
            <a:rPr kumimoji="1" lang="ja-JP" altLang="en-US" sz="1300" b="0" i="0" baseline="0">
              <a:solidFill>
                <a:schemeClr val="dk1"/>
              </a:solidFill>
              <a:effectLst/>
              <a:latin typeface="ＭＳ Ｐゴシック" panose="020B0600070205080204" pitchFamily="50" charset="-128"/>
              <a:ea typeface="ＭＳ Ｐゴシック" panose="020B0600070205080204" pitchFamily="50" charset="-128"/>
              <a:cs typeface="+mn-cs"/>
            </a:rPr>
            <a:t>生成ＡＩ等のデジタル技術</a:t>
          </a:r>
          <a:r>
            <a:rPr kumimoji="1" lang="ja-JP" altLang="ja-JP" sz="1300" b="0" i="0" baseline="0">
              <a:solidFill>
                <a:schemeClr val="dk1"/>
              </a:solidFill>
              <a:effectLst/>
              <a:latin typeface="ＭＳ Ｐゴシック" panose="020B0600070205080204" pitchFamily="50" charset="-128"/>
              <a:ea typeface="ＭＳ Ｐゴシック" panose="020B0600070205080204" pitchFamily="50" charset="-128"/>
              <a:cs typeface="+mn-cs"/>
            </a:rPr>
            <a:t>の活用や民間委託の推進などにより、行政サービスの向上にも努める。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298" name="直線コネクタ 297"/>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299" name="テキスト ボックス 298"/>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0" name="直線コネクタ 299"/>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1" name="テキスト ボックス 300"/>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2" name="直線コネクタ 301"/>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3" name="テキスト ボックス 302"/>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4" name="直線コネクタ 303"/>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5" name="テキスト ボックス 304"/>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7" name="テキスト ボックス 30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59436</xdr:rowOff>
    </xdr:from>
    <xdr:to>
      <xdr:col>81</xdr:col>
      <xdr:colOff>44450</xdr:colOff>
      <xdr:row>66</xdr:row>
      <xdr:rowOff>80137</xdr:rowOff>
    </xdr:to>
    <xdr:cxnSp macro="">
      <xdr:nvCxnSpPr>
        <xdr:cNvPr id="309" name="直線コネクタ 308"/>
        <xdr:cNvCxnSpPr/>
      </xdr:nvCxnSpPr>
      <xdr:spPr>
        <a:xfrm flipV="1">
          <a:off x="17018000" y="10003536"/>
          <a:ext cx="0" cy="13923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52214</xdr:rowOff>
    </xdr:from>
    <xdr:ext cx="762000" cy="259045"/>
    <xdr:sp macro="" textlink="">
      <xdr:nvSpPr>
        <xdr:cNvPr id="310" name="定員管理の状況最小値テキスト"/>
        <xdr:cNvSpPr txBox="1"/>
      </xdr:nvSpPr>
      <xdr:spPr>
        <a:xfrm>
          <a:off x="17106900" y="1136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80137</xdr:rowOff>
    </xdr:from>
    <xdr:to>
      <xdr:col>81</xdr:col>
      <xdr:colOff>133350</xdr:colOff>
      <xdr:row>66</xdr:row>
      <xdr:rowOff>80137</xdr:rowOff>
    </xdr:to>
    <xdr:cxnSp macro="">
      <xdr:nvCxnSpPr>
        <xdr:cNvPr id="311" name="直線コネクタ 310"/>
        <xdr:cNvCxnSpPr/>
      </xdr:nvCxnSpPr>
      <xdr:spPr>
        <a:xfrm>
          <a:off x="16929100" y="11395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145813</xdr:rowOff>
    </xdr:from>
    <xdr:ext cx="762000" cy="259045"/>
    <xdr:sp macro="" textlink="">
      <xdr:nvSpPr>
        <xdr:cNvPr id="312" name="定員管理の状況最大値テキスト"/>
        <xdr:cNvSpPr txBox="1"/>
      </xdr:nvSpPr>
      <xdr:spPr>
        <a:xfrm>
          <a:off x="17106900" y="974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59436</xdr:rowOff>
    </xdr:from>
    <xdr:to>
      <xdr:col>81</xdr:col>
      <xdr:colOff>133350</xdr:colOff>
      <xdr:row>58</xdr:row>
      <xdr:rowOff>59436</xdr:rowOff>
    </xdr:to>
    <xdr:cxnSp macro="">
      <xdr:nvCxnSpPr>
        <xdr:cNvPr id="313" name="直線コネクタ 312"/>
        <xdr:cNvCxnSpPr/>
      </xdr:nvCxnSpPr>
      <xdr:spPr>
        <a:xfrm>
          <a:off x="16929100" y="1000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73660</xdr:rowOff>
    </xdr:from>
    <xdr:to>
      <xdr:col>81</xdr:col>
      <xdr:colOff>44450</xdr:colOff>
      <xdr:row>60</xdr:row>
      <xdr:rowOff>124333</xdr:rowOff>
    </xdr:to>
    <xdr:cxnSp macro="">
      <xdr:nvCxnSpPr>
        <xdr:cNvPr id="314" name="直線コネクタ 313"/>
        <xdr:cNvCxnSpPr/>
      </xdr:nvCxnSpPr>
      <xdr:spPr>
        <a:xfrm>
          <a:off x="16179800" y="10360660"/>
          <a:ext cx="838200" cy="50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62</xdr:row>
      <xdr:rowOff>120159</xdr:rowOff>
    </xdr:from>
    <xdr:ext cx="762000" cy="259045"/>
    <xdr:sp macro="" textlink="">
      <xdr:nvSpPr>
        <xdr:cNvPr id="315" name="定員管理の状況平均値テキスト"/>
        <xdr:cNvSpPr txBox="1"/>
      </xdr:nvSpPr>
      <xdr:spPr>
        <a:xfrm>
          <a:off x="17106900" y="107500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62</xdr:row>
      <xdr:rowOff>148082</xdr:rowOff>
    </xdr:from>
    <xdr:to>
      <xdr:col>81</xdr:col>
      <xdr:colOff>95250</xdr:colOff>
      <xdr:row>63</xdr:row>
      <xdr:rowOff>78232</xdr:rowOff>
    </xdr:to>
    <xdr:sp macro="" textlink="">
      <xdr:nvSpPr>
        <xdr:cNvPr id="316" name="フローチャート: 判断 315"/>
        <xdr:cNvSpPr/>
      </xdr:nvSpPr>
      <xdr:spPr>
        <a:xfrm>
          <a:off x="16967200" y="1077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73660</xdr:rowOff>
    </xdr:from>
    <xdr:to>
      <xdr:col>77</xdr:col>
      <xdr:colOff>44450</xdr:colOff>
      <xdr:row>60</xdr:row>
      <xdr:rowOff>83312</xdr:rowOff>
    </xdr:to>
    <xdr:cxnSp macro="">
      <xdr:nvCxnSpPr>
        <xdr:cNvPr id="317" name="直線コネクタ 316"/>
        <xdr:cNvCxnSpPr/>
      </xdr:nvCxnSpPr>
      <xdr:spPr>
        <a:xfrm flipV="1">
          <a:off x="15290800" y="1036066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62</xdr:row>
      <xdr:rowOff>119126</xdr:rowOff>
    </xdr:from>
    <xdr:to>
      <xdr:col>77</xdr:col>
      <xdr:colOff>95250</xdr:colOff>
      <xdr:row>63</xdr:row>
      <xdr:rowOff>49276</xdr:rowOff>
    </xdr:to>
    <xdr:sp macro="" textlink="">
      <xdr:nvSpPr>
        <xdr:cNvPr id="318" name="フローチャート: 判断 317"/>
        <xdr:cNvSpPr/>
      </xdr:nvSpPr>
      <xdr:spPr>
        <a:xfrm>
          <a:off x="16129000" y="10749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34053</xdr:rowOff>
    </xdr:from>
    <xdr:ext cx="736600" cy="259045"/>
    <xdr:sp macro="" textlink="">
      <xdr:nvSpPr>
        <xdr:cNvPr id="319" name="テキスト ボックス 318"/>
        <xdr:cNvSpPr txBox="1"/>
      </xdr:nvSpPr>
      <xdr:spPr>
        <a:xfrm>
          <a:off x="15798800" y="108354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51943</xdr:rowOff>
    </xdr:from>
    <xdr:to>
      <xdr:col>72</xdr:col>
      <xdr:colOff>203200</xdr:colOff>
      <xdr:row>60</xdr:row>
      <xdr:rowOff>83312</xdr:rowOff>
    </xdr:to>
    <xdr:cxnSp macro="">
      <xdr:nvCxnSpPr>
        <xdr:cNvPr id="320" name="直線コネクタ 319"/>
        <xdr:cNvCxnSpPr/>
      </xdr:nvCxnSpPr>
      <xdr:spPr>
        <a:xfrm>
          <a:off x="14401800" y="10338943"/>
          <a:ext cx="889000" cy="31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62</xdr:row>
      <xdr:rowOff>889</xdr:rowOff>
    </xdr:from>
    <xdr:to>
      <xdr:col>73</xdr:col>
      <xdr:colOff>44450</xdr:colOff>
      <xdr:row>62</xdr:row>
      <xdr:rowOff>102489</xdr:rowOff>
    </xdr:to>
    <xdr:sp macro="" textlink="">
      <xdr:nvSpPr>
        <xdr:cNvPr id="321" name="フローチャート: 判断 320"/>
        <xdr:cNvSpPr/>
      </xdr:nvSpPr>
      <xdr:spPr>
        <a:xfrm>
          <a:off x="15240000" y="10630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62</xdr:row>
      <xdr:rowOff>87266</xdr:rowOff>
    </xdr:from>
    <xdr:ext cx="762000" cy="259045"/>
    <xdr:sp macro="" textlink="">
      <xdr:nvSpPr>
        <xdr:cNvPr id="322" name="テキスト ボックス 321"/>
        <xdr:cNvSpPr txBox="1"/>
      </xdr:nvSpPr>
      <xdr:spPr>
        <a:xfrm>
          <a:off x="14909800" y="10717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44704</xdr:rowOff>
    </xdr:from>
    <xdr:to>
      <xdr:col>68</xdr:col>
      <xdr:colOff>152400</xdr:colOff>
      <xdr:row>60</xdr:row>
      <xdr:rowOff>51943</xdr:rowOff>
    </xdr:to>
    <xdr:cxnSp macro="">
      <xdr:nvCxnSpPr>
        <xdr:cNvPr id="323" name="直線コネクタ 322"/>
        <xdr:cNvCxnSpPr/>
      </xdr:nvCxnSpPr>
      <xdr:spPr>
        <a:xfrm>
          <a:off x="13512800" y="10331704"/>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155448</xdr:rowOff>
    </xdr:from>
    <xdr:to>
      <xdr:col>68</xdr:col>
      <xdr:colOff>203200</xdr:colOff>
      <xdr:row>62</xdr:row>
      <xdr:rowOff>85598</xdr:rowOff>
    </xdr:to>
    <xdr:sp macro="" textlink="">
      <xdr:nvSpPr>
        <xdr:cNvPr id="324" name="フローチャート: 判断 323"/>
        <xdr:cNvSpPr/>
      </xdr:nvSpPr>
      <xdr:spPr>
        <a:xfrm>
          <a:off x="14351000" y="10613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62</xdr:row>
      <xdr:rowOff>70375</xdr:rowOff>
    </xdr:from>
    <xdr:ext cx="762000" cy="259045"/>
    <xdr:sp macro="" textlink="">
      <xdr:nvSpPr>
        <xdr:cNvPr id="325" name="テキスト ボックス 324"/>
        <xdr:cNvSpPr txBox="1"/>
      </xdr:nvSpPr>
      <xdr:spPr>
        <a:xfrm>
          <a:off x="14020800" y="10700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150749</xdr:rowOff>
    </xdr:from>
    <xdr:to>
      <xdr:col>64</xdr:col>
      <xdr:colOff>152400</xdr:colOff>
      <xdr:row>61</xdr:row>
      <xdr:rowOff>80899</xdr:rowOff>
    </xdr:to>
    <xdr:sp macro="" textlink="">
      <xdr:nvSpPr>
        <xdr:cNvPr id="326" name="フローチャート: 判断 325"/>
        <xdr:cNvSpPr/>
      </xdr:nvSpPr>
      <xdr:spPr>
        <a:xfrm>
          <a:off x="13462000" y="104377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65676</xdr:rowOff>
    </xdr:from>
    <xdr:ext cx="762000" cy="259045"/>
    <xdr:sp macro="" textlink="">
      <xdr:nvSpPr>
        <xdr:cNvPr id="327" name="テキスト ボックス 326"/>
        <xdr:cNvSpPr txBox="1"/>
      </xdr:nvSpPr>
      <xdr:spPr>
        <a:xfrm>
          <a:off x="13131800" y="10524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73533</xdr:rowOff>
    </xdr:from>
    <xdr:to>
      <xdr:col>81</xdr:col>
      <xdr:colOff>95250</xdr:colOff>
      <xdr:row>61</xdr:row>
      <xdr:rowOff>3683</xdr:rowOff>
    </xdr:to>
    <xdr:sp macro="" textlink="">
      <xdr:nvSpPr>
        <xdr:cNvPr id="333" name="楕円 332"/>
        <xdr:cNvSpPr/>
      </xdr:nvSpPr>
      <xdr:spPr>
        <a:xfrm>
          <a:off x="16967200" y="10360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90060</xdr:rowOff>
    </xdr:from>
    <xdr:ext cx="762000" cy="259045"/>
    <xdr:sp macro="" textlink="">
      <xdr:nvSpPr>
        <xdr:cNvPr id="334" name="定員管理の状況該当値テキスト"/>
        <xdr:cNvSpPr txBox="1"/>
      </xdr:nvSpPr>
      <xdr:spPr>
        <a:xfrm>
          <a:off x="17106900" y="10205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22860</xdr:rowOff>
    </xdr:from>
    <xdr:to>
      <xdr:col>77</xdr:col>
      <xdr:colOff>95250</xdr:colOff>
      <xdr:row>60</xdr:row>
      <xdr:rowOff>124460</xdr:rowOff>
    </xdr:to>
    <xdr:sp macro="" textlink="">
      <xdr:nvSpPr>
        <xdr:cNvPr id="335" name="楕円 334"/>
        <xdr:cNvSpPr/>
      </xdr:nvSpPr>
      <xdr:spPr>
        <a:xfrm>
          <a:off x="161290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134637</xdr:rowOff>
    </xdr:from>
    <xdr:ext cx="736600" cy="259045"/>
    <xdr:sp macro="" textlink="">
      <xdr:nvSpPr>
        <xdr:cNvPr id="336" name="テキスト ボックス 335"/>
        <xdr:cNvSpPr txBox="1"/>
      </xdr:nvSpPr>
      <xdr:spPr>
        <a:xfrm>
          <a:off x="15798800" y="10078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32512</xdr:rowOff>
    </xdr:from>
    <xdr:to>
      <xdr:col>73</xdr:col>
      <xdr:colOff>44450</xdr:colOff>
      <xdr:row>60</xdr:row>
      <xdr:rowOff>134112</xdr:rowOff>
    </xdr:to>
    <xdr:sp macro="" textlink="">
      <xdr:nvSpPr>
        <xdr:cNvPr id="337" name="楕円 336"/>
        <xdr:cNvSpPr/>
      </xdr:nvSpPr>
      <xdr:spPr>
        <a:xfrm>
          <a:off x="15240000" y="10319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144289</xdr:rowOff>
    </xdr:from>
    <xdr:ext cx="762000" cy="259045"/>
    <xdr:sp macro="" textlink="">
      <xdr:nvSpPr>
        <xdr:cNvPr id="338" name="テキスト ボックス 337"/>
        <xdr:cNvSpPr txBox="1"/>
      </xdr:nvSpPr>
      <xdr:spPr>
        <a:xfrm>
          <a:off x="14909800" y="10088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1143</xdr:rowOff>
    </xdr:from>
    <xdr:to>
      <xdr:col>68</xdr:col>
      <xdr:colOff>203200</xdr:colOff>
      <xdr:row>60</xdr:row>
      <xdr:rowOff>102743</xdr:rowOff>
    </xdr:to>
    <xdr:sp macro="" textlink="">
      <xdr:nvSpPr>
        <xdr:cNvPr id="339" name="楕円 338"/>
        <xdr:cNvSpPr/>
      </xdr:nvSpPr>
      <xdr:spPr>
        <a:xfrm>
          <a:off x="14351000" y="10288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112920</xdr:rowOff>
    </xdr:from>
    <xdr:ext cx="762000" cy="259045"/>
    <xdr:sp macro="" textlink="">
      <xdr:nvSpPr>
        <xdr:cNvPr id="340" name="テキスト ボックス 339"/>
        <xdr:cNvSpPr txBox="1"/>
      </xdr:nvSpPr>
      <xdr:spPr>
        <a:xfrm>
          <a:off x="14020800" y="1005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165354</xdr:rowOff>
    </xdr:from>
    <xdr:to>
      <xdr:col>64</xdr:col>
      <xdr:colOff>152400</xdr:colOff>
      <xdr:row>60</xdr:row>
      <xdr:rowOff>95504</xdr:rowOff>
    </xdr:to>
    <xdr:sp macro="" textlink="">
      <xdr:nvSpPr>
        <xdr:cNvPr id="341" name="楕円 340"/>
        <xdr:cNvSpPr/>
      </xdr:nvSpPr>
      <xdr:spPr>
        <a:xfrm>
          <a:off x="13462000" y="1028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105681</xdr:rowOff>
    </xdr:from>
    <xdr:ext cx="762000" cy="259045"/>
    <xdr:sp macro="" textlink="">
      <xdr:nvSpPr>
        <xdr:cNvPr id="342" name="テキスト ボックス 341"/>
        <xdr:cNvSpPr txBox="1"/>
      </xdr:nvSpPr>
      <xdr:spPr>
        <a:xfrm>
          <a:off x="13131800" y="1004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rgbClr val="FF0000"/>
              </a:solidFill>
              <a:latin typeface="ＭＳ Ｐゴシック" panose="020B0600070205080204" pitchFamily="50" charset="-128"/>
              <a:ea typeface="ＭＳ Ｐゴシック" panose="020B0600070205080204" pitchFamily="50" charset="-128"/>
            </a:rPr>
            <a:t>　</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実質公債費比率は、令和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年度単年度比率は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6.86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％と令和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年度単年度比率</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7.29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％と比べ</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0.43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ポイント減少したが、令和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年度の比率として用いる</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か年平均は、令和</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年度単年度比率（</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6.11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％）との入れ替えにより、前年度に比べ</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0.3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ポイントの増となった。</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依然として県内平均を上回っているため、引き続き適切な事業実施による事業費の抑制とそれに伴う地方債の発行及び基金等の取崩しの抑制を図り、比率の上昇を抑える。</a:t>
          </a:r>
        </a:p>
      </xdr:txBody>
    </xdr:sp>
    <xdr:clientData/>
  </xdr:twoCellAnchor>
  <xdr:oneCellAnchor>
    <xdr:from>
      <xdr:col>61</xdr:col>
      <xdr:colOff>6350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9" name="直線コネクタ 358"/>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0" name="テキスト ボックス 359"/>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1" name="直線コネクタ 360"/>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2" name="テキスト ボックス 361"/>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3" name="直線コネクタ 362"/>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4" name="テキスト ボックス 363"/>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5" name="直線コネクタ 364"/>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6" name="テキスト ボックス 365"/>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7" name="直線コネクタ 366"/>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68" name="テキスト ボックス 367"/>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32</xdr:row>
      <xdr:rowOff>149877</xdr:rowOff>
    </xdr:from>
    <xdr:ext cx="762000" cy="259045"/>
    <xdr:sp macro="" textlink="">
      <xdr:nvSpPr>
        <xdr:cNvPr id="370" name="テキスト ボックス 369"/>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48683</xdr:rowOff>
    </xdr:from>
    <xdr:to>
      <xdr:col>81</xdr:col>
      <xdr:colOff>44450</xdr:colOff>
      <xdr:row>45</xdr:row>
      <xdr:rowOff>114300</xdr:rowOff>
    </xdr:to>
    <xdr:cxnSp macro="">
      <xdr:nvCxnSpPr>
        <xdr:cNvPr id="372" name="直線コネクタ 371"/>
        <xdr:cNvCxnSpPr/>
      </xdr:nvCxnSpPr>
      <xdr:spPr>
        <a:xfrm flipV="1">
          <a:off x="17018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86377</xdr:rowOff>
    </xdr:from>
    <xdr:ext cx="762000" cy="259045"/>
    <xdr:sp macro="" textlink="">
      <xdr:nvSpPr>
        <xdr:cNvPr id="373" name="公債費負担の状況最小値テキスト"/>
        <xdr:cNvSpPr txBox="1"/>
      </xdr:nvSpPr>
      <xdr:spPr>
        <a:xfrm>
          <a:off x="17106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114300</xdr:rowOff>
    </xdr:from>
    <xdr:to>
      <xdr:col>81</xdr:col>
      <xdr:colOff>133350</xdr:colOff>
      <xdr:row>45</xdr:row>
      <xdr:rowOff>114300</xdr:rowOff>
    </xdr:to>
    <xdr:cxnSp macro="">
      <xdr:nvCxnSpPr>
        <xdr:cNvPr id="374" name="直線コネクタ 373"/>
        <xdr:cNvCxnSpPr/>
      </xdr:nvCxnSpPr>
      <xdr:spPr>
        <a:xfrm>
          <a:off x="16929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135060</xdr:rowOff>
    </xdr:from>
    <xdr:ext cx="762000" cy="259045"/>
    <xdr:sp macro="" textlink="">
      <xdr:nvSpPr>
        <xdr:cNvPr id="375" name="公債費負担の状況最大値テキスト"/>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48683</xdr:rowOff>
    </xdr:from>
    <xdr:to>
      <xdr:col>81</xdr:col>
      <xdr:colOff>133350</xdr:colOff>
      <xdr:row>36</xdr:row>
      <xdr:rowOff>48683</xdr:rowOff>
    </xdr:to>
    <xdr:cxnSp macro="">
      <xdr:nvCxnSpPr>
        <xdr:cNvPr id="376" name="直線コネクタ 375"/>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96308</xdr:rowOff>
    </xdr:from>
    <xdr:to>
      <xdr:col>81</xdr:col>
      <xdr:colOff>44450</xdr:colOff>
      <xdr:row>41</xdr:row>
      <xdr:rowOff>156633</xdr:rowOff>
    </xdr:to>
    <xdr:cxnSp macro="">
      <xdr:nvCxnSpPr>
        <xdr:cNvPr id="377" name="直線コネクタ 376"/>
        <xdr:cNvCxnSpPr/>
      </xdr:nvCxnSpPr>
      <xdr:spPr>
        <a:xfrm>
          <a:off x="16179800" y="7125758"/>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42</xdr:row>
      <xdr:rowOff>127652</xdr:rowOff>
    </xdr:from>
    <xdr:ext cx="762000" cy="259045"/>
    <xdr:sp macro="" textlink="">
      <xdr:nvSpPr>
        <xdr:cNvPr id="378" name="公債費負担の状況平均値テキスト"/>
        <xdr:cNvSpPr txBox="1"/>
      </xdr:nvSpPr>
      <xdr:spPr>
        <a:xfrm>
          <a:off x="17106900" y="73285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155575</xdr:rowOff>
    </xdr:from>
    <xdr:to>
      <xdr:col>81</xdr:col>
      <xdr:colOff>95250</xdr:colOff>
      <xdr:row>43</xdr:row>
      <xdr:rowOff>85725</xdr:rowOff>
    </xdr:to>
    <xdr:sp macro="" textlink="">
      <xdr:nvSpPr>
        <xdr:cNvPr id="379" name="フローチャート: 判断 378"/>
        <xdr:cNvSpPr/>
      </xdr:nvSpPr>
      <xdr:spPr>
        <a:xfrm>
          <a:off x="169672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167217</xdr:rowOff>
    </xdr:from>
    <xdr:to>
      <xdr:col>77</xdr:col>
      <xdr:colOff>44450</xdr:colOff>
      <xdr:row>41</xdr:row>
      <xdr:rowOff>96308</xdr:rowOff>
    </xdr:to>
    <xdr:cxnSp macro="">
      <xdr:nvCxnSpPr>
        <xdr:cNvPr id="380" name="直線コネクタ 379"/>
        <xdr:cNvCxnSpPr/>
      </xdr:nvCxnSpPr>
      <xdr:spPr>
        <a:xfrm>
          <a:off x="15290800" y="7025217"/>
          <a:ext cx="8890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42</xdr:row>
      <xdr:rowOff>135467</xdr:rowOff>
    </xdr:from>
    <xdr:to>
      <xdr:col>77</xdr:col>
      <xdr:colOff>95250</xdr:colOff>
      <xdr:row>43</xdr:row>
      <xdr:rowOff>65617</xdr:rowOff>
    </xdr:to>
    <xdr:sp macro="" textlink="">
      <xdr:nvSpPr>
        <xdr:cNvPr id="381" name="フローチャート: 判断 380"/>
        <xdr:cNvSpPr/>
      </xdr:nvSpPr>
      <xdr:spPr>
        <a:xfrm>
          <a:off x="16129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50394</xdr:rowOff>
    </xdr:from>
    <xdr:ext cx="736600" cy="259045"/>
    <xdr:sp macro="" textlink="">
      <xdr:nvSpPr>
        <xdr:cNvPr id="382" name="テキスト ボックス 381"/>
        <xdr:cNvSpPr txBox="1"/>
      </xdr:nvSpPr>
      <xdr:spPr>
        <a:xfrm>
          <a:off x="15798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127000</xdr:rowOff>
    </xdr:from>
    <xdr:to>
      <xdr:col>72</xdr:col>
      <xdr:colOff>203200</xdr:colOff>
      <xdr:row>40</xdr:row>
      <xdr:rowOff>167217</xdr:rowOff>
    </xdr:to>
    <xdr:cxnSp macro="">
      <xdr:nvCxnSpPr>
        <xdr:cNvPr id="383" name="直線コネクタ 382"/>
        <xdr:cNvCxnSpPr/>
      </xdr:nvCxnSpPr>
      <xdr:spPr>
        <a:xfrm>
          <a:off x="14401800" y="69850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45508</xdr:rowOff>
    </xdr:from>
    <xdr:to>
      <xdr:col>73</xdr:col>
      <xdr:colOff>44450</xdr:colOff>
      <xdr:row>41</xdr:row>
      <xdr:rowOff>147108</xdr:rowOff>
    </xdr:to>
    <xdr:sp macro="" textlink="">
      <xdr:nvSpPr>
        <xdr:cNvPr id="384" name="フローチャート: 判断 383"/>
        <xdr:cNvSpPr/>
      </xdr:nvSpPr>
      <xdr:spPr>
        <a:xfrm>
          <a:off x="15240000" y="707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131885</xdr:rowOff>
    </xdr:from>
    <xdr:ext cx="762000" cy="259045"/>
    <xdr:sp macro="" textlink="">
      <xdr:nvSpPr>
        <xdr:cNvPr id="385" name="テキスト ボックス 384"/>
        <xdr:cNvSpPr txBox="1"/>
      </xdr:nvSpPr>
      <xdr:spPr>
        <a:xfrm>
          <a:off x="14909800" y="716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127000</xdr:rowOff>
    </xdr:from>
    <xdr:to>
      <xdr:col>68</xdr:col>
      <xdr:colOff>152400</xdr:colOff>
      <xdr:row>41</xdr:row>
      <xdr:rowOff>35983</xdr:rowOff>
    </xdr:to>
    <xdr:cxnSp macro="">
      <xdr:nvCxnSpPr>
        <xdr:cNvPr id="386" name="直線コネクタ 385"/>
        <xdr:cNvCxnSpPr/>
      </xdr:nvCxnSpPr>
      <xdr:spPr>
        <a:xfrm flipV="1">
          <a:off x="13512800" y="698500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85725</xdr:rowOff>
    </xdr:from>
    <xdr:to>
      <xdr:col>68</xdr:col>
      <xdr:colOff>203200</xdr:colOff>
      <xdr:row>42</xdr:row>
      <xdr:rowOff>15875</xdr:rowOff>
    </xdr:to>
    <xdr:sp macro="" textlink="">
      <xdr:nvSpPr>
        <xdr:cNvPr id="387" name="フローチャート: 判断 386"/>
        <xdr:cNvSpPr/>
      </xdr:nvSpPr>
      <xdr:spPr>
        <a:xfrm>
          <a:off x="14351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652</xdr:rowOff>
    </xdr:from>
    <xdr:ext cx="762000" cy="259045"/>
    <xdr:sp macro="" textlink="">
      <xdr:nvSpPr>
        <xdr:cNvPr id="388" name="テキスト ボックス 387"/>
        <xdr:cNvSpPr txBox="1"/>
      </xdr:nvSpPr>
      <xdr:spPr>
        <a:xfrm>
          <a:off x="14020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85725</xdr:rowOff>
    </xdr:from>
    <xdr:to>
      <xdr:col>64</xdr:col>
      <xdr:colOff>152400</xdr:colOff>
      <xdr:row>42</xdr:row>
      <xdr:rowOff>15875</xdr:rowOff>
    </xdr:to>
    <xdr:sp macro="" textlink="">
      <xdr:nvSpPr>
        <xdr:cNvPr id="389" name="フローチャート: 判断 388"/>
        <xdr:cNvSpPr/>
      </xdr:nvSpPr>
      <xdr:spPr>
        <a:xfrm>
          <a:off x="13462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652</xdr:rowOff>
    </xdr:from>
    <xdr:ext cx="762000" cy="259045"/>
    <xdr:sp macro="" textlink="">
      <xdr:nvSpPr>
        <xdr:cNvPr id="390" name="テキスト ボックス 389"/>
        <xdr:cNvSpPr txBox="1"/>
      </xdr:nvSpPr>
      <xdr:spPr>
        <a:xfrm>
          <a:off x="13131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105833</xdr:rowOff>
    </xdr:from>
    <xdr:to>
      <xdr:col>81</xdr:col>
      <xdr:colOff>95250</xdr:colOff>
      <xdr:row>42</xdr:row>
      <xdr:rowOff>35983</xdr:rowOff>
    </xdr:to>
    <xdr:sp macro="" textlink="">
      <xdr:nvSpPr>
        <xdr:cNvPr id="396" name="楕円 395"/>
        <xdr:cNvSpPr/>
      </xdr:nvSpPr>
      <xdr:spPr>
        <a:xfrm>
          <a:off x="169672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122360</xdr:rowOff>
    </xdr:from>
    <xdr:ext cx="762000" cy="259045"/>
    <xdr:sp macro="" textlink="">
      <xdr:nvSpPr>
        <xdr:cNvPr id="397" name="公債費負担の状況該当値テキスト"/>
        <xdr:cNvSpPr txBox="1"/>
      </xdr:nvSpPr>
      <xdr:spPr>
        <a:xfrm>
          <a:off x="171069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45508</xdr:rowOff>
    </xdr:from>
    <xdr:to>
      <xdr:col>77</xdr:col>
      <xdr:colOff>95250</xdr:colOff>
      <xdr:row>41</xdr:row>
      <xdr:rowOff>147108</xdr:rowOff>
    </xdr:to>
    <xdr:sp macro="" textlink="">
      <xdr:nvSpPr>
        <xdr:cNvPr id="398" name="楕円 397"/>
        <xdr:cNvSpPr/>
      </xdr:nvSpPr>
      <xdr:spPr>
        <a:xfrm>
          <a:off x="16129000" y="7074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157285</xdr:rowOff>
    </xdr:from>
    <xdr:ext cx="736600" cy="259045"/>
    <xdr:sp macro="" textlink="">
      <xdr:nvSpPr>
        <xdr:cNvPr id="399" name="テキスト ボックス 398"/>
        <xdr:cNvSpPr txBox="1"/>
      </xdr:nvSpPr>
      <xdr:spPr>
        <a:xfrm>
          <a:off x="15798800" y="68438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116417</xdr:rowOff>
    </xdr:from>
    <xdr:to>
      <xdr:col>73</xdr:col>
      <xdr:colOff>44450</xdr:colOff>
      <xdr:row>41</xdr:row>
      <xdr:rowOff>46567</xdr:rowOff>
    </xdr:to>
    <xdr:sp macro="" textlink="">
      <xdr:nvSpPr>
        <xdr:cNvPr id="400" name="楕円 399"/>
        <xdr:cNvSpPr/>
      </xdr:nvSpPr>
      <xdr:spPr>
        <a:xfrm>
          <a:off x="15240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56744</xdr:rowOff>
    </xdr:from>
    <xdr:ext cx="762000" cy="259045"/>
    <xdr:sp macro="" textlink="">
      <xdr:nvSpPr>
        <xdr:cNvPr id="401" name="テキスト ボックス 400"/>
        <xdr:cNvSpPr txBox="1"/>
      </xdr:nvSpPr>
      <xdr:spPr>
        <a:xfrm>
          <a:off x="14909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76200</xdr:rowOff>
    </xdr:from>
    <xdr:to>
      <xdr:col>68</xdr:col>
      <xdr:colOff>203200</xdr:colOff>
      <xdr:row>41</xdr:row>
      <xdr:rowOff>6350</xdr:rowOff>
    </xdr:to>
    <xdr:sp macro="" textlink="">
      <xdr:nvSpPr>
        <xdr:cNvPr id="402" name="楕円 401"/>
        <xdr:cNvSpPr/>
      </xdr:nvSpPr>
      <xdr:spPr>
        <a:xfrm>
          <a:off x="14351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16527</xdr:rowOff>
    </xdr:from>
    <xdr:ext cx="762000" cy="259045"/>
    <xdr:sp macro="" textlink="">
      <xdr:nvSpPr>
        <xdr:cNvPr id="403" name="テキスト ボックス 402"/>
        <xdr:cNvSpPr txBox="1"/>
      </xdr:nvSpPr>
      <xdr:spPr>
        <a:xfrm>
          <a:off x="14020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156633</xdr:rowOff>
    </xdr:from>
    <xdr:to>
      <xdr:col>64</xdr:col>
      <xdr:colOff>152400</xdr:colOff>
      <xdr:row>41</xdr:row>
      <xdr:rowOff>86783</xdr:rowOff>
    </xdr:to>
    <xdr:sp macro="" textlink="">
      <xdr:nvSpPr>
        <xdr:cNvPr id="404" name="楕円 403"/>
        <xdr:cNvSpPr/>
      </xdr:nvSpPr>
      <xdr:spPr>
        <a:xfrm>
          <a:off x="13462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96960</xdr:rowOff>
    </xdr:from>
    <xdr:ext cx="762000" cy="259045"/>
    <xdr:sp macro="" textlink="">
      <xdr:nvSpPr>
        <xdr:cNvPr id="405" name="テキスト ボックス 404"/>
        <xdr:cNvSpPr txBox="1"/>
      </xdr:nvSpPr>
      <xdr:spPr>
        <a:xfrm>
          <a:off x="13131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200">
              <a:latin typeface="ＭＳ Ｐゴシック" panose="020B0600070205080204" pitchFamily="50" charset="-128"/>
              <a:ea typeface="ＭＳ Ｐゴシック" panose="020B0600070205080204" pitchFamily="50" charset="-128"/>
            </a:rPr>
            <a:t>将来負担比率は、庁舎建設や大田原中学校校舎増改築事業などの大型事業が終了したことから市債発行額の減少及び合併特例債の償還終了などによる市債残高の減少に伴い、将来負担額が減少したこと等から過去</a:t>
          </a:r>
          <a:r>
            <a:rPr kumimoji="1" lang="en-US" altLang="ja-JP" sz="1200">
              <a:latin typeface="ＭＳ Ｐゴシック" panose="020B0600070205080204" pitchFamily="50" charset="-128"/>
              <a:ea typeface="ＭＳ Ｐゴシック" panose="020B0600070205080204" pitchFamily="50" charset="-128"/>
            </a:rPr>
            <a:t>3</a:t>
          </a:r>
          <a:r>
            <a:rPr kumimoji="1" lang="ja-JP" altLang="en-US" sz="1200">
              <a:latin typeface="ＭＳ Ｐゴシック" panose="020B0600070205080204" pitchFamily="50" charset="-128"/>
              <a:ea typeface="ＭＳ Ｐゴシック" panose="020B0600070205080204" pitchFamily="50" charset="-128"/>
            </a:rPr>
            <a:t>か年については大幅な減少を続けてきた。令和</a:t>
          </a:r>
          <a:r>
            <a:rPr kumimoji="1" lang="en-US" altLang="ja-JP" sz="1200">
              <a:latin typeface="ＭＳ Ｐゴシック" panose="020B0600070205080204" pitchFamily="50" charset="-128"/>
              <a:ea typeface="ＭＳ Ｐゴシック" panose="020B0600070205080204" pitchFamily="50" charset="-128"/>
            </a:rPr>
            <a:t>6</a:t>
          </a:r>
          <a:r>
            <a:rPr kumimoji="1" lang="ja-JP" altLang="en-US" sz="1200">
              <a:latin typeface="ＭＳ Ｐゴシック" panose="020B0600070205080204" pitchFamily="50" charset="-128"/>
              <a:ea typeface="ＭＳ Ｐゴシック" panose="020B0600070205080204" pitchFamily="50" charset="-128"/>
            </a:rPr>
            <a:t>年度は、地方債現在高は減少したが、充当可能財源等が減少したことが影響し、前年度比</a:t>
          </a:r>
          <a:r>
            <a:rPr kumimoji="1" lang="en-US" altLang="ja-JP" sz="1200">
              <a:latin typeface="ＭＳ Ｐゴシック" panose="020B0600070205080204" pitchFamily="50" charset="-128"/>
              <a:ea typeface="ＭＳ Ｐゴシック" panose="020B0600070205080204" pitchFamily="50" charset="-128"/>
            </a:rPr>
            <a:t>2.5</a:t>
          </a:r>
          <a:r>
            <a:rPr kumimoji="1" lang="ja-JP" altLang="en-US" sz="1200">
              <a:latin typeface="ＭＳ Ｐゴシック" panose="020B0600070205080204" pitchFamily="50" charset="-128"/>
              <a:ea typeface="ＭＳ Ｐゴシック" panose="020B0600070205080204" pitchFamily="50" charset="-128"/>
            </a:rPr>
            <a:t>ポイント増加の</a:t>
          </a:r>
          <a:r>
            <a:rPr kumimoji="1" lang="en-US" altLang="ja-JP" sz="1200">
              <a:latin typeface="ＭＳ Ｐゴシック" panose="020B0600070205080204" pitchFamily="50" charset="-128"/>
              <a:ea typeface="ＭＳ Ｐゴシック" panose="020B0600070205080204" pitchFamily="50" charset="-128"/>
            </a:rPr>
            <a:t>23.5</a:t>
          </a:r>
          <a:r>
            <a:rPr kumimoji="1" lang="ja-JP" altLang="en-US" sz="1200">
              <a:latin typeface="ＭＳ Ｐゴシック" panose="020B0600070205080204" pitchFamily="50" charset="-128"/>
              <a:ea typeface="ＭＳ Ｐゴシック" panose="020B0600070205080204" pitchFamily="50" charset="-128"/>
            </a:rPr>
            <a:t>％となった。依然として、県内平均及び全国平均を大きく上回っており、今後は投資的事業の計画的な実施による地方債発行の抑制に取り組むとともに、財政調整基金などの充当可能基金への積立など、充当可能財源の増加を図り、財政の健全化に努める。</a:t>
          </a:r>
        </a:p>
      </xdr:txBody>
    </xdr:sp>
    <xdr:clientData/>
  </xdr:twoCellAnchor>
  <xdr:oneCellAnchor>
    <xdr:from>
      <xdr:col>61</xdr:col>
      <xdr:colOff>6350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127000</xdr:rowOff>
    </xdr:from>
    <xdr:to>
      <xdr:col>85</xdr:col>
      <xdr:colOff>95250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158750</xdr:rowOff>
    </xdr:from>
    <xdr:to>
      <xdr:col>85</xdr:col>
      <xdr:colOff>95250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19050</xdr:rowOff>
    </xdr:from>
    <xdr:to>
      <xdr:col>85</xdr:col>
      <xdr:colOff>95250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14</xdr:row>
      <xdr:rowOff>50800</xdr:rowOff>
    </xdr:from>
    <xdr:to>
      <xdr:col>85</xdr:col>
      <xdr:colOff>95250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14</xdr:row>
      <xdr:rowOff>50800</xdr:rowOff>
    </xdr:from>
    <xdr:to>
      <xdr:col>81</xdr:col>
      <xdr:colOff>44450</xdr:colOff>
      <xdr:row>22</xdr:row>
      <xdr:rowOff>134239</xdr:rowOff>
    </xdr:to>
    <xdr:cxnSp macro="">
      <xdr:nvCxnSpPr>
        <xdr:cNvPr id="432" name="直線コネクタ 431"/>
        <xdr:cNvCxnSpPr/>
      </xdr:nvCxnSpPr>
      <xdr:spPr>
        <a:xfrm flipV="1">
          <a:off x="17018000" y="2451100"/>
          <a:ext cx="0" cy="14550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106316</xdr:rowOff>
    </xdr:from>
    <xdr:ext cx="762000" cy="259045"/>
    <xdr:sp macro="" textlink="">
      <xdr:nvSpPr>
        <xdr:cNvPr id="433" name="将来負担の状況最小値テキスト"/>
        <xdr:cNvSpPr txBox="1"/>
      </xdr:nvSpPr>
      <xdr:spPr>
        <a:xfrm>
          <a:off x="17106900" y="387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134239</xdr:rowOff>
    </xdr:from>
    <xdr:to>
      <xdr:col>81</xdr:col>
      <xdr:colOff>133350</xdr:colOff>
      <xdr:row>22</xdr:row>
      <xdr:rowOff>134239</xdr:rowOff>
    </xdr:to>
    <xdr:cxnSp macro="">
      <xdr:nvCxnSpPr>
        <xdr:cNvPr id="434" name="直線コネクタ 433"/>
        <xdr:cNvCxnSpPr/>
      </xdr:nvCxnSpPr>
      <xdr:spPr>
        <a:xfrm>
          <a:off x="16929100" y="390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14</xdr:row>
      <xdr:rowOff>50800</xdr:rowOff>
    </xdr:from>
    <xdr:to>
      <xdr:col>81</xdr:col>
      <xdr:colOff>133350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17</xdr:row>
      <xdr:rowOff>43180</xdr:rowOff>
    </xdr:from>
    <xdr:to>
      <xdr:col>81</xdr:col>
      <xdr:colOff>44450</xdr:colOff>
      <xdr:row>17</xdr:row>
      <xdr:rowOff>103505</xdr:rowOff>
    </xdr:to>
    <xdr:cxnSp macro="">
      <xdr:nvCxnSpPr>
        <xdr:cNvPr id="437" name="直線コネクタ 436"/>
        <xdr:cNvCxnSpPr/>
      </xdr:nvCxnSpPr>
      <xdr:spPr>
        <a:xfrm>
          <a:off x="16179800" y="2957830"/>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19</xdr:row>
      <xdr:rowOff>137939</xdr:rowOff>
    </xdr:from>
    <xdr:ext cx="762000" cy="259045"/>
    <xdr:sp macro="" textlink="">
      <xdr:nvSpPr>
        <xdr:cNvPr id="438" name="将来負担の状況平均値テキスト"/>
        <xdr:cNvSpPr txBox="1"/>
      </xdr:nvSpPr>
      <xdr:spPr>
        <a:xfrm>
          <a:off x="17106900" y="33954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19</xdr:row>
      <xdr:rowOff>165862</xdr:rowOff>
    </xdr:from>
    <xdr:to>
      <xdr:col>81</xdr:col>
      <xdr:colOff>95250</xdr:colOff>
      <xdr:row>20</xdr:row>
      <xdr:rowOff>96012</xdr:rowOff>
    </xdr:to>
    <xdr:sp macro="" textlink="">
      <xdr:nvSpPr>
        <xdr:cNvPr id="439" name="フローチャート: 判断 438"/>
        <xdr:cNvSpPr/>
      </xdr:nvSpPr>
      <xdr:spPr>
        <a:xfrm>
          <a:off x="16967200" y="342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17</xdr:row>
      <xdr:rowOff>43180</xdr:rowOff>
    </xdr:from>
    <xdr:to>
      <xdr:col>77</xdr:col>
      <xdr:colOff>44450</xdr:colOff>
      <xdr:row>19</xdr:row>
      <xdr:rowOff>86360</xdr:rowOff>
    </xdr:to>
    <xdr:cxnSp macro="">
      <xdr:nvCxnSpPr>
        <xdr:cNvPr id="440" name="直線コネクタ 439"/>
        <xdr:cNvCxnSpPr/>
      </xdr:nvCxnSpPr>
      <xdr:spPr>
        <a:xfrm flipV="1">
          <a:off x="15290800" y="2957830"/>
          <a:ext cx="889000" cy="386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20</xdr:row>
      <xdr:rowOff>61976</xdr:rowOff>
    </xdr:from>
    <xdr:to>
      <xdr:col>77</xdr:col>
      <xdr:colOff>95250</xdr:colOff>
      <xdr:row>20</xdr:row>
      <xdr:rowOff>163576</xdr:rowOff>
    </xdr:to>
    <xdr:sp macro="" textlink="">
      <xdr:nvSpPr>
        <xdr:cNvPr id="441" name="フローチャート: 判断 440"/>
        <xdr:cNvSpPr/>
      </xdr:nvSpPr>
      <xdr:spPr>
        <a:xfrm>
          <a:off x="16129000" y="3490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20</xdr:row>
      <xdr:rowOff>148353</xdr:rowOff>
    </xdr:from>
    <xdr:ext cx="736600" cy="259045"/>
    <xdr:sp macro="" textlink="">
      <xdr:nvSpPr>
        <xdr:cNvPr id="442" name="テキスト ボックス 441"/>
        <xdr:cNvSpPr txBox="1"/>
      </xdr:nvSpPr>
      <xdr:spPr>
        <a:xfrm>
          <a:off x="15798800" y="3577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19</xdr:row>
      <xdr:rowOff>86360</xdr:rowOff>
    </xdr:from>
    <xdr:to>
      <xdr:col>72</xdr:col>
      <xdr:colOff>203200</xdr:colOff>
      <xdr:row>21</xdr:row>
      <xdr:rowOff>102997</xdr:rowOff>
    </xdr:to>
    <xdr:cxnSp macro="">
      <xdr:nvCxnSpPr>
        <xdr:cNvPr id="443" name="直線コネクタ 442"/>
        <xdr:cNvCxnSpPr/>
      </xdr:nvCxnSpPr>
      <xdr:spPr>
        <a:xfrm flipV="1">
          <a:off x="14401800" y="3343910"/>
          <a:ext cx="889000" cy="359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18</xdr:row>
      <xdr:rowOff>6731</xdr:rowOff>
    </xdr:from>
    <xdr:to>
      <xdr:col>73</xdr:col>
      <xdr:colOff>44450</xdr:colOff>
      <xdr:row>18</xdr:row>
      <xdr:rowOff>108331</xdr:rowOff>
    </xdr:to>
    <xdr:sp macro="" textlink="">
      <xdr:nvSpPr>
        <xdr:cNvPr id="444" name="フローチャート: 判断 443"/>
        <xdr:cNvSpPr/>
      </xdr:nvSpPr>
      <xdr:spPr>
        <a:xfrm>
          <a:off x="15240000" y="3092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16</xdr:row>
      <xdr:rowOff>118508</xdr:rowOff>
    </xdr:from>
    <xdr:ext cx="762000" cy="259045"/>
    <xdr:sp macro="" textlink="">
      <xdr:nvSpPr>
        <xdr:cNvPr id="445" name="テキスト ボックス 444"/>
        <xdr:cNvSpPr txBox="1"/>
      </xdr:nvSpPr>
      <xdr:spPr>
        <a:xfrm>
          <a:off x="14909800" y="2861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21</xdr:row>
      <xdr:rowOff>102997</xdr:rowOff>
    </xdr:from>
    <xdr:to>
      <xdr:col>68</xdr:col>
      <xdr:colOff>152400</xdr:colOff>
      <xdr:row>23</xdr:row>
      <xdr:rowOff>73787</xdr:rowOff>
    </xdr:to>
    <xdr:cxnSp macro="">
      <xdr:nvCxnSpPr>
        <xdr:cNvPr id="446" name="直線コネクタ 445"/>
        <xdr:cNvCxnSpPr/>
      </xdr:nvCxnSpPr>
      <xdr:spPr>
        <a:xfrm flipV="1">
          <a:off x="13512800" y="3703447"/>
          <a:ext cx="8890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19</xdr:row>
      <xdr:rowOff>83820</xdr:rowOff>
    </xdr:from>
    <xdr:to>
      <xdr:col>68</xdr:col>
      <xdr:colOff>203200</xdr:colOff>
      <xdr:row>20</xdr:row>
      <xdr:rowOff>13970</xdr:rowOff>
    </xdr:to>
    <xdr:sp macro="" textlink="">
      <xdr:nvSpPr>
        <xdr:cNvPr id="447" name="フローチャート: 判断 446"/>
        <xdr:cNvSpPr/>
      </xdr:nvSpPr>
      <xdr:spPr>
        <a:xfrm>
          <a:off x="14351000" y="334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24147</xdr:rowOff>
    </xdr:from>
    <xdr:ext cx="762000" cy="259045"/>
    <xdr:sp macro="" textlink="">
      <xdr:nvSpPr>
        <xdr:cNvPr id="448" name="テキスト ボックス 447"/>
        <xdr:cNvSpPr txBox="1"/>
      </xdr:nvSpPr>
      <xdr:spPr>
        <a:xfrm>
          <a:off x="14020800" y="311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19</xdr:row>
      <xdr:rowOff>95885</xdr:rowOff>
    </xdr:from>
    <xdr:to>
      <xdr:col>64</xdr:col>
      <xdr:colOff>152400</xdr:colOff>
      <xdr:row>20</xdr:row>
      <xdr:rowOff>26035</xdr:rowOff>
    </xdr:to>
    <xdr:sp macro="" textlink="">
      <xdr:nvSpPr>
        <xdr:cNvPr id="449" name="フローチャート: 判断 448"/>
        <xdr:cNvSpPr/>
      </xdr:nvSpPr>
      <xdr:spPr>
        <a:xfrm>
          <a:off x="13462000" y="3353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18</xdr:row>
      <xdr:rowOff>36212</xdr:rowOff>
    </xdr:from>
    <xdr:ext cx="762000" cy="259045"/>
    <xdr:sp macro="" textlink="">
      <xdr:nvSpPr>
        <xdr:cNvPr id="450" name="テキスト ボックス 449"/>
        <xdr:cNvSpPr txBox="1"/>
      </xdr:nvSpPr>
      <xdr:spPr>
        <a:xfrm>
          <a:off x="13131800" y="3122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17</xdr:row>
      <xdr:rowOff>52705</xdr:rowOff>
    </xdr:from>
    <xdr:to>
      <xdr:col>81</xdr:col>
      <xdr:colOff>95250</xdr:colOff>
      <xdr:row>17</xdr:row>
      <xdr:rowOff>154305</xdr:rowOff>
    </xdr:to>
    <xdr:sp macro="" textlink="">
      <xdr:nvSpPr>
        <xdr:cNvPr id="456" name="楕円 455"/>
        <xdr:cNvSpPr/>
      </xdr:nvSpPr>
      <xdr:spPr>
        <a:xfrm>
          <a:off x="16967200" y="296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69232</xdr:rowOff>
    </xdr:from>
    <xdr:ext cx="762000" cy="259045"/>
    <xdr:sp macro="" textlink="">
      <xdr:nvSpPr>
        <xdr:cNvPr id="457" name="将来負担の状況該当値テキスト"/>
        <xdr:cNvSpPr txBox="1"/>
      </xdr:nvSpPr>
      <xdr:spPr>
        <a:xfrm>
          <a:off x="17106900" y="2812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163830</xdr:rowOff>
    </xdr:from>
    <xdr:to>
      <xdr:col>77</xdr:col>
      <xdr:colOff>95250</xdr:colOff>
      <xdr:row>17</xdr:row>
      <xdr:rowOff>93980</xdr:rowOff>
    </xdr:to>
    <xdr:sp macro="" textlink="">
      <xdr:nvSpPr>
        <xdr:cNvPr id="458" name="楕円 457"/>
        <xdr:cNvSpPr/>
      </xdr:nvSpPr>
      <xdr:spPr>
        <a:xfrm>
          <a:off x="16129000" y="290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104157</xdr:rowOff>
    </xdr:from>
    <xdr:ext cx="736600" cy="259045"/>
    <xdr:sp macro="" textlink="">
      <xdr:nvSpPr>
        <xdr:cNvPr id="459" name="テキスト ボックス 458"/>
        <xdr:cNvSpPr txBox="1"/>
      </xdr:nvSpPr>
      <xdr:spPr>
        <a:xfrm>
          <a:off x="15798800" y="267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19</xdr:row>
      <xdr:rowOff>35560</xdr:rowOff>
    </xdr:from>
    <xdr:to>
      <xdr:col>73</xdr:col>
      <xdr:colOff>44450</xdr:colOff>
      <xdr:row>19</xdr:row>
      <xdr:rowOff>137160</xdr:rowOff>
    </xdr:to>
    <xdr:sp macro="" textlink="">
      <xdr:nvSpPr>
        <xdr:cNvPr id="460" name="楕円 459"/>
        <xdr:cNvSpPr/>
      </xdr:nvSpPr>
      <xdr:spPr>
        <a:xfrm>
          <a:off x="15240000" y="329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19</xdr:row>
      <xdr:rowOff>121937</xdr:rowOff>
    </xdr:from>
    <xdr:ext cx="762000" cy="259045"/>
    <xdr:sp macro="" textlink="">
      <xdr:nvSpPr>
        <xdr:cNvPr id="461" name="テキスト ボックス 460"/>
        <xdr:cNvSpPr txBox="1"/>
      </xdr:nvSpPr>
      <xdr:spPr>
        <a:xfrm>
          <a:off x="14909800" y="337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21</xdr:row>
      <xdr:rowOff>52197</xdr:rowOff>
    </xdr:from>
    <xdr:to>
      <xdr:col>68</xdr:col>
      <xdr:colOff>203200</xdr:colOff>
      <xdr:row>21</xdr:row>
      <xdr:rowOff>153797</xdr:rowOff>
    </xdr:to>
    <xdr:sp macro="" textlink="">
      <xdr:nvSpPr>
        <xdr:cNvPr id="462" name="楕円 461"/>
        <xdr:cNvSpPr/>
      </xdr:nvSpPr>
      <xdr:spPr>
        <a:xfrm>
          <a:off x="14351000" y="3652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21</xdr:row>
      <xdr:rowOff>138574</xdr:rowOff>
    </xdr:from>
    <xdr:ext cx="762000" cy="259045"/>
    <xdr:sp macro="" textlink="">
      <xdr:nvSpPr>
        <xdr:cNvPr id="463" name="テキスト ボックス 462"/>
        <xdr:cNvSpPr txBox="1"/>
      </xdr:nvSpPr>
      <xdr:spPr>
        <a:xfrm>
          <a:off x="14020800" y="3739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23</xdr:row>
      <xdr:rowOff>22987</xdr:rowOff>
    </xdr:from>
    <xdr:to>
      <xdr:col>64</xdr:col>
      <xdr:colOff>152400</xdr:colOff>
      <xdr:row>23</xdr:row>
      <xdr:rowOff>124587</xdr:rowOff>
    </xdr:to>
    <xdr:sp macro="" textlink="">
      <xdr:nvSpPr>
        <xdr:cNvPr id="464" name="楕円 463"/>
        <xdr:cNvSpPr/>
      </xdr:nvSpPr>
      <xdr:spPr>
        <a:xfrm>
          <a:off x="13462000" y="3966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23</xdr:row>
      <xdr:rowOff>109364</xdr:rowOff>
    </xdr:from>
    <xdr:ext cx="762000" cy="259045"/>
    <xdr:sp macro="" textlink="">
      <xdr:nvSpPr>
        <xdr:cNvPr id="465" name="テキスト ボックス 464"/>
        <xdr:cNvSpPr txBox="1"/>
      </xdr:nvSpPr>
      <xdr:spPr>
        <a:xfrm>
          <a:off x="13131800" y="40527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栃木県大田原市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68,053
66,754
354.36
35,885,709
34,160,909
1,637,045
19,545,366
23,410,468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7.0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年度は、人事院勧告等により、前年度比</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24.9</a:t>
          </a:r>
          <a:r>
            <a:rPr kumimoji="1" lang="ja-JP" altLang="en-US" sz="1300">
              <a:latin typeface="ＭＳ Ｐゴシック" panose="020B0600070205080204" pitchFamily="50" charset="-128"/>
              <a:ea typeface="ＭＳ Ｐゴシック" panose="020B0600070205080204" pitchFamily="50" charset="-128"/>
            </a:rPr>
            <a:t>％となった。今年度も類似団体平均、全国平均及び県内平均を下回った。今後についても、第</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定員適正化計画に基づく定員管理、時間外勤務の抑制による手当の削減、人事評価に基づく給与査定、民間委託の推進などを継続して実施し、人件費の削減に努める。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78014</xdr:rowOff>
    </xdr:from>
    <xdr:to>
      <xdr:col>24</xdr:col>
      <xdr:colOff>25400</xdr:colOff>
      <xdr:row>41</xdr:row>
      <xdr:rowOff>53522</xdr:rowOff>
    </xdr:to>
    <xdr:cxnSp macro="">
      <xdr:nvCxnSpPr>
        <xdr:cNvPr id="63" name="直線コネクタ 62"/>
        <xdr:cNvCxnSpPr/>
      </xdr:nvCxnSpPr>
      <xdr:spPr>
        <a:xfrm flipV="1">
          <a:off x="4826000" y="5564414"/>
          <a:ext cx="0" cy="15185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25599</xdr:rowOff>
    </xdr:from>
    <xdr:ext cx="762000" cy="259045"/>
    <xdr:sp macro="" textlink="">
      <xdr:nvSpPr>
        <xdr:cNvPr id="64" name="人件費最小値テキスト"/>
        <xdr:cNvSpPr txBox="1"/>
      </xdr:nvSpPr>
      <xdr:spPr>
        <a:xfrm>
          <a:off x="4914900" y="705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53522</xdr:rowOff>
    </xdr:from>
    <xdr:to>
      <xdr:col>24</xdr:col>
      <xdr:colOff>114300</xdr:colOff>
      <xdr:row>41</xdr:row>
      <xdr:rowOff>53522</xdr:rowOff>
    </xdr:to>
    <xdr:cxnSp macro="">
      <xdr:nvCxnSpPr>
        <xdr:cNvPr id="65" name="直線コネクタ 64"/>
        <xdr:cNvCxnSpPr/>
      </xdr:nvCxnSpPr>
      <xdr:spPr>
        <a:xfrm>
          <a:off x="4737100" y="7082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164391</xdr:rowOff>
    </xdr:from>
    <xdr:ext cx="762000" cy="259045"/>
    <xdr:sp macro="" textlink="">
      <xdr:nvSpPr>
        <xdr:cNvPr id="66" name="人件費最大値テキスト"/>
        <xdr:cNvSpPr txBox="1"/>
      </xdr:nvSpPr>
      <xdr:spPr>
        <a:xfrm>
          <a:off x="4914900" y="5307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78014</xdr:rowOff>
    </xdr:from>
    <xdr:to>
      <xdr:col>24</xdr:col>
      <xdr:colOff>114300</xdr:colOff>
      <xdr:row>32</xdr:row>
      <xdr:rowOff>78014</xdr:rowOff>
    </xdr:to>
    <xdr:cxnSp macro="">
      <xdr:nvCxnSpPr>
        <xdr:cNvPr id="67" name="直線コネクタ 66"/>
        <xdr:cNvCxnSpPr/>
      </xdr:nvCxnSpPr>
      <xdr:spPr>
        <a:xfrm>
          <a:off x="4737100" y="5564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110672</xdr:rowOff>
    </xdr:from>
    <xdr:to>
      <xdr:col>24</xdr:col>
      <xdr:colOff>25400</xdr:colOff>
      <xdr:row>35</xdr:row>
      <xdr:rowOff>69850</xdr:rowOff>
    </xdr:to>
    <xdr:cxnSp macro="">
      <xdr:nvCxnSpPr>
        <xdr:cNvPr id="68" name="直線コネクタ 67"/>
        <xdr:cNvCxnSpPr/>
      </xdr:nvCxnSpPr>
      <xdr:spPr>
        <a:xfrm>
          <a:off x="3987800" y="5939972"/>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7455</xdr:rowOff>
    </xdr:from>
    <xdr:ext cx="762000" cy="259045"/>
    <xdr:sp macro="" textlink="">
      <xdr:nvSpPr>
        <xdr:cNvPr id="69" name="人件費平均値テキスト"/>
        <xdr:cNvSpPr txBox="1"/>
      </xdr:nvSpPr>
      <xdr:spPr>
        <a:xfrm>
          <a:off x="4914900" y="6351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35378</xdr:rowOff>
    </xdr:from>
    <xdr:to>
      <xdr:col>24</xdr:col>
      <xdr:colOff>76200</xdr:colOff>
      <xdr:row>37</xdr:row>
      <xdr:rowOff>136978</xdr:rowOff>
    </xdr:to>
    <xdr:sp macro="" textlink="">
      <xdr:nvSpPr>
        <xdr:cNvPr id="70" name="フローチャート: 判断 69"/>
        <xdr:cNvSpPr/>
      </xdr:nvSpPr>
      <xdr:spPr>
        <a:xfrm>
          <a:off x="4775200" y="6379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33</xdr:row>
      <xdr:rowOff>69850</xdr:rowOff>
    </xdr:from>
    <xdr:to>
      <xdr:col>19</xdr:col>
      <xdr:colOff>187325</xdr:colOff>
      <xdr:row>34</xdr:row>
      <xdr:rowOff>110672</xdr:rowOff>
    </xdr:to>
    <xdr:cxnSp macro="">
      <xdr:nvCxnSpPr>
        <xdr:cNvPr id="71" name="直線コネクタ 70"/>
        <xdr:cNvCxnSpPr/>
      </xdr:nvCxnSpPr>
      <xdr:spPr>
        <a:xfrm>
          <a:off x="3098800" y="5727700"/>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166007</xdr:rowOff>
    </xdr:from>
    <xdr:to>
      <xdr:col>20</xdr:col>
      <xdr:colOff>38100</xdr:colOff>
      <xdr:row>36</xdr:row>
      <xdr:rowOff>96157</xdr:rowOff>
    </xdr:to>
    <xdr:sp macro="" textlink="">
      <xdr:nvSpPr>
        <xdr:cNvPr id="72" name="フローチャート: 判断 71"/>
        <xdr:cNvSpPr/>
      </xdr:nvSpPr>
      <xdr:spPr>
        <a:xfrm>
          <a:off x="3937000" y="6166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80934</xdr:rowOff>
    </xdr:from>
    <xdr:ext cx="736600" cy="259045"/>
    <xdr:sp macro="" textlink="">
      <xdr:nvSpPr>
        <xdr:cNvPr id="73" name="テキスト ボックス 72"/>
        <xdr:cNvSpPr txBox="1"/>
      </xdr:nvSpPr>
      <xdr:spPr>
        <a:xfrm>
          <a:off x="3606800" y="6253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32</xdr:row>
      <xdr:rowOff>29028</xdr:rowOff>
    </xdr:from>
    <xdr:to>
      <xdr:col>15</xdr:col>
      <xdr:colOff>98425</xdr:colOff>
      <xdr:row>33</xdr:row>
      <xdr:rowOff>69850</xdr:rowOff>
    </xdr:to>
    <xdr:cxnSp macro="">
      <xdr:nvCxnSpPr>
        <xdr:cNvPr id="74" name="直線コネクタ 73"/>
        <xdr:cNvCxnSpPr/>
      </xdr:nvCxnSpPr>
      <xdr:spPr>
        <a:xfrm>
          <a:off x="2209800" y="5515428"/>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51707</xdr:rowOff>
    </xdr:from>
    <xdr:to>
      <xdr:col>15</xdr:col>
      <xdr:colOff>149225</xdr:colOff>
      <xdr:row>35</xdr:row>
      <xdr:rowOff>153307</xdr:rowOff>
    </xdr:to>
    <xdr:sp macro="" textlink="">
      <xdr:nvSpPr>
        <xdr:cNvPr id="75" name="フローチャート: 判断 74"/>
        <xdr:cNvSpPr/>
      </xdr:nvSpPr>
      <xdr:spPr>
        <a:xfrm>
          <a:off x="3048000" y="605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138084</xdr:rowOff>
    </xdr:from>
    <xdr:ext cx="762000" cy="259045"/>
    <xdr:sp macro="" textlink="">
      <xdr:nvSpPr>
        <xdr:cNvPr id="76" name="テキスト ボックス 75"/>
        <xdr:cNvSpPr txBox="1"/>
      </xdr:nvSpPr>
      <xdr:spPr>
        <a:xfrm>
          <a:off x="2717800" y="6138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32</xdr:row>
      <xdr:rowOff>29028</xdr:rowOff>
    </xdr:from>
    <xdr:to>
      <xdr:col>11</xdr:col>
      <xdr:colOff>9525</xdr:colOff>
      <xdr:row>34</xdr:row>
      <xdr:rowOff>159657</xdr:rowOff>
    </xdr:to>
    <xdr:cxnSp macro="">
      <xdr:nvCxnSpPr>
        <xdr:cNvPr id="77" name="直線コネクタ 76"/>
        <xdr:cNvCxnSpPr/>
      </xdr:nvCxnSpPr>
      <xdr:spPr>
        <a:xfrm flipV="1">
          <a:off x="1320800" y="5515428"/>
          <a:ext cx="889000" cy="473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84364</xdr:rowOff>
    </xdr:from>
    <xdr:to>
      <xdr:col>11</xdr:col>
      <xdr:colOff>60325</xdr:colOff>
      <xdr:row>36</xdr:row>
      <xdr:rowOff>14514</xdr:rowOff>
    </xdr:to>
    <xdr:sp macro="" textlink="">
      <xdr:nvSpPr>
        <xdr:cNvPr id="78" name="フローチャート: 判断 77"/>
        <xdr:cNvSpPr/>
      </xdr:nvSpPr>
      <xdr:spPr>
        <a:xfrm>
          <a:off x="2159000" y="6085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170741</xdr:rowOff>
    </xdr:from>
    <xdr:ext cx="762000" cy="259045"/>
    <xdr:sp macro="" textlink="">
      <xdr:nvSpPr>
        <xdr:cNvPr id="79" name="テキスト ボックス 78"/>
        <xdr:cNvSpPr txBox="1"/>
      </xdr:nvSpPr>
      <xdr:spPr>
        <a:xfrm>
          <a:off x="1828800" y="617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157843</xdr:rowOff>
    </xdr:from>
    <xdr:to>
      <xdr:col>6</xdr:col>
      <xdr:colOff>171450</xdr:colOff>
      <xdr:row>35</xdr:row>
      <xdr:rowOff>87993</xdr:rowOff>
    </xdr:to>
    <xdr:sp macro="" textlink="">
      <xdr:nvSpPr>
        <xdr:cNvPr id="80" name="フローチャート: 判断 79"/>
        <xdr:cNvSpPr/>
      </xdr:nvSpPr>
      <xdr:spPr>
        <a:xfrm>
          <a:off x="1270000" y="5987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72770</xdr:rowOff>
    </xdr:from>
    <xdr:ext cx="762000" cy="259045"/>
    <xdr:sp macro="" textlink="">
      <xdr:nvSpPr>
        <xdr:cNvPr id="81" name="テキスト ボックス 80"/>
        <xdr:cNvSpPr txBox="1"/>
      </xdr:nvSpPr>
      <xdr:spPr>
        <a:xfrm>
          <a:off x="9398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19050</xdr:rowOff>
    </xdr:from>
    <xdr:to>
      <xdr:col>24</xdr:col>
      <xdr:colOff>76200</xdr:colOff>
      <xdr:row>35</xdr:row>
      <xdr:rowOff>120650</xdr:rowOff>
    </xdr:to>
    <xdr:sp macro="" textlink="">
      <xdr:nvSpPr>
        <xdr:cNvPr id="87" name="楕円 86"/>
        <xdr:cNvSpPr/>
      </xdr:nvSpPr>
      <xdr:spPr>
        <a:xfrm>
          <a:off x="47752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35577</xdr:rowOff>
    </xdr:from>
    <xdr:ext cx="762000" cy="259045"/>
    <xdr:sp macro="" textlink="">
      <xdr:nvSpPr>
        <xdr:cNvPr id="88" name="人件費該当値テキスト"/>
        <xdr:cNvSpPr txBox="1"/>
      </xdr:nvSpPr>
      <xdr:spPr>
        <a:xfrm>
          <a:off x="4914900" y="586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59872</xdr:rowOff>
    </xdr:from>
    <xdr:to>
      <xdr:col>20</xdr:col>
      <xdr:colOff>38100</xdr:colOff>
      <xdr:row>34</xdr:row>
      <xdr:rowOff>161472</xdr:rowOff>
    </xdr:to>
    <xdr:sp macro="" textlink="">
      <xdr:nvSpPr>
        <xdr:cNvPr id="89" name="楕円 88"/>
        <xdr:cNvSpPr/>
      </xdr:nvSpPr>
      <xdr:spPr>
        <a:xfrm>
          <a:off x="3937000" y="5889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199</xdr:rowOff>
    </xdr:from>
    <xdr:ext cx="736600" cy="259045"/>
    <xdr:sp macro="" textlink="">
      <xdr:nvSpPr>
        <xdr:cNvPr id="90" name="テキスト ボックス 89"/>
        <xdr:cNvSpPr txBox="1"/>
      </xdr:nvSpPr>
      <xdr:spPr>
        <a:xfrm>
          <a:off x="3606800" y="5658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33</xdr:row>
      <xdr:rowOff>19050</xdr:rowOff>
    </xdr:from>
    <xdr:to>
      <xdr:col>15</xdr:col>
      <xdr:colOff>149225</xdr:colOff>
      <xdr:row>33</xdr:row>
      <xdr:rowOff>120650</xdr:rowOff>
    </xdr:to>
    <xdr:sp macro="" textlink="">
      <xdr:nvSpPr>
        <xdr:cNvPr id="91" name="楕円 90"/>
        <xdr:cNvSpPr/>
      </xdr:nvSpPr>
      <xdr:spPr>
        <a:xfrm>
          <a:off x="3048000" y="567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31</xdr:row>
      <xdr:rowOff>130827</xdr:rowOff>
    </xdr:from>
    <xdr:ext cx="762000" cy="259045"/>
    <xdr:sp macro="" textlink="">
      <xdr:nvSpPr>
        <xdr:cNvPr id="92" name="テキスト ボックス 91"/>
        <xdr:cNvSpPr txBox="1"/>
      </xdr:nvSpPr>
      <xdr:spPr>
        <a:xfrm>
          <a:off x="2717800" y="544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31</xdr:row>
      <xdr:rowOff>149678</xdr:rowOff>
    </xdr:from>
    <xdr:to>
      <xdr:col>11</xdr:col>
      <xdr:colOff>60325</xdr:colOff>
      <xdr:row>32</xdr:row>
      <xdr:rowOff>79828</xdr:rowOff>
    </xdr:to>
    <xdr:sp macro="" textlink="">
      <xdr:nvSpPr>
        <xdr:cNvPr id="93" name="楕円 92"/>
        <xdr:cNvSpPr/>
      </xdr:nvSpPr>
      <xdr:spPr>
        <a:xfrm>
          <a:off x="2159000" y="546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30</xdr:row>
      <xdr:rowOff>90005</xdr:rowOff>
    </xdr:from>
    <xdr:ext cx="762000" cy="259045"/>
    <xdr:sp macro="" textlink="">
      <xdr:nvSpPr>
        <xdr:cNvPr id="94" name="テキスト ボックス 93"/>
        <xdr:cNvSpPr txBox="1"/>
      </xdr:nvSpPr>
      <xdr:spPr>
        <a:xfrm>
          <a:off x="1828800" y="523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108857</xdr:rowOff>
    </xdr:from>
    <xdr:to>
      <xdr:col>6</xdr:col>
      <xdr:colOff>171450</xdr:colOff>
      <xdr:row>35</xdr:row>
      <xdr:rowOff>39007</xdr:rowOff>
    </xdr:to>
    <xdr:sp macro="" textlink="">
      <xdr:nvSpPr>
        <xdr:cNvPr id="95" name="楕円 94"/>
        <xdr:cNvSpPr/>
      </xdr:nvSpPr>
      <xdr:spPr>
        <a:xfrm>
          <a:off x="1270000" y="593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49184</xdr:rowOff>
    </xdr:from>
    <xdr:ext cx="762000" cy="259045"/>
    <xdr:sp macro="" textlink="">
      <xdr:nvSpPr>
        <xdr:cNvPr id="96" name="テキスト ボックス 95"/>
        <xdr:cNvSpPr txBox="1"/>
      </xdr:nvSpPr>
      <xdr:spPr>
        <a:xfrm>
          <a:off x="939800" y="5707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panose="020B0600070205080204" pitchFamily="50" charset="-128"/>
              <a:ea typeface="ＭＳ Ｐゴシック" panose="020B0600070205080204" pitchFamily="50" charset="-128"/>
            </a:rPr>
            <a:t>　</a:t>
          </a:r>
          <a:r>
            <a:rPr kumimoji="1" lang="ja-JP" altLang="en-US" sz="1300">
              <a:latin typeface="ＭＳ Ｐゴシック" panose="020B0600070205080204" pitchFamily="50" charset="-128"/>
              <a:ea typeface="ＭＳ Ｐゴシック" panose="020B0600070205080204" pitchFamily="50" charset="-128"/>
            </a:rPr>
            <a:t>物件費に係る経常収支比率は、令和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年度から開始した容器包装プラスチック収集運搬業務委託や物価高騰の影響による各種委託料及び学校給食の賄材料費の増加などにより、前年度比</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16.7</a:t>
          </a:r>
          <a:r>
            <a:rPr kumimoji="1" lang="ja-JP" altLang="en-US" sz="1300">
              <a:latin typeface="ＭＳ Ｐゴシック" panose="020B0600070205080204" pitchFamily="50" charset="-128"/>
              <a:ea typeface="ＭＳ Ｐゴシック" panose="020B0600070205080204" pitchFamily="50" charset="-128"/>
            </a:rPr>
            <a:t>％となったが、類似団体平均、県内平均を下回った。原油価格・物価高騰の影響により、今後も経常経費の増加が見込まれることから、施設の適正配置などにより管理費の削減を図るなど、物件費の抑制に努める必要がある。</a:t>
          </a:r>
        </a:p>
      </xdr:txBody>
    </xdr:sp>
    <xdr:clientData/>
  </xdr:twoCellAnchor>
  <xdr:oneCellAnchor>
    <xdr:from>
      <xdr:col>62</xdr:col>
      <xdr:colOff>6350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11" name="直線コネクタ 110"/>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2" name="テキスト ボックス 111"/>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3" name="直線コネクタ 112"/>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4" name="テキスト ボックス 113"/>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5" name="直線コネクタ 114"/>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6" name="テキスト ボックス 115"/>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7" name="直線コネクタ 116"/>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8" name="テキスト ボックス 117"/>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165100</xdr:rowOff>
    </xdr:from>
    <xdr:to>
      <xdr:col>82</xdr:col>
      <xdr:colOff>107950</xdr:colOff>
      <xdr:row>22</xdr:row>
      <xdr:rowOff>5080</xdr:rowOff>
    </xdr:to>
    <xdr:cxnSp macro="">
      <xdr:nvCxnSpPr>
        <xdr:cNvPr id="122" name="直線コネクタ 121"/>
        <xdr:cNvCxnSpPr/>
      </xdr:nvCxnSpPr>
      <xdr:spPr>
        <a:xfrm flipV="1">
          <a:off x="16510000" y="2222500"/>
          <a:ext cx="0" cy="15544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148607</xdr:rowOff>
    </xdr:from>
    <xdr:ext cx="762000" cy="259045"/>
    <xdr:sp macro="" textlink="">
      <xdr:nvSpPr>
        <xdr:cNvPr id="123" name="物件費最小値テキスト"/>
        <xdr:cNvSpPr txBox="1"/>
      </xdr:nvSpPr>
      <xdr:spPr>
        <a:xfrm>
          <a:off x="16598900" y="374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22</xdr:row>
      <xdr:rowOff>5080</xdr:rowOff>
    </xdr:from>
    <xdr:to>
      <xdr:col>82</xdr:col>
      <xdr:colOff>196850</xdr:colOff>
      <xdr:row>22</xdr:row>
      <xdr:rowOff>5080</xdr:rowOff>
    </xdr:to>
    <xdr:cxnSp macro="">
      <xdr:nvCxnSpPr>
        <xdr:cNvPr id="124" name="直線コネクタ 123"/>
        <xdr:cNvCxnSpPr/>
      </xdr:nvCxnSpPr>
      <xdr:spPr>
        <a:xfrm>
          <a:off x="16421100" y="3776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80027</xdr:rowOff>
    </xdr:from>
    <xdr:ext cx="762000" cy="259045"/>
    <xdr:sp macro="" textlink="">
      <xdr:nvSpPr>
        <xdr:cNvPr id="125" name="物件費最大値テキスト"/>
        <xdr:cNvSpPr txBox="1"/>
      </xdr:nvSpPr>
      <xdr:spPr>
        <a:xfrm>
          <a:off x="165989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165100</xdr:rowOff>
    </xdr:from>
    <xdr:to>
      <xdr:col>82</xdr:col>
      <xdr:colOff>196850</xdr:colOff>
      <xdr:row>12</xdr:row>
      <xdr:rowOff>165100</xdr:rowOff>
    </xdr:to>
    <xdr:cxnSp macro="">
      <xdr:nvCxnSpPr>
        <xdr:cNvPr id="126" name="直線コネクタ 125"/>
        <xdr:cNvCxnSpPr/>
      </xdr:nvCxnSpPr>
      <xdr:spPr>
        <a:xfrm>
          <a:off x="16421100" y="2222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149860</xdr:rowOff>
    </xdr:from>
    <xdr:to>
      <xdr:col>82</xdr:col>
      <xdr:colOff>107950</xdr:colOff>
      <xdr:row>17</xdr:row>
      <xdr:rowOff>100330</xdr:rowOff>
    </xdr:to>
    <xdr:cxnSp macro="">
      <xdr:nvCxnSpPr>
        <xdr:cNvPr id="127" name="直線コネクタ 126"/>
        <xdr:cNvCxnSpPr/>
      </xdr:nvCxnSpPr>
      <xdr:spPr>
        <a:xfrm>
          <a:off x="15671800" y="289306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18</xdr:row>
      <xdr:rowOff>63517</xdr:rowOff>
    </xdr:from>
    <xdr:ext cx="762000" cy="259045"/>
    <xdr:sp macro="" textlink="">
      <xdr:nvSpPr>
        <xdr:cNvPr id="128" name="物件費平均値テキスト"/>
        <xdr:cNvSpPr txBox="1"/>
      </xdr:nvSpPr>
      <xdr:spPr>
        <a:xfrm>
          <a:off x="16598900" y="3149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91440</xdr:rowOff>
    </xdr:from>
    <xdr:to>
      <xdr:col>82</xdr:col>
      <xdr:colOff>158750</xdr:colOff>
      <xdr:row>19</xdr:row>
      <xdr:rowOff>21590</xdr:rowOff>
    </xdr:to>
    <xdr:sp macro="" textlink="">
      <xdr:nvSpPr>
        <xdr:cNvPr id="129" name="フローチャート: 判断 128"/>
        <xdr:cNvSpPr/>
      </xdr:nvSpPr>
      <xdr:spPr>
        <a:xfrm>
          <a:off x="16459200" y="3177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138430</xdr:rowOff>
    </xdr:from>
    <xdr:to>
      <xdr:col>78</xdr:col>
      <xdr:colOff>69850</xdr:colOff>
      <xdr:row>16</xdr:row>
      <xdr:rowOff>149860</xdr:rowOff>
    </xdr:to>
    <xdr:cxnSp macro="">
      <xdr:nvCxnSpPr>
        <xdr:cNvPr id="130" name="直線コネクタ 129"/>
        <xdr:cNvCxnSpPr/>
      </xdr:nvCxnSpPr>
      <xdr:spPr>
        <a:xfrm>
          <a:off x="14782800" y="271018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18</xdr:row>
      <xdr:rowOff>0</xdr:rowOff>
    </xdr:from>
    <xdr:to>
      <xdr:col>78</xdr:col>
      <xdr:colOff>120650</xdr:colOff>
      <xdr:row>18</xdr:row>
      <xdr:rowOff>101600</xdr:rowOff>
    </xdr:to>
    <xdr:sp macro="" textlink="">
      <xdr:nvSpPr>
        <xdr:cNvPr id="131" name="フローチャート: 判断 130"/>
        <xdr:cNvSpPr/>
      </xdr:nvSpPr>
      <xdr:spPr>
        <a:xfrm>
          <a:off x="15621000" y="308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86377</xdr:rowOff>
    </xdr:from>
    <xdr:ext cx="736600" cy="259045"/>
    <xdr:sp macro="" textlink="">
      <xdr:nvSpPr>
        <xdr:cNvPr id="132" name="テキスト ボックス 131"/>
        <xdr:cNvSpPr txBox="1"/>
      </xdr:nvSpPr>
      <xdr:spPr>
        <a:xfrm>
          <a:off x="15290800" y="317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157480</xdr:rowOff>
    </xdr:from>
    <xdr:to>
      <xdr:col>73</xdr:col>
      <xdr:colOff>180975</xdr:colOff>
      <xdr:row>15</xdr:row>
      <xdr:rowOff>138430</xdr:rowOff>
    </xdr:to>
    <xdr:cxnSp macro="">
      <xdr:nvCxnSpPr>
        <xdr:cNvPr id="133" name="直線コネクタ 132"/>
        <xdr:cNvCxnSpPr/>
      </xdr:nvCxnSpPr>
      <xdr:spPr>
        <a:xfrm>
          <a:off x="13893800" y="255778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18</xdr:row>
      <xdr:rowOff>0</xdr:rowOff>
    </xdr:from>
    <xdr:to>
      <xdr:col>74</xdr:col>
      <xdr:colOff>31750</xdr:colOff>
      <xdr:row>18</xdr:row>
      <xdr:rowOff>101600</xdr:rowOff>
    </xdr:to>
    <xdr:sp macro="" textlink="">
      <xdr:nvSpPr>
        <xdr:cNvPr id="134" name="フローチャート: 判断 133"/>
        <xdr:cNvSpPr/>
      </xdr:nvSpPr>
      <xdr:spPr>
        <a:xfrm>
          <a:off x="14732000" y="308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86377</xdr:rowOff>
    </xdr:from>
    <xdr:ext cx="762000" cy="259045"/>
    <xdr:sp macro="" textlink="">
      <xdr:nvSpPr>
        <xdr:cNvPr id="135" name="テキスト ボックス 134"/>
        <xdr:cNvSpPr txBox="1"/>
      </xdr:nvSpPr>
      <xdr:spPr>
        <a:xfrm>
          <a:off x="14401800" y="317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157480</xdr:rowOff>
    </xdr:from>
    <xdr:to>
      <xdr:col>69</xdr:col>
      <xdr:colOff>92075</xdr:colOff>
      <xdr:row>16</xdr:row>
      <xdr:rowOff>12700</xdr:rowOff>
    </xdr:to>
    <xdr:cxnSp macro="">
      <xdr:nvCxnSpPr>
        <xdr:cNvPr id="136" name="直線コネクタ 135"/>
        <xdr:cNvCxnSpPr/>
      </xdr:nvCxnSpPr>
      <xdr:spPr>
        <a:xfrm flipV="1">
          <a:off x="13004800" y="2557780"/>
          <a:ext cx="889000" cy="198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19050</xdr:rowOff>
    </xdr:from>
    <xdr:to>
      <xdr:col>69</xdr:col>
      <xdr:colOff>142875</xdr:colOff>
      <xdr:row>17</xdr:row>
      <xdr:rowOff>120650</xdr:rowOff>
    </xdr:to>
    <xdr:sp macro="" textlink="">
      <xdr:nvSpPr>
        <xdr:cNvPr id="137" name="フローチャート: 判断 136"/>
        <xdr:cNvSpPr/>
      </xdr:nvSpPr>
      <xdr:spPr>
        <a:xfrm>
          <a:off x="138430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105427</xdr:rowOff>
    </xdr:from>
    <xdr:ext cx="762000" cy="259045"/>
    <xdr:sp macro="" textlink="">
      <xdr:nvSpPr>
        <xdr:cNvPr id="138" name="テキスト ボックス 137"/>
        <xdr:cNvSpPr txBox="1"/>
      </xdr:nvSpPr>
      <xdr:spPr>
        <a:xfrm>
          <a:off x="13512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64770</xdr:rowOff>
    </xdr:from>
    <xdr:to>
      <xdr:col>65</xdr:col>
      <xdr:colOff>53975</xdr:colOff>
      <xdr:row>17</xdr:row>
      <xdr:rowOff>166370</xdr:rowOff>
    </xdr:to>
    <xdr:sp macro="" textlink="">
      <xdr:nvSpPr>
        <xdr:cNvPr id="139" name="フローチャート: 判断 138"/>
        <xdr:cNvSpPr/>
      </xdr:nvSpPr>
      <xdr:spPr>
        <a:xfrm>
          <a:off x="12954000" y="2979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151147</xdr:rowOff>
    </xdr:from>
    <xdr:ext cx="762000" cy="259045"/>
    <xdr:sp macro="" textlink="">
      <xdr:nvSpPr>
        <xdr:cNvPr id="140" name="テキスト ボックス 139"/>
        <xdr:cNvSpPr txBox="1"/>
      </xdr:nvSpPr>
      <xdr:spPr>
        <a:xfrm>
          <a:off x="12623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49530</xdr:rowOff>
    </xdr:from>
    <xdr:to>
      <xdr:col>82</xdr:col>
      <xdr:colOff>158750</xdr:colOff>
      <xdr:row>17</xdr:row>
      <xdr:rowOff>151130</xdr:rowOff>
    </xdr:to>
    <xdr:sp macro="" textlink="">
      <xdr:nvSpPr>
        <xdr:cNvPr id="146" name="楕円 145"/>
        <xdr:cNvSpPr/>
      </xdr:nvSpPr>
      <xdr:spPr>
        <a:xfrm>
          <a:off x="16459200" y="29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16</xdr:row>
      <xdr:rowOff>66057</xdr:rowOff>
    </xdr:from>
    <xdr:ext cx="762000" cy="259045"/>
    <xdr:sp macro="" textlink="">
      <xdr:nvSpPr>
        <xdr:cNvPr id="147" name="物件費該当値テキスト"/>
        <xdr:cNvSpPr txBox="1"/>
      </xdr:nvSpPr>
      <xdr:spPr>
        <a:xfrm>
          <a:off x="16598900" y="2809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99060</xdr:rowOff>
    </xdr:from>
    <xdr:to>
      <xdr:col>78</xdr:col>
      <xdr:colOff>120650</xdr:colOff>
      <xdr:row>17</xdr:row>
      <xdr:rowOff>29210</xdr:rowOff>
    </xdr:to>
    <xdr:sp macro="" textlink="">
      <xdr:nvSpPr>
        <xdr:cNvPr id="148" name="楕円 147"/>
        <xdr:cNvSpPr/>
      </xdr:nvSpPr>
      <xdr:spPr>
        <a:xfrm>
          <a:off x="15621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39387</xdr:rowOff>
    </xdr:from>
    <xdr:ext cx="736600" cy="259045"/>
    <xdr:sp macro="" textlink="">
      <xdr:nvSpPr>
        <xdr:cNvPr id="149" name="テキスト ボックス 148"/>
        <xdr:cNvSpPr txBox="1"/>
      </xdr:nvSpPr>
      <xdr:spPr>
        <a:xfrm>
          <a:off x="15290800" y="2611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87630</xdr:rowOff>
    </xdr:from>
    <xdr:to>
      <xdr:col>74</xdr:col>
      <xdr:colOff>31750</xdr:colOff>
      <xdr:row>16</xdr:row>
      <xdr:rowOff>17780</xdr:rowOff>
    </xdr:to>
    <xdr:sp macro="" textlink="">
      <xdr:nvSpPr>
        <xdr:cNvPr id="150" name="楕円 149"/>
        <xdr:cNvSpPr/>
      </xdr:nvSpPr>
      <xdr:spPr>
        <a:xfrm>
          <a:off x="14732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27957</xdr:rowOff>
    </xdr:from>
    <xdr:ext cx="762000" cy="259045"/>
    <xdr:sp macro="" textlink="">
      <xdr:nvSpPr>
        <xdr:cNvPr id="151" name="テキスト ボックス 150"/>
        <xdr:cNvSpPr txBox="1"/>
      </xdr:nvSpPr>
      <xdr:spPr>
        <a:xfrm>
          <a:off x="144018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106680</xdr:rowOff>
    </xdr:from>
    <xdr:to>
      <xdr:col>69</xdr:col>
      <xdr:colOff>142875</xdr:colOff>
      <xdr:row>15</xdr:row>
      <xdr:rowOff>36830</xdr:rowOff>
    </xdr:to>
    <xdr:sp macro="" textlink="">
      <xdr:nvSpPr>
        <xdr:cNvPr id="152" name="楕円 151"/>
        <xdr:cNvSpPr/>
      </xdr:nvSpPr>
      <xdr:spPr>
        <a:xfrm>
          <a:off x="13843000" y="250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47007</xdr:rowOff>
    </xdr:from>
    <xdr:ext cx="762000" cy="259045"/>
    <xdr:sp macro="" textlink="">
      <xdr:nvSpPr>
        <xdr:cNvPr id="153" name="テキスト ボックス 152"/>
        <xdr:cNvSpPr txBox="1"/>
      </xdr:nvSpPr>
      <xdr:spPr>
        <a:xfrm>
          <a:off x="13512800" y="227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133350</xdr:rowOff>
    </xdr:from>
    <xdr:to>
      <xdr:col>65</xdr:col>
      <xdr:colOff>53975</xdr:colOff>
      <xdr:row>16</xdr:row>
      <xdr:rowOff>63500</xdr:rowOff>
    </xdr:to>
    <xdr:sp macro="" textlink="">
      <xdr:nvSpPr>
        <xdr:cNvPr id="154" name="楕円 153"/>
        <xdr:cNvSpPr/>
      </xdr:nvSpPr>
      <xdr:spPr>
        <a:xfrm>
          <a:off x="12954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73677</xdr:rowOff>
    </xdr:from>
    <xdr:ext cx="762000" cy="259045"/>
    <xdr:sp macro="" textlink="">
      <xdr:nvSpPr>
        <xdr:cNvPr id="155" name="テキスト ボックス 154"/>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panose="020B0600070205080204" pitchFamily="50" charset="-128"/>
              <a:ea typeface="ＭＳ Ｐゴシック" panose="020B0600070205080204" pitchFamily="50" charset="-128"/>
            </a:rPr>
            <a:t>　</a:t>
          </a:r>
          <a:r>
            <a:rPr kumimoji="1" lang="ja-JP" altLang="en-US" sz="1300">
              <a:latin typeface="ＭＳ Ｐゴシック" panose="020B0600070205080204" pitchFamily="50" charset="-128"/>
              <a:ea typeface="ＭＳ Ｐゴシック" panose="020B0600070205080204" pitchFamily="50" charset="-128"/>
            </a:rPr>
            <a:t>扶助費は経常的な支出が増加し、経常収支比率は前年度比</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11.4</a:t>
          </a:r>
          <a:r>
            <a:rPr kumimoji="1" lang="ja-JP" altLang="en-US" sz="1300">
              <a:latin typeface="ＭＳ Ｐゴシック" panose="020B0600070205080204" pitchFamily="50" charset="-128"/>
              <a:ea typeface="ＭＳ Ｐゴシック" panose="020B0600070205080204" pitchFamily="50" charset="-128"/>
            </a:rPr>
            <a:t>％となった。類似団体平均を上回っており、今後も社会保障費の更なる増加が予想され、引き続き社会情勢などの変化に順応した住民サービスを実施する一方、資格審査等の適正化や市単独事業の見直しなど扶助費総額の抑制に努める。</a:t>
          </a:r>
        </a:p>
      </xdr:txBody>
    </xdr:sp>
    <xdr:clientData/>
  </xdr:twoCellAnchor>
  <xdr:oneCellAnchor>
    <xdr:from>
      <xdr:col>3</xdr:col>
      <xdr:colOff>123825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45357</xdr:rowOff>
    </xdr:from>
    <xdr:to>
      <xdr:col>24</xdr:col>
      <xdr:colOff>25400</xdr:colOff>
      <xdr:row>61</xdr:row>
      <xdr:rowOff>37193</xdr:rowOff>
    </xdr:to>
    <xdr:cxnSp macro="">
      <xdr:nvCxnSpPr>
        <xdr:cNvPr id="185" name="直線コネクタ 184"/>
        <xdr:cNvCxnSpPr/>
      </xdr:nvCxnSpPr>
      <xdr:spPr>
        <a:xfrm flipV="1">
          <a:off x="4826000" y="8960757"/>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9270</xdr:rowOff>
    </xdr:from>
    <xdr:ext cx="762000" cy="259045"/>
    <xdr:sp macro="" textlink="">
      <xdr:nvSpPr>
        <xdr:cNvPr id="186"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37193</xdr:rowOff>
    </xdr:from>
    <xdr:to>
      <xdr:col>24</xdr:col>
      <xdr:colOff>114300</xdr:colOff>
      <xdr:row>61</xdr:row>
      <xdr:rowOff>37193</xdr:rowOff>
    </xdr:to>
    <xdr:cxnSp macro="">
      <xdr:nvCxnSpPr>
        <xdr:cNvPr id="187" name="直線コネクタ 186"/>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131734</xdr:rowOff>
    </xdr:from>
    <xdr:ext cx="762000" cy="259045"/>
    <xdr:sp macro="" textlink="">
      <xdr:nvSpPr>
        <xdr:cNvPr id="188" name="扶助費最大値テキスト"/>
        <xdr:cNvSpPr txBox="1"/>
      </xdr:nvSpPr>
      <xdr:spPr>
        <a:xfrm>
          <a:off x="4914900" y="870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45357</xdr:rowOff>
    </xdr:from>
    <xdr:to>
      <xdr:col>24</xdr:col>
      <xdr:colOff>114300</xdr:colOff>
      <xdr:row>52</xdr:row>
      <xdr:rowOff>45357</xdr:rowOff>
    </xdr:to>
    <xdr:cxnSp macro="">
      <xdr:nvCxnSpPr>
        <xdr:cNvPr id="189" name="直線コネクタ 188"/>
        <xdr:cNvCxnSpPr/>
      </xdr:nvCxnSpPr>
      <xdr:spPr>
        <a:xfrm>
          <a:off x="4737100" y="8960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58</xdr:row>
      <xdr:rowOff>159657</xdr:rowOff>
    </xdr:from>
    <xdr:to>
      <xdr:col>24</xdr:col>
      <xdr:colOff>25400</xdr:colOff>
      <xdr:row>61</xdr:row>
      <xdr:rowOff>4535</xdr:rowOff>
    </xdr:to>
    <xdr:cxnSp macro="">
      <xdr:nvCxnSpPr>
        <xdr:cNvPr id="190" name="直線コネクタ 189"/>
        <xdr:cNvCxnSpPr/>
      </xdr:nvCxnSpPr>
      <xdr:spPr>
        <a:xfrm>
          <a:off x="3987800" y="10103757"/>
          <a:ext cx="838200" cy="359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68234</xdr:rowOff>
    </xdr:from>
    <xdr:ext cx="762000" cy="259045"/>
    <xdr:sp macro="" textlink="">
      <xdr:nvSpPr>
        <xdr:cNvPr id="191" name="扶助費平均値テキスト"/>
        <xdr:cNvSpPr txBox="1"/>
      </xdr:nvSpPr>
      <xdr:spPr>
        <a:xfrm>
          <a:off x="4914900" y="96694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51707</xdr:rowOff>
    </xdr:from>
    <xdr:to>
      <xdr:col>24</xdr:col>
      <xdr:colOff>76200</xdr:colOff>
      <xdr:row>57</xdr:row>
      <xdr:rowOff>153307</xdr:rowOff>
    </xdr:to>
    <xdr:sp macro="" textlink="">
      <xdr:nvSpPr>
        <xdr:cNvPr id="192" name="フローチャート: 判断 191"/>
        <xdr:cNvSpPr/>
      </xdr:nvSpPr>
      <xdr:spPr>
        <a:xfrm>
          <a:off x="4775200" y="982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57</xdr:row>
      <xdr:rowOff>135165</xdr:rowOff>
    </xdr:from>
    <xdr:to>
      <xdr:col>19</xdr:col>
      <xdr:colOff>187325</xdr:colOff>
      <xdr:row>58</xdr:row>
      <xdr:rowOff>159657</xdr:rowOff>
    </xdr:to>
    <xdr:cxnSp macro="">
      <xdr:nvCxnSpPr>
        <xdr:cNvPr id="193" name="直線コネクタ 192"/>
        <xdr:cNvCxnSpPr/>
      </xdr:nvCxnSpPr>
      <xdr:spPr>
        <a:xfrm>
          <a:off x="3098800" y="9907815"/>
          <a:ext cx="889000" cy="195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92528</xdr:rowOff>
    </xdr:from>
    <xdr:to>
      <xdr:col>20</xdr:col>
      <xdr:colOff>38100</xdr:colOff>
      <xdr:row>57</xdr:row>
      <xdr:rowOff>22678</xdr:rowOff>
    </xdr:to>
    <xdr:sp macro="" textlink="">
      <xdr:nvSpPr>
        <xdr:cNvPr id="194" name="フローチャート: 判断 193"/>
        <xdr:cNvSpPr/>
      </xdr:nvSpPr>
      <xdr:spPr>
        <a:xfrm>
          <a:off x="3937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32855</xdr:rowOff>
    </xdr:from>
    <xdr:ext cx="736600" cy="259045"/>
    <xdr:sp macro="" textlink="">
      <xdr:nvSpPr>
        <xdr:cNvPr id="195" name="テキスト ボックス 194"/>
        <xdr:cNvSpPr txBox="1"/>
      </xdr:nvSpPr>
      <xdr:spPr>
        <a:xfrm>
          <a:off x="3606800" y="9462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57</xdr:row>
      <xdr:rowOff>135165</xdr:rowOff>
    </xdr:from>
    <xdr:to>
      <xdr:col>15</xdr:col>
      <xdr:colOff>98425</xdr:colOff>
      <xdr:row>58</xdr:row>
      <xdr:rowOff>29028</xdr:rowOff>
    </xdr:to>
    <xdr:cxnSp macro="">
      <xdr:nvCxnSpPr>
        <xdr:cNvPr id="196" name="直線コネクタ 195"/>
        <xdr:cNvCxnSpPr/>
      </xdr:nvCxnSpPr>
      <xdr:spPr>
        <a:xfrm flipV="1">
          <a:off x="2209800" y="9907815"/>
          <a:ext cx="889000" cy="65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100693</xdr:rowOff>
    </xdr:from>
    <xdr:to>
      <xdr:col>15</xdr:col>
      <xdr:colOff>149225</xdr:colOff>
      <xdr:row>56</xdr:row>
      <xdr:rowOff>30843</xdr:rowOff>
    </xdr:to>
    <xdr:sp macro="" textlink="">
      <xdr:nvSpPr>
        <xdr:cNvPr id="197" name="フローチャート: 判断 196"/>
        <xdr:cNvSpPr/>
      </xdr:nvSpPr>
      <xdr:spPr>
        <a:xfrm>
          <a:off x="3048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41020</xdr:rowOff>
    </xdr:from>
    <xdr:ext cx="762000" cy="259045"/>
    <xdr:sp macro="" textlink="">
      <xdr:nvSpPr>
        <xdr:cNvPr id="198" name="テキスト ボックス 197"/>
        <xdr:cNvSpPr txBox="1"/>
      </xdr:nvSpPr>
      <xdr:spPr>
        <a:xfrm>
          <a:off x="2717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58</xdr:row>
      <xdr:rowOff>29028</xdr:rowOff>
    </xdr:from>
    <xdr:to>
      <xdr:col>11</xdr:col>
      <xdr:colOff>9525</xdr:colOff>
      <xdr:row>59</xdr:row>
      <xdr:rowOff>151493</xdr:rowOff>
    </xdr:to>
    <xdr:cxnSp macro="">
      <xdr:nvCxnSpPr>
        <xdr:cNvPr id="199" name="直線コネクタ 198"/>
        <xdr:cNvCxnSpPr/>
      </xdr:nvCxnSpPr>
      <xdr:spPr>
        <a:xfrm flipV="1">
          <a:off x="1320800" y="9973128"/>
          <a:ext cx="889000" cy="293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35378</xdr:rowOff>
    </xdr:from>
    <xdr:to>
      <xdr:col>11</xdr:col>
      <xdr:colOff>60325</xdr:colOff>
      <xdr:row>55</xdr:row>
      <xdr:rowOff>136978</xdr:rowOff>
    </xdr:to>
    <xdr:sp macro="" textlink="">
      <xdr:nvSpPr>
        <xdr:cNvPr id="200" name="フローチャート: 判断 199"/>
        <xdr:cNvSpPr/>
      </xdr:nvSpPr>
      <xdr:spPr>
        <a:xfrm>
          <a:off x="2159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147155</xdr:rowOff>
    </xdr:from>
    <xdr:ext cx="762000" cy="259045"/>
    <xdr:sp macro="" textlink="">
      <xdr:nvSpPr>
        <xdr:cNvPr id="201" name="テキスト ボックス 200"/>
        <xdr:cNvSpPr txBox="1"/>
      </xdr:nvSpPr>
      <xdr:spPr>
        <a:xfrm>
          <a:off x="1828800" y="9234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92528</xdr:rowOff>
    </xdr:from>
    <xdr:to>
      <xdr:col>6</xdr:col>
      <xdr:colOff>171450</xdr:colOff>
      <xdr:row>57</xdr:row>
      <xdr:rowOff>22678</xdr:rowOff>
    </xdr:to>
    <xdr:sp macro="" textlink="">
      <xdr:nvSpPr>
        <xdr:cNvPr id="202" name="フローチャート: 判断 201"/>
        <xdr:cNvSpPr/>
      </xdr:nvSpPr>
      <xdr:spPr>
        <a:xfrm>
          <a:off x="1270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32855</xdr:rowOff>
    </xdr:from>
    <xdr:ext cx="762000" cy="259045"/>
    <xdr:sp macro="" textlink="">
      <xdr:nvSpPr>
        <xdr:cNvPr id="203" name="テキスト ボックス 202"/>
        <xdr:cNvSpPr txBox="1"/>
      </xdr:nvSpPr>
      <xdr:spPr>
        <a:xfrm>
          <a:off x="939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60</xdr:row>
      <xdr:rowOff>125185</xdr:rowOff>
    </xdr:from>
    <xdr:to>
      <xdr:col>24</xdr:col>
      <xdr:colOff>76200</xdr:colOff>
      <xdr:row>61</xdr:row>
      <xdr:rowOff>55335</xdr:rowOff>
    </xdr:to>
    <xdr:sp macro="" textlink="">
      <xdr:nvSpPr>
        <xdr:cNvPr id="209" name="楕円 208"/>
        <xdr:cNvSpPr/>
      </xdr:nvSpPr>
      <xdr:spPr>
        <a:xfrm>
          <a:off x="4775200" y="1041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60</xdr:row>
      <xdr:rowOff>33762</xdr:rowOff>
    </xdr:from>
    <xdr:ext cx="762000" cy="259045"/>
    <xdr:sp macro="" textlink="">
      <xdr:nvSpPr>
        <xdr:cNvPr id="210" name="扶助費該当値テキスト"/>
        <xdr:cNvSpPr txBox="1"/>
      </xdr:nvSpPr>
      <xdr:spPr>
        <a:xfrm>
          <a:off x="4914900" y="10320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58</xdr:row>
      <xdr:rowOff>108857</xdr:rowOff>
    </xdr:from>
    <xdr:to>
      <xdr:col>20</xdr:col>
      <xdr:colOff>38100</xdr:colOff>
      <xdr:row>59</xdr:row>
      <xdr:rowOff>39007</xdr:rowOff>
    </xdr:to>
    <xdr:sp macro="" textlink="">
      <xdr:nvSpPr>
        <xdr:cNvPr id="211" name="楕円 210"/>
        <xdr:cNvSpPr/>
      </xdr:nvSpPr>
      <xdr:spPr>
        <a:xfrm>
          <a:off x="3937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23784</xdr:rowOff>
    </xdr:from>
    <xdr:ext cx="736600" cy="259045"/>
    <xdr:sp macro="" textlink="">
      <xdr:nvSpPr>
        <xdr:cNvPr id="212" name="テキスト ボックス 211"/>
        <xdr:cNvSpPr txBox="1"/>
      </xdr:nvSpPr>
      <xdr:spPr>
        <a:xfrm>
          <a:off x="3606800" y="10139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57</xdr:row>
      <xdr:rowOff>84365</xdr:rowOff>
    </xdr:from>
    <xdr:to>
      <xdr:col>15</xdr:col>
      <xdr:colOff>149225</xdr:colOff>
      <xdr:row>58</xdr:row>
      <xdr:rowOff>14515</xdr:rowOff>
    </xdr:to>
    <xdr:sp macro="" textlink="">
      <xdr:nvSpPr>
        <xdr:cNvPr id="213" name="楕円 212"/>
        <xdr:cNvSpPr/>
      </xdr:nvSpPr>
      <xdr:spPr>
        <a:xfrm>
          <a:off x="3048000" y="98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170742</xdr:rowOff>
    </xdr:from>
    <xdr:ext cx="762000" cy="259045"/>
    <xdr:sp macro="" textlink="">
      <xdr:nvSpPr>
        <xdr:cNvPr id="214" name="テキスト ボックス 213"/>
        <xdr:cNvSpPr txBox="1"/>
      </xdr:nvSpPr>
      <xdr:spPr>
        <a:xfrm>
          <a:off x="2717800" y="9943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149678</xdr:rowOff>
    </xdr:from>
    <xdr:to>
      <xdr:col>11</xdr:col>
      <xdr:colOff>60325</xdr:colOff>
      <xdr:row>58</xdr:row>
      <xdr:rowOff>79828</xdr:rowOff>
    </xdr:to>
    <xdr:sp macro="" textlink="">
      <xdr:nvSpPr>
        <xdr:cNvPr id="215" name="楕円 214"/>
        <xdr:cNvSpPr/>
      </xdr:nvSpPr>
      <xdr:spPr>
        <a:xfrm>
          <a:off x="2159000" y="992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64605</xdr:rowOff>
    </xdr:from>
    <xdr:ext cx="762000" cy="259045"/>
    <xdr:sp macro="" textlink="">
      <xdr:nvSpPr>
        <xdr:cNvPr id="216" name="テキスト ボックス 215"/>
        <xdr:cNvSpPr txBox="1"/>
      </xdr:nvSpPr>
      <xdr:spPr>
        <a:xfrm>
          <a:off x="1828800" y="100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59</xdr:row>
      <xdr:rowOff>100693</xdr:rowOff>
    </xdr:from>
    <xdr:to>
      <xdr:col>6</xdr:col>
      <xdr:colOff>171450</xdr:colOff>
      <xdr:row>60</xdr:row>
      <xdr:rowOff>30843</xdr:rowOff>
    </xdr:to>
    <xdr:sp macro="" textlink="">
      <xdr:nvSpPr>
        <xdr:cNvPr id="217" name="楕円 216"/>
        <xdr:cNvSpPr/>
      </xdr:nvSpPr>
      <xdr:spPr>
        <a:xfrm>
          <a:off x="1270000" y="10216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60</xdr:row>
      <xdr:rowOff>15620</xdr:rowOff>
    </xdr:from>
    <xdr:ext cx="762000" cy="259045"/>
    <xdr:sp macro="" textlink="">
      <xdr:nvSpPr>
        <xdr:cNvPr id="218" name="テキスト ボックス 217"/>
        <xdr:cNvSpPr txBox="1"/>
      </xdr:nvSpPr>
      <xdr:spPr>
        <a:xfrm>
          <a:off x="939800" y="1030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に係る経常収支比率は、全国平均は下回ったものの、類似団体平均、県内平均を上回った。その要因として、後期高齢者医療特別会計、介護保険特別会計や国民健康保険事業費特別会計などへの繰出金が高い水準での推移していることが挙げられる。今後も各特別会計において、適正な収入の確保や経費の節減をおこない本来の独立採算の原則に沿った運営を行うことで繰出金の抑制を図るとともに安定した事業実施に努める。</a:t>
          </a:r>
        </a:p>
      </xdr:txBody>
    </xdr:sp>
    <xdr:clientData/>
  </xdr:twoCellAnchor>
  <xdr:oneCellAnchor>
    <xdr:from>
      <xdr:col>62</xdr:col>
      <xdr:colOff>6350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146050</xdr:rowOff>
    </xdr:from>
    <xdr:to>
      <xdr:col>82</xdr:col>
      <xdr:colOff>107950</xdr:colOff>
      <xdr:row>61</xdr:row>
      <xdr:rowOff>50800</xdr:rowOff>
    </xdr:to>
    <xdr:cxnSp macro="">
      <xdr:nvCxnSpPr>
        <xdr:cNvPr id="246" name="直線コネクタ 245"/>
        <xdr:cNvCxnSpPr/>
      </xdr:nvCxnSpPr>
      <xdr:spPr>
        <a:xfrm flipV="1">
          <a:off x="16510000" y="9232900"/>
          <a:ext cx="0" cy="12763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22877</xdr:rowOff>
    </xdr:from>
    <xdr:ext cx="762000" cy="259045"/>
    <xdr:sp macro="" textlink="">
      <xdr:nvSpPr>
        <xdr:cNvPr id="247" name="その他最小値テキスト"/>
        <xdr:cNvSpPr txBox="1"/>
      </xdr:nvSpPr>
      <xdr:spPr>
        <a:xfrm>
          <a:off x="16598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50800</xdr:rowOff>
    </xdr:from>
    <xdr:to>
      <xdr:col>82</xdr:col>
      <xdr:colOff>196850</xdr:colOff>
      <xdr:row>61</xdr:row>
      <xdr:rowOff>50800</xdr:rowOff>
    </xdr:to>
    <xdr:cxnSp macro="">
      <xdr:nvCxnSpPr>
        <xdr:cNvPr id="248" name="直線コネクタ 247"/>
        <xdr:cNvCxnSpPr/>
      </xdr:nvCxnSpPr>
      <xdr:spPr>
        <a:xfrm>
          <a:off x="16421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60977</xdr:rowOff>
    </xdr:from>
    <xdr:ext cx="762000" cy="259045"/>
    <xdr:sp macro="" textlink="">
      <xdr:nvSpPr>
        <xdr:cNvPr id="249"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146050</xdr:rowOff>
    </xdr:from>
    <xdr:to>
      <xdr:col>82</xdr:col>
      <xdr:colOff>196850</xdr:colOff>
      <xdr:row>53</xdr:row>
      <xdr:rowOff>146050</xdr:rowOff>
    </xdr:to>
    <xdr:cxnSp macro="">
      <xdr:nvCxnSpPr>
        <xdr:cNvPr id="250" name="直線コネクタ 249"/>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59</xdr:row>
      <xdr:rowOff>127000</xdr:rowOff>
    </xdr:from>
    <xdr:to>
      <xdr:col>82</xdr:col>
      <xdr:colOff>107950</xdr:colOff>
      <xdr:row>59</xdr:row>
      <xdr:rowOff>127000</xdr:rowOff>
    </xdr:to>
    <xdr:cxnSp macro="">
      <xdr:nvCxnSpPr>
        <xdr:cNvPr id="251" name="直線コネクタ 250"/>
        <xdr:cNvCxnSpPr/>
      </xdr:nvCxnSpPr>
      <xdr:spPr>
        <a:xfrm>
          <a:off x="15671800" y="102425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58</xdr:row>
      <xdr:rowOff>73677</xdr:rowOff>
    </xdr:from>
    <xdr:ext cx="762000" cy="259045"/>
    <xdr:sp macro="" textlink="">
      <xdr:nvSpPr>
        <xdr:cNvPr id="252" name="その他平均値テキスト"/>
        <xdr:cNvSpPr txBox="1"/>
      </xdr:nvSpPr>
      <xdr:spPr>
        <a:xfrm>
          <a:off x="16598900" y="10017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57150</xdr:rowOff>
    </xdr:from>
    <xdr:to>
      <xdr:col>82</xdr:col>
      <xdr:colOff>158750</xdr:colOff>
      <xdr:row>59</xdr:row>
      <xdr:rowOff>158750</xdr:rowOff>
    </xdr:to>
    <xdr:sp macro="" textlink="">
      <xdr:nvSpPr>
        <xdr:cNvPr id="253" name="フローチャート: 判断 252"/>
        <xdr:cNvSpPr/>
      </xdr:nvSpPr>
      <xdr:spPr>
        <a:xfrm>
          <a:off x="16459200" y="1017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146050</xdr:rowOff>
    </xdr:from>
    <xdr:to>
      <xdr:col>78</xdr:col>
      <xdr:colOff>69850</xdr:colOff>
      <xdr:row>59</xdr:row>
      <xdr:rowOff>127000</xdr:rowOff>
    </xdr:to>
    <xdr:cxnSp macro="">
      <xdr:nvCxnSpPr>
        <xdr:cNvPr id="254" name="直線コネクタ 253"/>
        <xdr:cNvCxnSpPr/>
      </xdr:nvCxnSpPr>
      <xdr:spPr>
        <a:xfrm>
          <a:off x="14782800" y="100901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59</xdr:row>
      <xdr:rowOff>95250</xdr:rowOff>
    </xdr:from>
    <xdr:to>
      <xdr:col>78</xdr:col>
      <xdr:colOff>120650</xdr:colOff>
      <xdr:row>60</xdr:row>
      <xdr:rowOff>25400</xdr:rowOff>
    </xdr:to>
    <xdr:sp macro="" textlink="">
      <xdr:nvSpPr>
        <xdr:cNvPr id="255" name="フローチャート: 判断 254"/>
        <xdr:cNvSpPr/>
      </xdr:nvSpPr>
      <xdr:spPr>
        <a:xfrm>
          <a:off x="15621000" y="1021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60</xdr:row>
      <xdr:rowOff>10177</xdr:rowOff>
    </xdr:from>
    <xdr:ext cx="736600" cy="259045"/>
    <xdr:sp macro="" textlink="">
      <xdr:nvSpPr>
        <xdr:cNvPr id="256" name="テキスト ボックス 255"/>
        <xdr:cNvSpPr txBox="1"/>
      </xdr:nvSpPr>
      <xdr:spPr>
        <a:xfrm>
          <a:off x="15290800" y="1029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12700</xdr:rowOff>
    </xdr:from>
    <xdr:to>
      <xdr:col>73</xdr:col>
      <xdr:colOff>180975</xdr:colOff>
      <xdr:row>58</xdr:row>
      <xdr:rowOff>146050</xdr:rowOff>
    </xdr:to>
    <xdr:cxnSp macro="">
      <xdr:nvCxnSpPr>
        <xdr:cNvPr id="257" name="直線コネクタ 256"/>
        <xdr:cNvCxnSpPr/>
      </xdr:nvCxnSpPr>
      <xdr:spPr>
        <a:xfrm>
          <a:off x="13893800" y="99568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152400</xdr:rowOff>
    </xdr:from>
    <xdr:to>
      <xdr:col>74</xdr:col>
      <xdr:colOff>31750</xdr:colOff>
      <xdr:row>58</xdr:row>
      <xdr:rowOff>82550</xdr:rowOff>
    </xdr:to>
    <xdr:sp macro="" textlink="">
      <xdr:nvSpPr>
        <xdr:cNvPr id="258" name="フローチャート: 判断 257"/>
        <xdr:cNvSpPr/>
      </xdr:nvSpPr>
      <xdr:spPr>
        <a:xfrm>
          <a:off x="14732000" y="992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92727</xdr:rowOff>
    </xdr:from>
    <xdr:ext cx="762000" cy="259045"/>
    <xdr:sp macro="" textlink="">
      <xdr:nvSpPr>
        <xdr:cNvPr id="259" name="テキスト ボックス 258"/>
        <xdr:cNvSpPr txBox="1"/>
      </xdr:nvSpPr>
      <xdr:spPr>
        <a:xfrm>
          <a:off x="14401800" y="969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12700</xdr:rowOff>
    </xdr:from>
    <xdr:to>
      <xdr:col>69</xdr:col>
      <xdr:colOff>92075</xdr:colOff>
      <xdr:row>59</xdr:row>
      <xdr:rowOff>31750</xdr:rowOff>
    </xdr:to>
    <xdr:cxnSp macro="">
      <xdr:nvCxnSpPr>
        <xdr:cNvPr id="260" name="直線コネクタ 259"/>
        <xdr:cNvCxnSpPr/>
      </xdr:nvCxnSpPr>
      <xdr:spPr>
        <a:xfrm flipV="1">
          <a:off x="13004800" y="99568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114300</xdr:rowOff>
    </xdr:from>
    <xdr:to>
      <xdr:col>69</xdr:col>
      <xdr:colOff>142875</xdr:colOff>
      <xdr:row>58</xdr:row>
      <xdr:rowOff>44450</xdr:rowOff>
    </xdr:to>
    <xdr:sp macro="" textlink="">
      <xdr:nvSpPr>
        <xdr:cNvPr id="261" name="フローチャート: 判断 260"/>
        <xdr:cNvSpPr/>
      </xdr:nvSpPr>
      <xdr:spPr>
        <a:xfrm>
          <a:off x="13843000" y="9886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54627</xdr:rowOff>
    </xdr:from>
    <xdr:ext cx="762000" cy="259045"/>
    <xdr:sp macro="" textlink="">
      <xdr:nvSpPr>
        <xdr:cNvPr id="262" name="テキスト ボックス 261"/>
        <xdr:cNvSpPr txBox="1"/>
      </xdr:nvSpPr>
      <xdr:spPr>
        <a:xfrm>
          <a:off x="13512800" y="9655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76200</xdr:rowOff>
    </xdr:from>
    <xdr:to>
      <xdr:col>65</xdr:col>
      <xdr:colOff>53975</xdr:colOff>
      <xdr:row>59</xdr:row>
      <xdr:rowOff>6350</xdr:rowOff>
    </xdr:to>
    <xdr:sp macro="" textlink="">
      <xdr:nvSpPr>
        <xdr:cNvPr id="263" name="フローチャート: 判断 262"/>
        <xdr:cNvSpPr/>
      </xdr:nvSpPr>
      <xdr:spPr>
        <a:xfrm>
          <a:off x="12954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16527</xdr:rowOff>
    </xdr:from>
    <xdr:ext cx="762000" cy="259045"/>
    <xdr:sp macro="" textlink="">
      <xdr:nvSpPr>
        <xdr:cNvPr id="264" name="テキスト ボックス 263"/>
        <xdr:cNvSpPr txBox="1"/>
      </xdr:nvSpPr>
      <xdr:spPr>
        <a:xfrm>
          <a:off x="12623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59</xdr:row>
      <xdr:rowOff>76200</xdr:rowOff>
    </xdr:from>
    <xdr:to>
      <xdr:col>82</xdr:col>
      <xdr:colOff>158750</xdr:colOff>
      <xdr:row>60</xdr:row>
      <xdr:rowOff>6350</xdr:rowOff>
    </xdr:to>
    <xdr:sp macro="" textlink="">
      <xdr:nvSpPr>
        <xdr:cNvPr id="270" name="楕円 269"/>
        <xdr:cNvSpPr/>
      </xdr:nvSpPr>
      <xdr:spPr>
        <a:xfrm>
          <a:off x="16459200" y="1019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59</xdr:row>
      <xdr:rowOff>48277</xdr:rowOff>
    </xdr:from>
    <xdr:ext cx="762000" cy="259045"/>
    <xdr:sp macro="" textlink="">
      <xdr:nvSpPr>
        <xdr:cNvPr id="271" name="その他該当値テキスト"/>
        <xdr:cNvSpPr txBox="1"/>
      </xdr:nvSpPr>
      <xdr:spPr>
        <a:xfrm>
          <a:off x="165989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59</xdr:row>
      <xdr:rowOff>76200</xdr:rowOff>
    </xdr:from>
    <xdr:to>
      <xdr:col>78</xdr:col>
      <xdr:colOff>120650</xdr:colOff>
      <xdr:row>60</xdr:row>
      <xdr:rowOff>6350</xdr:rowOff>
    </xdr:to>
    <xdr:sp macro="" textlink="">
      <xdr:nvSpPr>
        <xdr:cNvPr id="272" name="楕円 271"/>
        <xdr:cNvSpPr/>
      </xdr:nvSpPr>
      <xdr:spPr>
        <a:xfrm>
          <a:off x="15621000" y="10191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16527</xdr:rowOff>
    </xdr:from>
    <xdr:ext cx="736600" cy="259045"/>
    <xdr:sp macro="" textlink="">
      <xdr:nvSpPr>
        <xdr:cNvPr id="273" name="テキスト ボックス 272"/>
        <xdr:cNvSpPr txBox="1"/>
      </xdr:nvSpPr>
      <xdr:spPr>
        <a:xfrm>
          <a:off x="15290800" y="9960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95250</xdr:rowOff>
    </xdr:from>
    <xdr:to>
      <xdr:col>74</xdr:col>
      <xdr:colOff>31750</xdr:colOff>
      <xdr:row>59</xdr:row>
      <xdr:rowOff>25400</xdr:rowOff>
    </xdr:to>
    <xdr:sp macro="" textlink="">
      <xdr:nvSpPr>
        <xdr:cNvPr id="274" name="楕円 273"/>
        <xdr:cNvSpPr/>
      </xdr:nvSpPr>
      <xdr:spPr>
        <a:xfrm>
          <a:off x="14732000" y="1003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10177</xdr:rowOff>
    </xdr:from>
    <xdr:ext cx="762000" cy="259045"/>
    <xdr:sp macro="" textlink="">
      <xdr:nvSpPr>
        <xdr:cNvPr id="275" name="テキスト ボックス 274"/>
        <xdr:cNvSpPr txBox="1"/>
      </xdr:nvSpPr>
      <xdr:spPr>
        <a:xfrm>
          <a:off x="14401800" y="1012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133350</xdr:rowOff>
    </xdr:from>
    <xdr:to>
      <xdr:col>69</xdr:col>
      <xdr:colOff>142875</xdr:colOff>
      <xdr:row>58</xdr:row>
      <xdr:rowOff>63500</xdr:rowOff>
    </xdr:to>
    <xdr:sp macro="" textlink="">
      <xdr:nvSpPr>
        <xdr:cNvPr id="276" name="楕円 275"/>
        <xdr:cNvSpPr/>
      </xdr:nvSpPr>
      <xdr:spPr>
        <a:xfrm>
          <a:off x="13843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48277</xdr:rowOff>
    </xdr:from>
    <xdr:ext cx="762000" cy="259045"/>
    <xdr:sp macro="" textlink="">
      <xdr:nvSpPr>
        <xdr:cNvPr id="277" name="テキスト ボックス 276"/>
        <xdr:cNvSpPr txBox="1"/>
      </xdr:nvSpPr>
      <xdr:spPr>
        <a:xfrm>
          <a:off x="135128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152400</xdr:rowOff>
    </xdr:from>
    <xdr:to>
      <xdr:col>65</xdr:col>
      <xdr:colOff>53975</xdr:colOff>
      <xdr:row>59</xdr:row>
      <xdr:rowOff>82550</xdr:rowOff>
    </xdr:to>
    <xdr:sp macro="" textlink="">
      <xdr:nvSpPr>
        <xdr:cNvPr id="278" name="楕円 277"/>
        <xdr:cNvSpPr/>
      </xdr:nvSpPr>
      <xdr:spPr>
        <a:xfrm>
          <a:off x="12954000" y="1009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67327</xdr:rowOff>
    </xdr:from>
    <xdr:ext cx="762000" cy="259045"/>
    <xdr:sp macro="" textlink="">
      <xdr:nvSpPr>
        <xdr:cNvPr id="279" name="テキスト ボックス 278"/>
        <xdr:cNvSpPr txBox="1"/>
      </xdr:nvSpPr>
      <xdr:spPr>
        <a:xfrm>
          <a:off x="1262380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補助費等に係る経常収支比率は前年度比</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ポイント減の</a:t>
          </a:r>
          <a:r>
            <a:rPr kumimoji="1" lang="en-US" altLang="ja-JP" sz="1300">
              <a:latin typeface="ＭＳ Ｐゴシック" panose="020B0600070205080204" pitchFamily="50" charset="-128"/>
              <a:ea typeface="ＭＳ Ｐゴシック" panose="020B0600070205080204" pitchFamily="50" charset="-128"/>
            </a:rPr>
            <a:t>17.2</a:t>
          </a:r>
          <a:r>
            <a:rPr kumimoji="1" lang="ja-JP" altLang="en-US" sz="1300">
              <a:latin typeface="ＭＳ Ｐゴシック" panose="020B0600070205080204" pitchFamily="50" charset="-128"/>
              <a:ea typeface="ＭＳ Ｐゴシック" panose="020B0600070205080204" pitchFamily="50" charset="-128"/>
            </a:rPr>
            <a:t>％となったが、類似団体内、全国平均及び県内平均を上回っており、その主な要因は、一部事務組合への負担金、市の出資する法人や各種団体への補助金が多額であることが挙げられる。今後、市単独補助金について、公益性や必要性、費用対効果などの観点から検証し、適正化を図る。</a:t>
          </a:r>
        </a:p>
      </xdr:txBody>
    </xdr:sp>
    <xdr:clientData/>
  </xdr:twoCellAnchor>
  <xdr:oneCellAnchor>
    <xdr:from>
      <xdr:col>62</xdr:col>
      <xdr:colOff>6350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42</xdr:row>
      <xdr:rowOff>29028</xdr:rowOff>
    </xdr:from>
    <xdr:to>
      <xdr:col>85</xdr:col>
      <xdr:colOff>66675</xdr:colOff>
      <xdr:row>42</xdr:row>
      <xdr:rowOff>29028</xdr:rowOff>
    </xdr:to>
    <xdr:cxnSp macro="">
      <xdr:nvCxnSpPr>
        <xdr:cNvPr id="294" name="直線コネクタ 293"/>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58255</xdr:rowOff>
    </xdr:from>
    <xdr:ext cx="508000" cy="259045"/>
    <xdr:sp macro="" textlink="">
      <xdr:nvSpPr>
        <xdr:cNvPr id="295" name="テキスト ボックス 294"/>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45357</xdr:rowOff>
    </xdr:from>
    <xdr:to>
      <xdr:col>85</xdr:col>
      <xdr:colOff>66675</xdr:colOff>
      <xdr:row>40</xdr:row>
      <xdr:rowOff>45357</xdr:rowOff>
    </xdr:to>
    <xdr:cxnSp macro="">
      <xdr:nvCxnSpPr>
        <xdr:cNvPr id="296" name="直線コネクタ 295"/>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74584</xdr:rowOff>
    </xdr:from>
    <xdr:ext cx="508000" cy="259045"/>
    <xdr:sp macro="" textlink="">
      <xdr:nvSpPr>
        <xdr:cNvPr id="297" name="テキスト ボックス 296"/>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61685</xdr:rowOff>
    </xdr:from>
    <xdr:to>
      <xdr:col>85</xdr:col>
      <xdr:colOff>66675</xdr:colOff>
      <xdr:row>38</xdr:row>
      <xdr:rowOff>61685</xdr:rowOff>
    </xdr:to>
    <xdr:cxnSp macro="">
      <xdr:nvCxnSpPr>
        <xdr:cNvPr id="298" name="直線コネクタ 297"/>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90913</xdr:rowOff>
    </xdr:from>
    <xdr:ext cx="508000" cy="259045"/>
    <xdr:sp macro="" textlink="">
      <xdr:nvSpPr>
        <xdr:cNvPr id="299" name="テキスト ボックス 298"/>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78014</xdr:rowOff>
    </xdr:from>
    <xdr:to>
      <xdr:col>85</xdr:col>
      <xdr:colOff>66675</xdr:colOff>
      <xdr:row>36</xdr:row>
      <xdr:rowOff>78014</xdr:rowOff>
    </xdr:to>
    <xdr:cxnSp macro="">
      <xdr:nvCxnSpPr>
        <xdr:cNvPr id="300" name="直線コネクタ 299"/>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107241</xdr:rowOff>
    </xdr:from>
    <xdr:ext cx="508000" cy="259045"/>
    <xdr:sp macro="" textlink="">
      <xdr:nvSpPr>
        <xdr:cNvPr id="301" name="テキスト ボックス 300"/>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94343</xdr:rowOff>
    </xdr:from>
    <xdr:to>
      <xdr:col>85</xdr:col>
      <xdr:colOff>66675</xdr:colOff>
      <xdr:row>34</xdr:row>
      <xdr:rowOff>94343</xdr:rowOff>
    </xdr:to>
    <xdr:cxnSp macro="">
      <xdr:nvCxnSpPr>
        <xdr:cNvPr id="302" name="直線コネクタ 301"/>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123570</xdr:rowOff>
    </xdr:from>
    <xdr:ext cx="508000" cy="259045"/>
    <xdr:sp macro="" textlink="">
      <xdr:nvSpPr>
        <xdr:cNvPr id="303" name="テキスト ボックス 302"/>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110672</xdr:rowOff>
    </xdr:from>
    <xdr:to>
      <xdr:col>85</xdr:col>
      <xdr:colOff>66675</xdr:colOff>
      <xdr:row>32</xdr:row>
      <xdr:rowOff>110672</xdr:rowOff>
    </xdr:to>
    <xdr:cxnSp macro="">
      <xdr:nvCxnSpPr>
        <xdr:cNvPr id="304" name="直線コネクタ 303"/>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31</xdr:row>
      <xdr:rowOff>139899</xdr:rowOff>
    </xdr:from>
    <xdr:ext cx="508000" cy="259045"/>
    <xdr:sp macro="" textlink="">
      <xdr:nvSpPr>
        <xdr:cNvPr id="305" name="テキスト ボックス 304"/>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143328</xdr:rowOff>
    </xdr:from>
    <xdr:to>
      <xdr:col>82</xdr:col>
      <xdr:colOff>107950</xdr:colOff>
      <xdr:row>41</xdr:row>
      <xdr:rowOff>69850</xdr:rowOff>
    </xdr:to>
    <xdr:cxnSp macro="">
      <xdr:nvCxnSpPr>
        <xdr:cNvPr id="309" name="直線コネクタ 308"/>
        <xdr:cNvCxnSpPr/>
      </xdr:nvCxnSpPr>
      <xdr:spPr>
        <a:xfrm flipV="1">
          <a:off x="16510000" y="5629728"/>
          <a:ext cx="0" cy="1469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41927</xdr:rowOff>
    </xdr:from>
    <xdr:ext cx="762000" cy="259045"/>
    <xdr:sp macro="" textlink="">
      <xdr:nvSpPr>
        <xdr:cNvPr id="310" name="補助費等最小値テキスト"/>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69850</xdr:rowOff>
    </xdr:from>
    <xdr:to>
      <xdr:col>82</xdr:col>
      <xdr:colOff>196850</xdr:colOff>
      <xdr:row>41</xdr:row>
      <xdr:rowOff>69850</xdr:rowOff>
    </xdr:to>
    <xdr:cxnSp macro="">
      <xdr:nvCxnSpPr>
        <xdr:cNvPr id="311" name="直線コネクタ 310"/>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58255</xdr:rowOff>
    </xdr:from>
    <xdr:ext cx="762000" cy="259045"/>
    <xdr:sp macro="" textlink="">
      <xdr:nvSpPr>
        <xdr:cNvPr id="312" name="補助費等最大値テキスト"/>
        <xdr:cNvSpPr txBox="1"/>
      </xdr:nvSpPr>
      <xdr:spPr>
        <a:xfrm>
          <a:off x="16598900" y="5373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143328</xdr:rowOff>
    </xdr:from>
    <xdr:to>
      <xdr:col>82</xdr:col>
      <xdr:colOff>196850</xdr:colOff>
      <xdr:row>32</xdr:row>
      <xdr:rowOff>143328</xdr:rowOff>
    </xdr:to>
    <xdr:cxnSp macro="">
      <xdr:nvCxnSpPr>
        <xdr:cNvPr id="313" name="直線コネクタ 312"/>
        <xdr:cNvCxnSpPr/>
      </xdr:nvCxnSpPr>
      <xdr:spPr>
        <a:xfrm>
          <a:off x="16421100" y="5629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41</xdr:row>
      <xdr:rowOff>69850</xdr:rowOff>
    </xdr:from>
    <xdr:to>
      <xdr:col>82</xdr:col>
      <xdr:colOff>107950</xdr:colOff>
      <xdr:row>41</xdr:row>
      <xdr:rowOff>167822</xdr:rowOff>
    </xdr:to>
    <xdr:cxnSp macro="">
      <xdr:nvCxnSpPr>
        <xdr:cNvPr id="314" name="直線コネクタ 313"/>
        <xdr:cNvCxnSpPr/>
      </xdr:nvCxnSpPr>
      <xdr:spPr>
        <a:xfrm flipV="1">
          <a:off x="15671800" y="7099300"/>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141713</xdr:rowOff>
    </xdr:from>
    <xdr:ext cx="762000" cy="259045"/>
    <xdr:sp macro="" textlink="">
      <xdr:nvSpPr>
        <xdr:cNvPr id="315" name="補助費等平均値テキスト"/>
        <xdr:cNvSpPr txBox="1"/>
      </xdr:nvSpPr>
      <xdr:spPr>
        <a:xfrm>
          <a:off x="16598900" y="6142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125186</xdr:rowOff>
    </xdr:from>
    <xdr:to>
      <xdr:col>82</xdr:col>
      <xdr:colOff>158750</xdr:colOff>
      <xdr:row>37</xdr:row>
      <xdr:rowOff>55336</xdr:rowOff>
    </xdr:to>
    <xdr:sp macro="" textlink="">
      <xdr:nvSpPr>
        <xdr:cNvPr id="316" name="フローチャート: 判断 315"/>
        <xdr:cNvSpPr/>
      </xdr:nvSpPr>
      <xdr:spPr>
        <a:xfrm>
          <a:off x="16459200" y="62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41</xdr:row>
      <xdr:rowOff>69850</xdr:rowOff>
    </xdr:from>
    <xdr:to>
      <xdr:col>78</xdr:col>
      <xdr:colOff>69850</xdr:colOff>
      <xdr:row>41</xdr:row>
      <xdr:rowOff>167822</xdr:rowOff>
    </xdr:to>
    <xdr:cxnSp macro="">
      <xdr:nvCxnSpPr>
        <xdr:cNvPr id="317" name="直線コネクタ 316"/>
        <xdr:cNvCxnSpPr/>
      </xdr:nvCxnSpPr>
      <xdr:spPr>
        <a:xfrm>
          <a:off x="14782800" y="7099300"/>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108857</xdr:rowOff>
    </xdr:from>
    <xdr:to>
      <xdr:col>78</xdr:col>
      <xdr:colOff>120650</xdr:colOff>
      <xdr:row>37</xdr:row>
      <xdr:rowOff>39007</xdr:rowOff>
    </xdr:to>
    <xdr:sp macro="" textlink="">
      <xdr:nvSpPr>
        <xdr:cNvPr id="318" name="フローチャート: 判断 317"/>
        <xdr:cNvSpPr/>
      </xdr:nvSpPr>
      <xdr:spPr>
        <a:xfrm>
          <a:off x="15621000" y="6281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49184</xdr:rowOff>
    </xdr:from>
    <xdr:ext cx="736600" cy="259045"/>
    <xdr:sp macro="" textlink="">
      <xdr:nvSpPr>
        <xdr:cNvPr id="319" name="テキスト ボックス 318"/>
        <xdr:cNvSpPr txBox="1"/>
      </xdr:nvSpPr>
      <xdr:spPr>
        <a:xfrm>
          <a:off x="15290800" y="6049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40</xdr:row>
      <xdr:rowOff>61685</xdr:rowOff>
    </xdr:from>
    <xdr:to>
      <xdr:col>73</xdr:col>
      <xdr:colOff>180975</xdr:colOff>
      <xdr:row>41</xdr:row>
      <xdr:rowOff>69850</xdr:rowOff>
    </xdr:to>
    <xdr:cxnSp macro="">
      <xdr:nvCxnSpPr>
        <xdr:cNvPr id="320" name="直線コネクタ 319"/>
        <xdr:cNvCxnSpPr/>
      </xdr:nvCxnSpPr>
      <xdr:spPr>
        <a:xfrm>
          <a:off x="13893800" y="6919685"/>
          <a:ext cx="8890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125186</xdr:rowOff>
    </xdr:from>
    <xdr:to>
      <xdr:col>74</xdr:col>
      <xdr:colOff>31750</xdr:colOff>
      <xdr:row>37</xdr:row>
      <xdr:rowOff>55336</xdr:rowOff>
    </xdr:to>
    <xdr:sp macro="" textlink="">
      <xdr:nvSpPr>
        <xdr:cNvPr id="321" name="フローチャート: 判断 320"/>
        <xdr:cNvSpPr/>
      </xdr:nvSpPr>
      <xdr:spPr>
        <a:xfrm>
          <a:off x="14732000" y="6297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65513</xdr:rowOff>
    </xdr:from>
    <xdr:ext cx="762000" cy="259045"/>
    <xdr:sp macro="" textlink="">
      <xdr:nvSpPr>
        <xdr:cNvPr id="322" name="テキスト ボックス 321"/>
        <xdr:cNvSpPr txBox="1"/>
      </xdr:nvSpPr>
      <xdr:spPr>
        <a:xfrm>
          <a:off x="14401800" y="6066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40</xdr:row>
      <xdr:rowOff>61685</xdr:rowOff>
    </xdr:from>
    <xdr:to>
      <xdr:col>69</xdr:col>
      <xdr:colOff>92075</xdr:colOff>
      <xdr:row>41</xdr:row>
      <xdr:rowOff>4535</xdr:rowOff>
    </xdr:to>
    <xdr:cxnSp macro="">
      <xdr:nvCxnSpPr>
        <xdr:cNvPr id="323" name="直線コネクタ 322"/>
        <xdr:cNvCxnSpPr/>
      </xdr:nvCxnSpPr>
      <xdr:spPr>
        <a:xfrm flipV="1">
          <a:off x="13004800" y="691968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157843</xdr:rowOff>
    </xdr:from>
    <xdr:to>
      <xdr:col>69</xdr:col>
      <xdr:colOff>142875</xdr:colOff>
      <xdr:row>37</xdr:row>
      <xdr:rowOff>87993</xdr:rowOff>
    </xdr:to>
    <xdr:sp macro="" textlink="">
      <xdr:nvSpPr>
        <xdr:cNvPr id="324" name="フローチャート: 判断 323"/>
        <xdr:cNvSpPr/>
      </xdr:nvSpPr>
      <xdr:spPr>
        <a:xfrm>
          <a:off x="138430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98170</xdr:rowOff>
    </xdr:from>
    <xdr:ext cx="762000" cy="259045"/>
    <xdr:sp macro="" textlink="">
      <xdr:nvSpPr>
        <xdr:cNvPr id="325" name="テキスト ボックス 324"/>
        <xdr:cNvSpPr txBox="1"/>
      </xdr:nvSpPr>
      <xdr:spPr>
        <a:xfrm>
          <a:off x="13512800" y="6098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141515</xdr:rowOff>
    </xdr:from>
    <xdr:to>
      <xdr:col>65</xdr:col>
      <xdr:colOff>53975</xdr:colOff>
      <xdr:row>39</xdr:row>
      <xdr:rowOff>71665</xdr:rowOff>
    </xdr:to>
    <xdr:sp macro="" textlink="">
      <xdr:nvSpPr>
        <xdr:cNvPr id="326" name="フローチャート: 判断 325"/>
        <xdr:cNvSpPr/>
      </xdr:nvSpPr>
      <xdr:spPr>
        <a:xfrm>
          <a:off x="12954000" y="6656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81841</xdr:rowOff>
    </xdr:from>
    <xdr:ext cx="762000" cy="259045"/>
    <xdr:sp macro="" textlink="">
      <xdr:nvSpPr>
        <xdr:cNvPr id="327" name="テキスト ボックス 326"/>
        <xdr:cNvSpPr txBox="1"/>
      </xdr:nvSpPr>
      <xdr:spPr>
        <a:xfrm>
          <a:off x="12623800" y="6425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41</xdr:row>
      <xdr:rowOff>19050</xdr:rowOff>
    </xdr:from>
    <xdr:to>
      <xdr:col>82</xdr:col>
      <xdr:colOff>158750</xdr:colOff>
      <xdr:row>41</xdr:row>
      <xdr:rowOff>120650</xdr:rowOff>
    </xdr:to>
    <xdr:sp macro="" textlink="">
      <xdr:nvSpPr>
        <xdr:cNvPr id="333" name="楕円 332"/>
        <xdr:cNvSpPr/>
      </xdr:nvSpPr>
      <xdr:spPr>
        <a:xfrm>
          <a:off x="164592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40</xdr:row>
      <xdr:rowOff>99077</xdr:rowOff>
    </xdr:from>
    <xdr:ext cx="762000" cy="259045"/>
    <xdr:sp macro="" textlink="">
      <xdr:nvSpPr>
        <xdr:cNvPr id="334" name="補助費等該当値テキスト"/>
        <xdr:cNvSpPr txBox="1"/>
      </xdr:nvSpPr>
      <xdr:spPr>
        <a:xfrm>
          <a:off x="16598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41</xdr:row>
      <xdr:rowOff>117022</xdr:rowOff>
    </xdr:from>
    <xdr:to>
      <xdr:col>78</xdr:col>
      <xdr:colOff>120650</xdr:colOff>
      <xdr:row>42</xdr:row>
      <xdr:rowOff>47172</xdr:rowOff>
    </xdr:to>
    <xdr:sp macro="" textlink="">
      <xdr:nvSpPr>
        <xdr:cNvPr id="335" name="楕円 334"/>
        <xdr:cNvSpPr/>
      </xdr:nvSpPr>
      <xdr:spPr>
        <a:xfrm>
          <a:off x="15621000" y="714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42</xdr:row>
      <xdr:rowOff>31949</xdr:rowOff>
    </xdr:from>
    <xdr:ext cx="736600" cy="259045"/>
    <xdr:sp macro="" textlink="">
      <xdr:nvSpPr>
        <xdr:cNvPr id="336" name="テキスト ボックス 335"/>
        <xdr:cNvSpPr txBox="1"/>
      </xdr:nvSpPr>
      <xdr:spPr>
        <a:xfrm>
          <a:off x="15290800" y="7232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41</xdr:row>
      <xdr:rowOff>19050</xdr:rowOff>
    </xdr:from>
    <xdr:to>
      <xdr:col>74</xdr:col>
      <xdr:colOff>31750</xdr:colOff>
      <xdr:row>41</xdr:row>
      <xdr:rowOff>120650</xdr:rowOff>
    </xdr:to>
    <xdr:sp macro="" textlink="">
      <xdr:nvSpPr>
        <xdr:cNvPr id="337" name="楕円 336"/>
        <xdr:cNvSpPr/>
      </xdr:nvSpPr>
      <xdr:spPr>
        <a:xfrm>
          <a:off x="14732000" y="704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41</xdr:row>
      <xdr:rowOff>105427</xdr:rowOff>
    </xdr:from>
    <xdr:ext cx="762000" cy="259045"/>
    <xdr:sp macro="" textlink="">
      <xdr:nvSpPr>
        <xdr:cNvPr id="338" name="テキスト ボックス 337"/>
        <xdr:cNvSpPr txBox="1"/>
      </xdr:nvSpPr>
      <xdr:spPr>
        <a:xfrm>
          <a:off x="144018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40</xdr:row>
      <xdr:rowOff>10885</xdr:rowOff>
    </xdr:from>
    <xdr:to>
      <xdr:col>69</xdr:col>
      <xdr:colOff>142875</xdr:colOff>
      <xdr:row>40</xdr:row>
      <xdr:rowOff>112485</xdr:rowOff>
    </xdr:to>
    <xdr:sp macro="" textlink="">
      <xdr:nvSpPr>
        <xdr:cNvPr id="339" name="楕円 338"/>
        <xdr:cNvSpPr/>
      </xdr:nvSpPr>
      <xdr:spPr>
        <a:xfrm>
          <a:off x="13843000" y="686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40</xdr:row>
      <xdr:rowOff>97262</xdr:rowOff>
    </xdr:from>
    <xdr:ext cx="762000" cy="259045"/>
    <xdr:sp macro="" textlink="">
      <xdr:nvSpPr>
        <xdr:cNvPr id="340" name="テキスト ボックス 339"/>
        <xdr:cNvSpPr txBox="1"/>
      </xdr:nvSpPr>
      <xdr:spPr>
        <a:xfrm>
          <a:off x="13512800" y="695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40</xdr:row>
      <xdr:rowOff>125185</xdr:rowOff>
    </xdr:from>
    <xdr:to>
      <xdr:col>65</xdr:col>
      <xdr:colOff>53975</xdr:colOff>
      <xdr:row>41</xdr:row>
      <xdr:rowOff>55335</xdr:rowOff>
    </xdr:to>
    <xdr:sp macro="" textlink="">
      <xdr:nvSpPr>
        <xdr:cNvPr id="341" name="楕円 340"/>
        <xdr:cNvSpPr/>
      </xdr:nvSpPr>
      <xdr:spPr>
        <a:xfrm>
          <a:off x="12954000" y="6983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41</xdr:row>
      <xdr:rowOff>40112</xdr:rowOff>
    </xdr:from>
    <xdr:ext cx="762000" cy="259045"/>
    <xdr:sp macro="" textlink="">
      <xdr:nvSpPr>
        <xdr:cNvPr id="342" name="テキスト ボックス 341"/>
        <xdr:cNvSpPr txBox="1"/>
      </xdr:nvSpPr>
      <xdr:spPr>
        <a:xfrm>
          <a:off x="12623800" y="7069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年度は前年度比</a:t>
          </a:r>
          <a:r>
            <a:rPr kumimoji="1" lang="en-US" altLang="ja-JP" sz="1300">
              <a:latin typeface="ＭＳ Ｐゴシック" panose="020B0600070205080204" pitchFamily="50" charset="-128"/>
              <a:ea typeface="ＭＳ Ｐゴシック" panose="020B0600070205080204" pitchFamily="50" charset="-128"/>
            </a:rPr>
            <a:t>1.6</a:t>
          </a:r>
          <a:r>
            <a:rPr kumimoji="1" lang="ja-JP" altLang="en-US" sz="1300">
              <a:latin typeface="ＭＳ Ｐゴシック" panose="020B0600070205080204" pitchFamily="50" charset="-128"/>
              <a:ea typeface="ＭＳ Ｐゴシック" panose="020B0600070205080204" pitchFamily="50" charset="-128"/>
            </a:rPr>
            <a:t>ポイント減の</a:t>
          </a:r>
          <a:r>
            <a:rPr kumimoji="1" lang="en-US" altLang="ja-JP" sz="1300">
              <a:latin typeface="ＭＳ Ｐゴシック" panose="020B0600070205080204" pitchFamily="50" charset="-128"/>
              <a:ea typeface="ＭＳ Ｐゴシック" panose="020B0600070205080204" pitchFamily="50" charset="-128"/>
            </a:rPr>
            <a:t>15.9</a:t>
          </a:r>
          <a:r>
            <a:rPr kumimoji="1" lang="ja-JP" altLang="en-US" sz="1300">
              <a:latin typeface="ＭＳ Ｐゴシック" panose="020B0600070205080204" pitchFamily="50" charset="-128"/>
              <a:ea typeface="ＭＳ Ｐゴシック" panose="020B0600070205080204" pitchFamily="50" charset="-128"/>
            </a:rPr>
            <a:t>％となり、類似団体平均は下回ったものの、依然として、全国平均、県内平均を上回っている。今後も、令和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から元金償還が始まった大田原中学校校舎増改築事業をはじめ大規模事業に伴う地方債償還が予定されており、高い水準での推移が予想されるため、事業の優先度、緊急度などを精査し地方債の発行額を最小限に抑え、公債費の抑制に努める。</a:t>
          </a:r>
        </a:p>
      </xdr:txBody>
    </xdr:sp>
    <xdr:clientData/>
  </xdr:twoCellAnchor>
  <xdr:oneCellAnchor>
    <xdr:from>
      <xdr:col>3</xdr:col>
      <xdr:colOff>123825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7" name="直線コネクタ 356"/>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8" name="テキスト ボックス 357"/>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9" name="直線コネクタ 358"/>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60" name="テキスト ボックス 359"/>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61" name="直線コネクタ 36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2" name="テキスト ボックス 36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3" name="直線コネクタ 362"/>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4" name="テキスト ボックス 363"/>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5" name="直線コネクタ 364"/>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6" name="テキスト ボックス 365"/>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7" name="直線コネクタ 36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8" name="テキスト ボックス 36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114300</xdr:rowOff>
    </xdr:from>
    <xdr:to>
      <xdr:col>24</xdr:col>
      <xdr:colOff>25400</xdr:colOff>
      <xdr:row>80</xdr:row>
      <xdr:rowOff>114300</xdr:rowOff>
    </xdr:to>
    <xdr:cxnSp macro="">
      <xdr:nvCxnSpPr>
        <xdr:cNvPr id="370" name="直線コネクタ 369"/>
        <xdr:cNvCxnSpPr/>
      </xdr:nvCxnSpPr>
      <xdr:spPr>
        <a:xfrm flipV="1">
          <a:off x="4826000" y="124587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86377</xdr:rowOff>
    </xdr:from>
    <xdr:ext cx="762000" cy="259045"/>
    <xdr:sp macro="" textlink="">
      <xdr:nvSpPr>
        <xdr:cNvPr id="371" name="公債費最小値テキスト"/>
        <xdr:cNvSpPr txBox="1"/>
      </xdr:nvSpPr>
      <xdr:spPr>
        <a:xfrm>
          <a:off x="4914900" y="1380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114300</xdr:rowOff>
    </xdr:from>
    <xdr:to>
      <xdr:col>24</xdr:col>
      <xdr:colOff>114300</xdr:colOff>
      <xdr:row>80</xdr:row>
      <xdr:rowOff>114300</xdr:rowOff>
    </xdr:to>
    <xdr:cxnSp macro="">
      <xdr:nvCxnSpPr>
        <xdr:cNvPr id="372" name="直線コネクタ 371"/>
        <xdr:cNvCxnSpPr/>
      </xdr:nvCxnSpPr>
      <xdr:spPr>
        <a:xfrm>
          <a:off x="4737100" y="13830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29227</xdr:rowOff>
    </xdr:from>
    <xdr:ext cx="762000" cy="259045"/>
    <xdr:sp macro="" textlink="">
      <xdr:nvSpPr>
        <xdr:cNvPr id="373" name="公債費最大値テキスト"/>
        <xdr:cNvSpPr txBox="1"/>
      </xdr:nvSpPr>
      <xdr:spPr>
        <a:xfrm>
          <a:off x="4914900" y="1220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114300</xdr:rowOff>
    </xdr:from>
    <xdr:to>
      <xdr:col>24</xdr:col>
      <xdr:colOff>114300</xdr:colOff>
      <xdr:row>72</xdr:row>
      <xdr:rowOff>114300</xdr:rowOff>
    </xdr:to>
    <xdr:cxnSp macro="">
      <xdr:nvCxnSpPr>
        <xdr:cNvPr id="374" name="直線コネクタ 373"/>
        <xdr:cNvCxnSpPr/>
      </xdr:nvCxnSpPr>
      <xdr:spPr>
        <a:xfrm>
          <a:off x="4737100" y="1245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78</xdr:row>
      <xdr:rowOff>12700</xdr:rowOff>
    </xdr:from>
    <xdr:to>
      <xdr:col>24</xdr:col>
      <xdr:colOff>25400</xdr:colOff>
      <xdr:row>79</xdr:row>
      <xdr:rowOff>44450</xdr:rowOff>
    </xdr:to>
    <xdr:cxnSp macro="">
      <xdr:nvCxnSpPr>
        <xdr:cNvPr id="375" name="直線コネクタ 374"/>
        <xdr:cNvCxnSpPr/>
      </xdr:nvCxnSpPr>
      <xdr:spPr>
        <a:xfrm flipV="1">
          <a:off x="3987800" y="13385800"/>
          <a:ext cx="8382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124477</xdr:rowOff>
    </xdr:from>
    <xdr:ext cx="762000" cy="259045"/>
    <xdr:sp macro="" textlink="">
      <xdr:nvSpPr>
        <xdr:cNvPr id="376" name="公債費平均値テキスト"/>
        <xdr:cNvSpPr txBox="1"/>
      </xdr:nvSpPr>
      <xdr:spPr>
        <a:xfrm>
          <a:off x="4914900" y="1349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152400</xdr:rowOff>
    </xdr:from>
    <xdr:to>
      <xdr:col>24</xdr:col>
      <xdr:colOff>76200</xdr:colOff>
      <xdr:row>79</xdr:row>
      <xdr:rowOff>82550</xdr:rowOff>
    </xdr:to>
    <xdr:sp macro="" textlink="">
      <xdr:nvSpPr>
        <xdr:cNvPr id="377" name="フローチャート: 判断 376"/>
        <xdr:cNvSpPr/>
      </xdr:nvSpPr>
      <xdr:spPr>
        <a:xfrm>
          <a:off x="4775200" y="1352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79</xdr:row>
      <xdr:rowOff>44450</xdr:rowOff>
    </xdr:from>
    <xdr:to>
      <xdr:col>19</xdr:col>
      <xdr:colOff>187325</xdr:colOff>
      <xdr:row>79</xdr:row>
      <xdr:rowOff>158750</xdr:rowOff>
    </xdr:to>
    <xdr:cxnSp macro="">
      <xdr:nvCxnSpPr>
        <xdr:cNvPr id="378" name="直線コネクタ 377"/>
        <xdr:cNvCxnSpPr/>
      </xdr:nvCxnSpPr>
      <xdr:spPr>
        <a:xfrm flipV="1">
          <a:off x="3098800" y="13589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79</xdr:row>
      <xdr:rowOff>120650</xdr:rowOff>
    </xdr:from>
    <xdr:to>
      <xdr:col>20</xdr:col>
      <xdr:colOff>38100</xdr:colOff>
      <xdr:row>80</xdr:row>
      <xdr:rowOff>50800</xdr:rowOff>
    </xdr:to>
    <xdr:sp macro="" textlink="">
      <xdr:nvSpPr>
        <xdr:cNvPr id="379" name="フローチャート: 判断 378"/>
        <xdr:cNvSpPr/>
      </xdr:nvSpPr>
      <xdr:spPr>
        <a:xfrm>
          <a:off x="3937000" y="1366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35577</xdr:rowOff>
    </xdr:from>
    <xdr:ext cx="736600" cy="259045"/>
    <xdr:sp macro="" textlink="">
      <xdr:nvSpPr>
        <xdr:cNvPr id="380" name="テキスト ボックス 379"/>
        <xdr:cNvSpPr txBox="1"/>
      </xdr:nvSpPr>
      <xdr:spPr>
        <a:xfrm>
          <a:off x="3606800" y="1375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31750</xdr:rowOff>
    </xdr:from>
    <xdr:to>
      <xdr:col>15</xdr:col>
      <xdr:colOff>98425</xdr:colOff>
      <xdr:row>79</xdr:row>
      <xdr:rowOff>158750</xdr:rowOff>
    </xdr:to>
    <xdr:cxnSp macro="">
      <xdr:nvCxnSpPr>
        <xdr:cNvPr id="381" name="直線コネクタ 380"/>
        <xdr:cNvCxnSpPr/>
      </xdr:nvCxnSpPr>
      <xdr:spPr>
        <a:xfrm>
          <a:off x="2209800" y="135763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78</xdr:row>
      <xdr:rowOff>88900</xdr:rowOff>
    </xdr:from>
    <xdr:to>
      <xdr:col>15</xdr:col>
      <xdr:colOff>149225</xdr:colOff>
      <xdr:row>79</xdr:row>
      <xdr:rowOff>19050</xdr:rowOff>
    </xdr:to>
    <xdr:sp macro="" textlink="">
      <xdr:nvSpPr>
        <xdr:cNvPr id="382" name="フローチャート: 判断 381"/>
        <xdr:cNvSpPr/>
      </xdr:nvSpPr>
      <xdr:spPr>
        <a:xfrm>
          <a:off x="3048000" y="134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29227</xdr:rowOff>
    </xdr:from>
    <xdr:ext cx="762000" cy="259045"/>
    <xdr:sp macro="" textlink="">
      <xdr:nvSpPr>
        <xdr:cNvPr id="383" name="テキスト ボックス 382"/>
        <xdr:cNvSpPr txBox="1"/>
      </xdr:nvSpPr>
      <xdr:spPr>
        <a:xfrm>
          <a:off x="2717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31750</xdr:rowOff>
    </xdr:from>
    <xdr:to>
      <xdr:col>11</xdr:col>
      <xdr:colOff>9525</xdr:colOff>
      <xdr:row>79</xdr:row>
      <xdr:rowOff>82550</xdr:rowOff>
    </xdr:to>
    <xdr:cxnSp macro="">
      <xdr:nvCxnSpPr>
        <xdr:cNvPr id="384" name="直線コネクタ 383"/>
        <xdr:cNvCxnSpPr/>
      </xdr:nvCxnSpPr>
      <xdr:spPr>
        <a:xfrm flipV="1">
          <a:off x="1320800" y="13576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78</xdr:row>
      <xdr:rowOff>38100</xdr:rowOff>
    </xdr:from>
    <xdr:to>
      <xdr:col>11</xdr:col>
      <xdr:colOff>60325</xdr:colOff>
      <xdr:row>78</xdr:row>
      <xdr:rowOff>139700</xdr:rowOff>
    </xdr:to>
    <xdr:sp macro="" textlink="">
      <xdr:nvSpPr>
        <xdr:cNvPr id="385" name="フローチャート: 判断 384"/>
        <xdr:cNvSpPr/>
      </xdr:nvSpPr>
      <xdr:spPr>
        <a:xfrm>
          <a:off x="2159000" y="1341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149877</xdr:rowOff>
    </xdr:from>
    <xdr:ext cx="762000" cy="259045"/>
    <xdr:sp macro="" textlink="">
      <xdr:nvSpPr>
        <xdr:cNvPr id="386" name="テキスト ボックス 385"/>
        <xdr:cNvSpPr txBox="1"/>
      </xdr:nvSpPr>
      <xdr:spPr>
        <a:xfrm>
          <a:off x="1828800" y="1318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82550</xdr:rowOff>
    </xdr:from>
    <xdr:to>
      <xdr:col>6</xdr:col>
      <xdr:colOff>171450</xdr:colOff>
      <xdr:row>78</xdr:row>
      <xdr:rowOff>12700</xdr:rowOff>
    </xdr:to>
    <xdr:sp macro="" textlink="">
      <xdr:nvSpPr>
        <xdr:cNvPr id="387" name="フローチャート: 判断 386"/>
        <xdr:cNvSpPr/>
      </xdr:nvSpPr>
      <xdr:spPr>
        <a:xfrm>
          <a:off x="1270000" y="1328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22877</xdr:rowOff>
    </xdr:from>
    <xdr:ext cx="762000" cy="259045"/>
    <xdr:sp macro="" textlink="">
      <xdr:nvSpPr>
        <xdr:cNvPr id="388" name="テキスト ボックス 387"/>
        <xdr:cNvSpPr txBox="1"/>
      </xdr:nvSpPr>
      <xdr:spPr>
        <a:xfrm>
          <a:off x="939800" y="1305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9" name="テキスト ボックス 38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0" name="テキスト ボックス 38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1" name="テキスト ボックス 39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2" name="テキスト ボックス 39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3" name="テキスト ボックス 39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133350</xdr:rowOff>
    </xdr:from>
    <xdr:to>
      <xdr:col>24</xdr:col>
      <xdr:colOff>76200</xdr:colOff>
      <xdr:row>78</xdr:row>
      <xdr:rowOff>63500</xdr:rowOff>
    </xdr:to>
    <xdr:sp macro="" textlink="">
      <xdr:nvSpPr>
        <xdr:cNvPr id="394" name="楕円 393"/>
        <xdr:cNvSpPr/>
      </xdr:nvSpPr>
      <xdr:spPr>
        <a:xfrm>
          <a:off x="47752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149877</xdr:rowOff>
    </xdr:from>
    <xdr:ext cx="762000" cy="259045"/>
    <xdr:sp macro="" textlink="">
      <xdr:nvSpPr>
        <xdr:cNvPr id="395" name="公債費該当値テキスト"/>
        <xdr:cNvSpPr txBox="1"/>
      </xdr:nvSpPr>
      <xdr:spPr>
        <a:xfrm>
          <a:off x="4914900" y="1318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165100</xdr:rowOff>
    </xdr:from>
    <xdr:to>
      <xdr:col>20</xdr:col>
      <xdr:colOff>38100</xdr:colOff>
      <xdr:row>79</xdr:row>
      <xdr:rowOff>95250</xdr:rowOff>
    </xdr:to>
    <xdr:sp macro="" textlink="">
      <xdr:nvSpPr>
        <xdr:cNvPr id="396" name="楕円 395"/>
        <xdr:cNvSpPr/>
      </xdr:nvSpPr>
      <xdr:spPr>
        <a:xfrm>
          <a:off x="39370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105427</xdr:rowOff>
    </xdr:from>
    <xdr:ext cx="736600" cy="259045"/>
    <xdr:sp macro="" textlink="">
      <xdr:nvSpPr>
        <xdr:cNvPr id="397" name="テキスト ボックス 396"/>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107950</xdr:rowOff>
    </xdr:from>
    <xdr:to>
      <xdr:col>15</xdr:col>
      <xdr:colOff>149225</xdr:colOff>
      <xdr:row>80</xdr:row>
      <xdr:rowOff>38100</xdr:rowOff>
    </xdr:to>
    <xdr:sp macro="" textlink="">
      <xdr:nvSpPr>
        <xdr:cNvPr id="398" name="楕円 397"/>
        <xdr:cNvSpPr/>
      </xdr:nvSpPr>
      <xdr:spPr>
        <a:xfrm>
          <a:off x="3048000" y="13652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22877</xdr:rowOff>
    </xdr:from>
    <xdr:ext cx="762000" cy="259045"/>
    <xdr:sp macro="" textlink="">
      <xdr:nvSpPr>
        <xdr:cNvPr id="399" name="テキスト ボックス 398"/>
        <xdr:cNvSpPr txBox="1"/>
      </xdr:nvSpPr>
      <xdr:spPr>
        <a:xfrm>
          <a:off x="27178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78</xdr:row>
      <xdr:rowOff>152400</xdr:rowOff>
    </xdr:from>
    <xdr:to>
      <xdr:col>11</xdr:col>
      <xdr:colOff>60325</xdr:colOff>
      <xdr:row>79</xdr:row>
      <xdr:rowOff>82550</xdr:rowOff>
    </xdr:to>
    <xdr:sp macro="" textlink="">
      <xdr:nvSpPr>
        <xdr:cNvPr id="400" name="楕円 399"/>
        <xdr:cNvSpPr/>
      </xdr:nvSpPr>
      <xdr:spPr>
        <a:xfrm>
          <a:off x="2159000" y="1352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67327</xdr:rowOff>
    </xdr:from>
    <xdr:ext cx="762000" cy="259045"/>
    <xdr:sp macro="" textlink="">
      <xdr:nvSpPr>
        <xdr:cNvPr id="401" name="テキスト ボックス 400"/>
        <xdr:cNvSpPr txBox="1"/>
      </xdr:nvSpPr>
      <xdr:spPr>
        <a:xfrm>
          <a:off x="1828800" y="1361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31750</xdr:rowOff>
    </xdr:from>
    <xdr:to>
      <xdr:col>6</xdr:col>
      <xdr:colOff>171450</xdr:colOff>
      <xdr:row>79</xdr:row>
      <xdr:rowOff>133350</xdr:rowOff>
    </xdr:to>
    <xdr:sp macro="" textlink="">
      <xdr:nvSpPr>
        <xdr:cNvPr id="402" name="楕円 401"/>
        <xdr:cNvSpPr/>
      </xdr:nvSpPr>
      <xdr:spPr>
        <a:xfrm>
          <a:off x="1270000" y="1357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118127</xdr:rowOff>
    </xdr:from>
    <xdr:ext cx="762000" cy="259045"/>
    <xdr:sp macro="" textlink="">
      <xdr:nvSpPr>
        <xdr:cNvPr id="403" name="テキスト ボックス 402"/>
        <xdr:cNvSpPr txBox="1"/>
      </xdr:nvSpPr>
      <xdr:spPr>
        <a:xfrm>
          <a:off x="939800" y="1366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4" name="正方形/長方形 40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5" name="正方形/長方形 40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6" name="正方形/長方形 40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7" name="正方形/長方形 40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8" name="正方形/長方形 40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9" name="正方形/長方形 40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0" name="正方形/長方形 40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1" name="正方形/長方形 41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2" name="正方形/長方形 41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3" name="正方形/長方形 41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4" name="テキスト ボックス 41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公債費以外の経常収支比率は、前年度比</a:t>
          </a:r>
          <a:r>
            <a:rPr kumimoji="1" lang="en-US" altLang="ja-JP" sz="1300">
              <a:latin typeface="ＭＳ Ｐゴシック" panose="020B0600070205080204" pitchFamily="50" charset="-128"/>
              <a:ea typeface="ＭＳ Ｐゴシック" panose="020B0600070205080204" pitchFamily="50" charset="-128"/>
            </a:rPr>
            <a:t>2.1</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82.3</a:t>
          </a:r>
          <a:r>
            <a:rPr kumimoji="1" lang="ja-JP" altLang="en-US" sz="1300">
              <a:latin typeface="ＭＳ Ｐゴシック" panose="020B0600070205080204" pitchFamily="50" charset="-128"/>
              <a:ea typeface="ＭＳ Ｐゴシック" panose="020B0600070205080204" pitchFamily="50" charset="-128"/>
            </a:rPr>
            <a:t>％であり、類似団体平均、全国平均及び県内平均を上回っている。その要因としては、人件費、物件費、繰出金に係る増加が挙げられる。また、例年、扶助費及び補助費等については、類似団体平均等に比べ高い傾向にあるため、扶助費は資格審査の適正化や市単独事業の見直し、補助費等は市単独補助金の適正化を図り、より一層の経常経費の削減に努める。</a:t>
          </a:r>
        </a:p>
      </xdr:txBody>
    </xdr:sp>
    <xdr:clientData/>
  </xdr:twoCellAnchor>
  <xdr:oneCellAnchor>
    <xdr:from>
      <xdr:col>62</xdr:col>
      <xdr:colOff>6350</xdr:colOff>
      <xdr:row>69</xdr:row>
      <xdr:rowOff>107950</xdr:rowOff>
    </xdr:from>
    <xdr:ext cx="298543" cy="225703"/>
    <xdr:sp macro="" textlink="">
      <xdr:nvSpPr>
        <xdr:cNvPr id="415" name="テキスト ボックス 41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6" name="直線コネクタ 41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7" name="テキスト ボックス 41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8" name="直線コネクタ 417"/>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9" name="テキスト ボックス 418"/>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20" name="直線コネクタ 419"/>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21" name="テキスト ボックス 420"/>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22" name="直線コネクタ 421"/>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23" name="テキスト ボックス 422"/>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4" name="直線コネクタ 423"/>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5" name="テキスト ボックス 424"/>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6" name="直線コネクタ 425"/>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7" name="テキスト ボックス 426"/>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8" name="直線コネクタ 427"/>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9" name="テキスト ボックス 428"/>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30"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127000</xdr:rowOff>
    </xdr:from>
    <xdr:to>
      <xdr:col>82</xdr:col>
      <xdr:colOff>107950</xdr:colOff>
      <xdr:row>80</xdr:row>
      <xdr:rowOff>101600</xdr:rowOff>
    </xdr:to>
    <xdr:cxnSp macro="">
      <xdr:nvCxnSpPr>
        <xdr:cNvPr id="431" name="直線コネクタ 430"/>
        <xdr:cNvCxnSpPr/>
      </xdr:nvCxnSpPr>
      <xdr:spPr>
        <a:xfrm flipV="1">
          <a:off x="16510000" y="124714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73677</xdr:rowOff>
    </xdr:from>
    <xdr:ext cx="762000" cy="259045"/>
    <xdr:sp macro="" textlink="">
      <xdr:nvSpPr>
        <xdr:cNvPr id="432" name="公債費以外最小値テキスト"/>
        <xdr:cNvSpPr txBox="1"/>
      </xdr:nvSpPr>
      <xdr:spPr>
        <a:xfrm>
          <a:off x="16598900" y="1378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101600</xdr:rowOff>
    </xdr:from>
    <xdr:to>
      <xdr:col>82</xdr:col>
      <xdr:colOff>196850</xdr:colOff>
      <xdr:row>80</xdr:row>
      <xdr:rowOff>101600</xdr:rowOff>
    </xdr:to>
    <xdr:cxnSp macro="">
      <xdr:nvCxnSpPr>
        <xdr:cNvPr id="433" name="直線コネクタ 432"/>
        <xdr:cNvCxnSpPr/>
      </xdr:nvCxnSpPr>
      <xdr:spPr>
        <a:xfrm>
          <a:off x="16421100" y="13817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41927</xdr:rowOff>
    </xdr:from>
    <xdr:ext cx="762000" cy="259045"/>
    <xdr:sp macro="" textlink="">
      <xdr:nvSpPr>
        <xdr:cNvPr id="434" name="公債費以外最大値テキスト"/>
        <xdr:cNvSpPr txBox="1"/>
      </xdr:nvSpPr>
      <xdr:spPr>
        <a:xfrm>
          <a:off x="16598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127000</xdr:rowOff>
    </xdr:from>
    <xdr:to>
      <xdr:col>82</xdr:col>
      <xdr:colOff>196850</xdr:colOff>
      <xdr:row>72</xdr:row>
      <xdr:rowOff>127000</xdr:rowOff>
    </xdr:to>
    <xdr:cxnSp macro="">
      <xdr:nvCxnSpPr>
        <xdr:cNvPr id="435" name="直線コネクタ 434"/>
        <xdr:cNvCxnSpPr/>
      </xdr:nvCxnSpPr>
      <xdr:spPr>
        <a:xfrm>
          <a:off x="16421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79</xdr:row>
      <xdr:rowOff>6350</xdr:rowOff>
    </xdr:from>
    <xdr:to>
      <xdr:col>82</xdr:col>
      <xdr:colOff>107950</xdr:colOff>
      <xdr:row>80</xdr:row>
      <xdr:rowOff>101600</xdr:rowOff>
    </xdr:to>
    <xdr:cxnSp macro="">
      <xdr:nvCxnSpPr>
        <xdr:cNvPr id="436" name="直線コネクタ 435"/>
        <xdr:cNvCxnSpPr/>
      </xdr:nvCxnSpPr>
      <xdr:spPr>
        <a:xfrm>
          <a:off x="15671800" y="13550900"/>
          <a:ext cx="838200" cy="266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41927</xdr:rowOff>
    </xdr:from>
    <xdr:ext cx="762000" cy="259045"/>
    <xdr:sp macro="" textlink="">
      <xdr:nvSpPr>
        <xdr:cNvPr id="437" name="公債費以外平均値テキスト"/>
        <xdr:cNvSpPr txBox="1"/>
      </xdr:nvSpPr>
      <xdr:spPr>
        <a:xfrm>
          <a:off x="16598900" y="13243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25400</xdr:rowOff>
    </xdr:from>
    <xdr:to>
      <xdr:col>82</xdr:col>
      <xdr:colOff>158750</xdr:colOff>
      <xdr:row>78</xdr:row>
      <xdr:rowOff>127000</xdr:rowOff>
    </xdr:to>
    <xdr:sp macro="" textlink="">
      <xdr:nvSpPr>
        <xdr:cNvPr id="438" name="フローチャート: 判断 437"/>
        <xdr:cNvSpPr/>
      </xdr:nvSpPr>
      <xdr:spPr>
        <a:xfrm>
          <a:off x="16459200" y="1339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120650</xdr:rowOff>
    </xdr:from>
    <xdr:to>
      <xdr:col>78</xdr:col>
      <xdr:colOff>69850</xdr:colOff>
      <xdr:row>79</xdr:row>
      <xdr:rowOff>6350</xdr:rowOff>
    </xdr:to>
    <xdr:cxnSp macro="">
      <xdr:nvCxnSpPr>
        <xdr:cNvPr id="439" name="直線コネクタ 438"/>
        <xdr:cNvCxnSpPr/>
      </xdr:nvCxnSpPr>
      <xdr:spPr>
        <a:xfrm>
          <a:off x="14782800" y="12979400"/>
          <a:ext cx="889000" cy="571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88900</xdr:rowOff>
    </xdr:from>
    <xdr:to>
      <xdr:col>78</xdr:col>
      <xdr:colOff>120650</xdr:colOff>
      <xdr:row>77</xdr:row>
      <xdr:rowOff>19050</xdr:rowOff>
    </xdr:to>
    <xdr:sp macro="" textlink="">
      <xdr:nvSpPr>
        <xdr:cNvPr id="440" name="フローチャート: 判断 439"/>
        <xdr:cNvSpPr/>
      </xdr:nvSpPr>
      <xdr:spPr>
        <a:xfrm>
          <a:off x="15621000" y="1311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29227</xdr:rowOff>
    </xdr:from>
    <xdr:ext cx="736600" cy="259045"/>
    <xdr:sp macro="" textlink="">
      <xdr:nvSpPr>
        <xdr:cNvPr id="441" name="テキスト ボックス 440"/>
        <xdr:cNvSpPr txBox="1"/>
      </xdr:nvSpPr>
      <xdr:spPr>
        <a:xfrm>
          <a:off x="15290800" y="12887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72</xdr:row>
      <xdr:rowOff>139700</xdr:rowOff>
    </xdr:from>
    <xdr:to>
      <xdr:col>73</xdr:col>
      <xdr:colOff>180975</xdr:colOff>
      <xdr:row>75</xdr:row>
      <xdr:rowOff>120650</xdr:rowOff>
    </xdr:to>
    <xdr:cxnSp macro="">
      <xdr:nvCxnSpPr>
        <xdr:cNvPr id="442" name="直線コネクタ 441"/>
        <xdr:cNvCxnSpPr/>
      </xdr:nvCxnSpPr>
      <xdr:spPr>
        <a:xfrm>
          <a:off x="13893800" y="12484100"/>
          <a:ext cx="889000" cy="495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101600</xdr:rowOff>
    </xdr:from>
    <xdr:to>
      <xdr:col>74</xdr:col>
      <xdr:colOff>31750</xdr:colOff>
      <xdr:row>75</xdr:row>
      <xdr:rowOff>31750</xdr:rowOff>
    </xdr:to>
    <xdr:sp macro="" textlink="">
      <xdr:nvSpPr>
        <xdr:cNvPr id="443" name="フローチャート: 判断 442"/>
        <xdr:cNvSpPr/>
      </xdr:nvSpPr>
      <xdr:spPr>
        <a:xfrm>
          <a:off x="14732000" y="1278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41927</xdr:rowOff>
    </xdr:from>
    <xdr:ext cx="762000" cy="259045"/>
    <xdr:sp macro="" textlink="">
      <xdr:nvSpPr>
        <xdr:cNvPr id="444" name="テキスト ボックス 443"/>
        <xdr:cNvSpPr txBox="1"/>
      </xdr:nvSpPr>
      <xdr:spPr>
        <a:xfrm>
          <a:off x="14401800" y="1255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72</xdr:row>
      <xdr:rowOff>139700</xdr:rowOff>
    </xdr:from>
    <xdr:to>
      <xdr:col>69</xdr:col>
      <xdr:colOff>92075</xdr:colOff>
      <xdr:row>77</xdr:row>
      <xdr:rowOff>146050</xdr:rowOff>
    </xdr:to>
    <xdr:cxnSp macro="">
      <xdr:nvCxnSpPr>
        <xdr:cNvPr id="445" name="直線コネクタ 444"/>
        <xdr:cNvCxnSpPr/>
      </xdr:nvCxnSpPr>
      <xdr:spPr>
        <a:xfrm flipV="1">
          <a:off x="13004800" y="12484100"/>
          <a:ext cx="889000" cy="863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73</xdr:row>
      <xdr:rowOff>146050</xdr:rowOff>
    </xdr:from>
    <xdr:to>
      <xdr:col>69</xdr:col>
      <xdr:colOff>142875</xdr:colOff>
      <xdr:row>74</xdr:row>
      <xdr:rowOff>76200</xdr:rowOff>
    </xdr:to>
    <xdr:sp macro="" textlink="">
      <xdr:nvSpPr>
        <xdr:cNvPr id="446" name="フローチャート: 判断 445"/>
        <xdr:cNvSpPr/>
      </xdr:nvSpPr>
      <xdr:spPr>
        <a:xfrm>
          <a:off x="13843000" y="12661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60977</xdr:rowOff>
    </xdr:from>
    <xdr:ext cx="762000" cy="259045"/>
    <xdr:sp macro="" textlink="">
      <xdr:nvSpPr>
        <xdr:cNvPr id="447" name="テキスト ボックス 446"/>
        <xdr:cNvSpPr txBox="1"/>
      </xdr:nvSpPr>
      <xdr:spPr>
        <a:xfrm>
          <a:off x="13512800" y="1274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25400</xdr:rowOff>
    </xdr:from>
    <xdr:to>
      <xdr:col>65</xdr:col>
      <xdr:colOff>53975</xdr:colOff>
      <xdr:row>76</xdr:row>
      <xdr:rowOff>127000</xdr:rowOff>
    </xdr:to>
    <xdr:sp macro="" textlink="">
      <xdr:nvSpPr>
        <xdr:cNvPr id="448" name="フローチャート: 判断 447"/>
        <xdr:cNvSpPr/>
      </xdr:nvSpPr>
      <xdr:spPr>
        <a:xfrm>
          <a:off x="12954000" y="1305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137177</xdr:rowOff>
    </xdr:from>
    <xdr:ext cx="762000" cy="259045"/>
    <xdr:sp macro="" textlink="">
      <xdr:nvSpPr>
        <xdr:cNvPr id="449" name="テキスト ボックス 448"/>
        <xdr:cNvSpPr txBox="1"/>
      </xdr:nvSpPr>
      <xdr:spPr>
        <a:xfrm>
          <a:off x="12623800" y="1282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50" name="テキスト ボックス 449"/>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51" name="テキスト ボックス 450"/>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2" name="テキスト ボックス 451"/>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3" name="テキスト ボックス 452"/>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4" name="テキスト ボックス 453"/>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80</xdr:row>
      <xdr:rowOff>50800</xdr:rowOff>
    </xdr:from>
    <xdr:to>
      <xdr:col>82</xdr:col>
      <xdr:colOff>158750</xdr:colOff>
      <xdr:row>80</xdr:row>
      <xdr:rowOff>152400</xdr:rowOff>
    </xdr:to>
    <xdr:sp macro="" textlink="">
      <xdr:nvSpPr>
        <xdr:cNvPr id="455" name="楕円 454"/>
        <xdr:cNvSpPr/>
      </xdr:nvSpPr>
      <xdr:spPr>
        <a:xfrm>
          <a:off x="16459200" y="1376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79</xdr:row>
      <xdr:rowOff>130827</xdr:rowOff>
    </xdr:from>
    <xdr:ext cx="762000" cy="259045"/>
    <xdr:sp macro="" textlink="">
      <xdr:nvSpPr>
        <xdr:cNvPr id="456" name="公債費以外該当値テキスト"/>
        <xdr:cNvSpPr txBox="1"/>
      </xdr:nvSpPr>
      <xdr:spPr>
        <a:xfrm>
          <a:off x="16598900" y="1367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127000</xdr:rowOff>
    </xdr:from>
    <xdr:to>
      <xdr:col>78</xdr:col>
      <xdr:colOff>120650</xdr:colOff>
      <xdr:row>79</xdr:row>
      <xdr:rowOff>57150</xdr:rowOff>
    </xdr:to>
    <xdr:sp macro="" textlink="">
      <xdr:nvSpPr>
        <xdr:cNvPr id="457" name="楕円 456"/>
        <xdr:cNvSpPr/>
      </xdr:nvSpPr>
      <xdr:spPr>
        <a:xfrm>
          <a:off x="15621000" y="1350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79</xdr:row>
      <xdr:rowOff>41927</xdr:rowOff>
    </xdr:from>
    <xdr:ext cx="736600" cy="259045"/>
    <xdr:sp macro="" textlink="">
      <xdr:nvSpPr>
        <xdr:cNvPr id="458" name="テキスト ボックス 457"/>
        <xdr:cNvSpPr txBox="1"/>
      </xdr:nvSpPr>
      <xdr:spPr>
        <a:xfrm>
          <a:off x="15290800" y="13586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69850</xdr:rowOff>
    </xdr:from>
    <xdr:to>
      <xdr:col>74</xdr:col>
      <xdr:colOff>31750</xdr:colOff>
      <xdr:row>76</xdr:row>
      <xdr:rowOff>0</xdr:rowOff>
    </xdr:to>
    <xdr:sp macro="" textlink="">
      <xdr:nvSpPr>
        <xdr:cNvPr id="459" name="楕円 458"/>
        <xdr:cNvSpPr/>
      </xdr:nvSpPr>
      <xdr:spPr>
        <a:xfrm>
          <a:off x="14732000" y="1292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156227</xdr:rowOff>
    </xdr:from>
    <xdr:ext cx="762000" cy="259045"/>
    <xdr:sp macro="" textlink="">
      <xdr:nvSpPr>
        <xdr:cNvPr id="460" name="テキスト ボックス 459"/>
        <xdr:cNvSpPr txBox="1"/>
      </xdr:nvSpPr>
      <xdr:spPr>
        <a:xfrm>
          <a:off x="14401800" y="1301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72</xdr:row>
      <xdr:rowOff>88900</xdr:rowOff>
    </xdr:from>
    <xdr:to>
      <xdr:col>69</xdr:col>
      <xdr:colOff>142875</xdr:colOff>
      <xdr:row>73</xdr:row>
      <xdr:rowOff>19050</xdr:rowOff>
    </xdr:to>
    <xdr:sp macro="" textlink="">
      <xdr:nvSpPr>
        <xdr:cNvPr id="461" name="楕円 460"/>
        <xdr:cNvSpPr/>
      </xdr:nvSpPr>
      <xdr:spPr>
        <a:xfrm>
          <a:off x="13843000" y="1243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71</xdr:row>
      <xdr:rowOff>29227</xdr:rowOff>
    </xdr:from>
    <xdr:ext cx="762000" cy="259045"/>
    <xdr:sp macro="" textlink="">
      <xdr:nvSpPr>
        <xdr:cNvPr id="462" name="テキスト ボックス 461"/>
        <xdr:cNvSpPr txBox="1"/>
      </xdr:nvSpPr>
      <xdr:spPr>
        <a:xfrm>
          <a:off x="13512800" y="1220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95250</xdr:rowOff>
    </xdr:from>
    <xdr:to>
      <xdr:col>65</xdr:col>
      <xdr:colOff>53975</xdr:colOff>
      <xdr:row>78</xdr:row>
      <xdr:rowOff>25400</xdr:rowOff>
    </xdr:to>
    <xdr:sp macro="" textlink="">
      <xdr:nvSpPr>
        <xdr:cNvPr id="463" name="楕円 462"/>
        <xdr:cNvSpPr/>
      </xdr:nvSpPr>
      <xdr:spPr>
        <a:xfrm>
          <a:off x="12954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10177</xdr:rowOff>
    </xdr:from>
    <xdr:ext cx="762000" cy="259045"/>
    <xdr:sp macro="" textlink="">
      <xdr:nvSpPr>
        <xdr:cNvPr id="464" name="テキスト ボックス 463"/>
        <xdr:cNvSpPr txBox="1"/>
      </xdr:nvSpPr>
      <xdr:spPr>
        <a:xfrm>
          <a:off x="12623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栃木県大田原市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65844</xdr:rowOff>
    </xdr:from>
    <xdr:to>
      <xdr:col>29</xdr:col>
      <xdr:colOff>127000</xdr:colOff>
      <xdr:row>20</xdr:row>
      <xdr:rowOff>133477</xdr:rowOff>
    </xdr:to>
    <xdr:cxnSp macro="">
      <xdr:nvCxnSpPr>
        <xdr:cNvPr id="47" name="直線コネクタ 46"/>
        <xdr:cNvCxnSpPr/>
      </xdr:nvCxnSpPr>
      <xdr:spPr bwMode="auto">
        <a:xfrm flipV="1">
          <a:off x="5651500" y="2170869"/>
          <a:ext cx="0" cy="14392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105554</xdr:rowOff>
    </xdr:from>
    <xdr:ext cx="762000" cy="259045"/>
    <xdr:sp macro="" textlink="">
      <xdr:nvSpPr>
        <xdr:cNvPr id="48" name="人口1人当たり決算額の推移最小値テキスト130"/>
        <xdr:cNvSpPr txBox="1"/>
      </xdr:nvSpPr>
      <xdr:spPr>
        <a:xfrm>
          <a:off x="5740400" y="358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133477</xdr:rowOff>
    </xdr:from>
    <xdr:to>
      <xdr:col>30</xdr:col>
      <xdr:colOff>25400</xdr:colOff>
      <xdr:row>20</xdr:row>
      <xdr:rowOff>133477</xdr:rowOff>
    </xdr:to>
    <xdr:cxnSp macro="">
      <xdr:nvCxnSpPr>
        <xdr:cNvPr id="49" name="直線コネクタ 48"/>
        <xdr:cNvCxnSpPr/>
      </xdr:nvCxnSpPr>
      <xdr:spPr bwMode="auto">
        <a:xfrm>
          <a:off x="5562600" y="361010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152221</xdr:rowOff>
    </xdr:from>
    <xdr:ext cx="762000" cy="259045"/>
    <xdr:sp macro="" textlink="">
      <xdr:nvSpPr>
        <xdr:cNvPr id="50" name="人口1人当たり決算額の推移最大値テキスト130"/>
        <xdr:cNvSpPr txBox="1"/>
      </xdr:nvSpPr>
      <xdr:spPr>
        <a:xfrm>
          <a:off x="5740400" y="1914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114,081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65844</xdr:rowOff>
    </xdr:from>
    <xdr:to>
      <xdr:col>30</xdr:col>
      <xdr:colOff>25400</xdr:colOff>
      <xdr:row>12</xdr:row>
      <xdr:rowOff>65844</xdr:rowOff>
    </xdr:to>
    <xdr:cxnSp macro="">
      <xdr:nvCxnSpPr>
        <xdr:cNvPr id="51" name="直線コネクタ 50"/>
        <xdr:cNvCxnSpPr/>
      </xdr:nvCxnSpPr>
      <xdr:spPr bwMode="auto">
        <a:xfrm>
          <a:off x="5562600" y="21708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105065</xdr:rowOff>
    </xdr:from>
    <xdr:to>
      <xdr:col>29</xdr:col>
      <xdr:colOff>127000</xdr:colOff>
      <xdr:row>17</xdr:row>
      <xdr:rowOff>96705</xdr:rowOff>
    </xdr:to>
    <xdr:cxnSp macro="">
      <xdr:nvCxnSpPr>
        <xdr:cNvPr id="52" name="直線コネクタ 51"/>
        <xdr:cNvCxnSpPr/>
      </xdr:nvCxnSpPr>
      <xdr:spPr bwMode="auto">
        <a:xfrm flipV="1">
          <a:off x="5003800" y="2895890"/>
          <a:ext cx="647700" cy="1630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12</xdr:row>
      <xdr:rowOff>166510</xdr:rowOff>
    </xdr:from>
    <xdr:ext cx="762000" cy="259045"/>
    <xdr:sp macro="" textlink="">
      <xdr:nvSpPr>
        <xdr:cNvPr id="53" name="人口1人当たり決算額の推移平均値テキスト130"/>
        <xdr:cNvSpPr txBox="1"/>
      </xdr:nvSpPr>
      <xdr:spPr>
        <a:xfrm>
          <a:off x="5740400" y="22715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13</xdr:row>
      <xdr:rowOff>149983</xdr:rowOff>
    </xdr:from>
    <xdr:to>
      <xdr:col>29</xdr:col>
      <xdr:colOff>177800</xdr:colOff>
      <xdr:row>14</xdr:row>
      <xdr:rowOff>80133</xdr:rowOff>
    </xdr:to>
    <xdr:sp macro="" textlink="">
      <xdr:nvSpPr>
        <xdr:cNvPr id="54" name="フローチャート: 判断 53"/>
        <xdr:cNvSpPr/>
      </xdr:nvSpPr>
      <xdr:spPr bwMode="auto">
        <a:xfrm>
          <a:off x="5600700" y="24264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96705</xdr:rowOff>
    </xdr:from>
    <xdr:to>
      <xdr:col>26</xdr:col>
      <xdr:colOff>50800</xdr:colOff>
      <xdr:row>18</xdr:row>
      <xdr:rowOff>82107</xdr:rowOff>
    </xdr:to>
    <xdr:cxnSp macro="">
      <xdr:nvCxnSpPr>
        <xdr:cNvPr id="55" name="直線コネクタ 54"/>
        <xdr:cNvCxnSpPr/>
      </xdr:nvCxnSpPr>
      <xdr:spPr bwMode="auto">
        <a:xfrm flipV="1">
          <a:off x="4305300" y="3058980"/>
          <a:ext cx="698500" cy="1568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15</xdr:row>
      <xdr:rowOff>36696</xdr:rowOff>
    </xdr:from>
    <xdr:to>
      <xdr:col>26</xdr:col>
      <xdr:colOff>101600</xdr:colOff>
      <xdr:row>15</xdr:row>
      <xdr:rowOff>138296</xdr:rowOff>
    </xdr:to>
    <xdr:sp macro="" textlink="">
      <xdr:nvSpPr>
        <xdr:cNvPr id="56" name="フローチャート: 判断 55"/>
        <xdr:cNvSpPr/>
      </xdr:nvSpPr>
      <xdr:spPr bwMode="auto">
        <a:xfrm>
          <a:off x="4953000" y="26560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13</xdr:row>
      <xdr:rowOff>148473</xdr:rowOff>
    </xdr:from>
    <xdr:ext cx="736600" cy="259045"/>
    <xdr:sp macro="" textlink="">
      <xdr:nvSpPr>
        <xdr:cNvPr id="57" name="テキスト ボックス 56"/>
        <xdr:cNvSpPr txBox="1"/>
      </xdr:nvSpPr>
      <xdr:spPr>
        <a:xfrm>
          <a:off x="4622800" y="24249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82107</xdr:rowOff>
    </xdr:from>
    <xdr:to>
      <xdr:col>22</xdr:col>
      <xdr:colOff>114300</xdr:colOff>
      <xdr:row>18</xdr:row>
      <xdr:rowOff>119761</xdr:rowOff>
    </xdr:to>
    <xdr:cxnSp macro="">
      <xdr:nvCxnSpPr>
        <xdr:cNvPr id="58" name="直線コネクタ 57"/>
        <xdr:cNvCxnSpPr/>
      </xdr:nvCxnSpPr>
      <xdr:spPr bwMode="auto">
        <a:xfrm flipV="1">
          <a:off x="3606800" y="3215832"/>
          <a:ext cx="698500" cy="376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103872</xdr:rowOff>
    </xdr:from>
    <xdr:to>
      <xdr:col>22</xdr:col>
      <xdr:colOff>165100</xdr:colOff>
      <xdr:row>17</xdr:row>
      <xdr:rowOff>34022</xdr:rowOff>
    </xdr:to>
    <xdr:sp macro="" textlink="">
      <xdr:nvSpPr>
        <xdr:cNvPr id="59" name="フローチャート: 判断 58"/>
        <xdr:cNvSpPr/>
      </xdr:nvSpPr>
      <xdr:spPr bwMode="auto">
        <a:xfrm>
          <a:off x="4254500" y="28946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44199</xdr:rowOff>
    </xdr:from>
    <xdr:ext cx="762000" cy="259045"/>
    <xdr:sp macro="" textlink="">
      <xdr:nvSpPr>
        <xdr:cNvPr id="60" name="テキスト ボックス 59"/>
        <xdr:cNvSpPr txBox="1"/>
      </xdr:nvSpPr>
      <xdr:spPr>
        <a:xfrm>
          <a:off x="3924300" y="2663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52389</xdr:rowOff>
    </xdr:from>
    <xdr:to>
      <xdr:col>18</xdr:col>
      <xdr:colOff>177800</xdr:colOff>
      <xdr:row>18</xdr:row>
      <xdr:rowOff>119761</xdr:rowOff>
    </xdr:to>
    <xdr:cxnSp macro="">
      <xdr:nvCxnSpPr>
        <xdr:cNvPr id="61" name="直線コネクタ 60"/>
        <xdr:cNvCxnSpPr/>
      </xdr:nvCxnSpPr>
      <xdr:spPr bwMode="auto">
        <a:xfrm>
          <a:off x="2908300" y="3186114"/>
          <a:ext cx="698500" cy="673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133328</xdr:rowOff>
    </xdr:from>
    <xdr:to>
      <xdr:col>19</xdr:col>
      <xdr:colOff>38100</xdr:colOff>
      <xdr:row>17</xdr:row>
      <xdr:rowOff>63478</xdr:rowOff>
    </xdr:to>
    <xdr:sp macro="" textlink="">
      <xdr:nvSpPr>
        <xdr:cNvPr id="62" name="フローチャート: 判断 61"/>
        <xdr:cNvSpPr/>
      </xdr:nvSpPr>
      <xdr:spPr bwMode="auto">
        <a:xfrm>
          <a:off x="3556000" y="29241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73655</xdr:rowOff>
    </xdr:from>
    <xdr:ext cx="762000" cy="259045"/>
    <xdr:sp macro="" textlink="">
      <xdr:nvSpPr>
        <xdr:cNvPr id="63" name="テキスト ボックス 62"/>
        <xdr:cNvSpPr txBox="1"/>
      </xdr:nvSpPr>
      <xdr:spPr>
        <a:xfrm>
          <a:off x="3225800" y="2693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45481</xdr:rowOff>
    </xdr:from>
    <xdr:to>
      <xdr:col>15</xdr:col>
      <xdr:colOff>101600</xdr:colOff>
      <xdr:row>17</xdr:row>
      <xdr:rowOff>147081</xdr:rowOff>
    </xdr:to>
    <xdr:sp macro="" textlink="">
      <xdr:nvSpPr>
        <xdr:cNvPr id="64" name="フローチャート: 判断 63"/>
        <xdr:cNvSpPr/>
      </xdr:nvSpPr>
      <xdr:spPr bwMode="auto">
        <a:xfrm>
          <a:off x="2857500" y="30077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157258</xdr:rowOff>
    </xdr:from>
    <xdr:ext cx="762000" cy="259045"/>
    <xdr:sp macro="" textlink="">
      <xdr:nvSpPr>
        <xdr:cNvPr id="65" name="テキスト ボックス 64"/>
        <xdr:cNvSpPr txBox="1"/>
      </xdr:nvSpPr>
      <xdr:spPr>
        <a:xfrm>
          <a:off x="2527300" y="2776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54265</xdr:rowOff>
    </xdr:from>
    <xdr:to>
      <xdr:col>29</xdr:col>
      <xdr:colOff>177800</xdr:colOff>
      <xdr:row>16</xdr:row>
      <xdr:rowOff>155865</xdr:rowOff>
    </xdr:to>
    <xdr:sp macro="" textlink="">
      <xdr:nvSpPr>
        <xdr:cNvPr id="71" name="楕円 70"/>
        <xdr:cNvSpPr/>
      </xdr:nvSpPr>
      <xdr:spPr bwMode="auto">
        <a:xfrm>
          <a:off x="5600700" y="28450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26342</xdr:rowOff>
    </xdr:from>
    <xdr:ext cx="762000" cy="259045"/>
    <xdr:sp macro="" textlink="">
      <xdr:nvSpPr>
        <xdr:cNvPr id="72" name="人口1人当たり決算額の推移該当値テキスト130"/>
        <xdr:cNvSpPr txBox="1"/>
      </xdr:nvSpPr>
      <xdr:spPr>
        <a:xfrm>
          <a:off x="5740400" y="2817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45905</xdr:rowOff>
    </xdr:from>
    <xdr:to>
      <xdr:col>26</xdr:col>
      <xdr:colOff>101600</xdr:colOff>
      <xdr:row>17</xdr:row>
      <xdr:rowOff>147505</xdr:rowOff>
    </xdr:to>
    <xdr:sp macro="" textlink="">
      <xdr:nvSpPr>
        <xdr:cNvPr id="73" name="楕円 72"/>
        <xdr:cNvSpPr/>
      </xdr:nvSpPr>
      <xdr:spPr bwMode="auto">
        <a:xfrm>
          <a:off x="4953000" y="3008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132282</xdr:rowOff>
    </xdr:from>
    <xdr:ext cx="736600" cy="259045"/>
    <xdr:sp macro="" textlink="">
      <xdr:nvSpPr>
        <xdr:cNvPr id="74" name="テキスト ボックス 73"/>
        <xdr:cNvSpPr txBox="1"/>
      </xdr:nvSpPr>
      <xdr:spPr>
        <a:xfrm>
          <a:off x="4622800" y="3094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31307</xdr:rowOff>
    </xdr:from>
    <xdr:to>
      <xdr:col>22</xdr:col>
      <xdr:colOff>165100</xdr:colOff>
      <xdr:row>18</xdr:row>
      <xdr:rowOff>132907</xdr:rowOff>
    </xdr:to>
    <xdr:sp macro="" textlink="">
      <xdr:nvSpPr>
        <xdr:cNvPr id="75" name="楕円 74"/>
        <xdr:cNvSpPr/>
      </xdr:nvSpPr>
      <xdr:spPr bwMode="auto">
        <a:xfrm>
          <a:off x="4254500" y="31650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117684</xdr:rowOff>
    </xdr:from>
    <xdr:ext cx="762000" cy="259045"/>
    <xdr:sp macro="" textlink="">
      <xdr:nvSpPr>
        <xdr:cNvPr id="76" name="テキスト ボックス 75"/>
        <xdr:cNvSpPr txBox="1"/>
      </xdr:nvSpPr>
      <xdr:spPr>
        <a:xfrm>
          <a:off x="3924300" y="3251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68961</xdr:rowOff>
    </xdr:from>
    <xdr:to>
      <xdr:col>19</xdr:col>
      <xdr:colOff>38100</xdr:colOff>
      <xdr:row>18</xdr:row>
      <xdr:rowOff>170561</xdr:rowOff>
    </xdr:to>
    <xdr:sp macro="" textlink="">
      <xdr:nvSpPr>
        <xdr:cNvPr id="77" name="楕円 76"/>
        <xdr:cNvSpPr/>
      </xdr:nvSpPr>
      <xdr:spPr bwMode="auto">
        <a:xfrm>
          <a:off x="3556000" y="32026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155338</xdr:rowOff>
    </xdr:from>
    <xdr:ext cx="762000" cy="259045"/>
    <xdr:sp macro="" textlink="">
      <xdr:nvSpPr>
        <xdr:cNvPr id="78" name="テキスト ボックス 77"/>
        <xdr:cNvSpPr txBox="1"/>
      </xdr:nvSpPr>
      <xdr:spPr>
        <a:xfrm>
          <a:off x="3225800" y="3289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1589</xdr:rowOff>
    </xdr:from>
    <xdr:to>
      <xdr:col>15</xdr:col>
      <xdr:colOff>101600</xdr:colOff>
      <xdr:row>18</xdr:row>
      <xdr:rowOff>103189</xdr:rowOff>
    </xdr:to>
    <xdr:sp macro="" textlink="">
      <xdr:nvSpPr>
        <xdr:cNvPr id="79" name="楕円 78"/>
        <xdr:cNvSpPr/>
      </xdr:nvSpPr>
      <xdr:spPr bwMode="auto">
        <a:xfrm>
          <a:off x="2857500" y="31353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87966</xdr:rowOff>
    </xdr:from>
    <xdr:ext cx="762000" cy="259045"/>
    <xdr:sp macro="" textlink="">
      <xdr:nvSpPr>
        <xdr:cNvPr id="80" name="テキスト ボックス 79"/>
        <xdr:cNvSpPr txBox="1"/>
      </xdr:nvSpPr>
      <xdr:spPr>
        <a:xfrm>
          <a:off x="2527300" y="3221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6" name="テキスト ボックス 95"/>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7" name="直線コネクタ 96"/>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8" name="テキスト ボックス 97"/>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9" name="直線コネクタ 98"/>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100" name="テキスト ボックス 99"/>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101" name="直線コネクタ 100"/>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102" name="テキスト ボックス 101"/>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3" name="直線コネクタ 102"/>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4" name="テキスト ボックス 103"/>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5" name="直線コネクタ 104"/>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6" name="テキスト ボックス 105"/>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8" name="テキスト ボックス 107"/>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68631</xdr:rowOff>
    </xdr:from>
    <xdr:to>
      <xdr:col>29</xdr:col>
      <xdr:colOff>127000</xdr:colOff>
      <xdr:row>37</xdr:row>
      <xdr:rowOff>331368</xdr:rowOff>
    </xdr:to>
    <xdr:cxnSp macro="">
      <xdr:nvCxnSpPr>
        <xdr:cNvPr id="110" name="直線コネクタ 109"/>
        <xdr:cNvCxnSpPr/>
      </xdr:nvCxnSpPr>
      <xdr:spPr bwMode="auto">
        <a:xfrm flipV="1">
          <a:off x="5651500" y="5993181"/>
          <a:ext cx="0" cy="146288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303445</xdr:rowOff>
    </xdr:from>
    <xdr:ext cx="762000" cy="259045"/>
    <xdr:sp macro="" textlink="">
      <xdr:nvSpPr>
        <xdr:cNvPr id="111" name="人口1人当たり決算額の推移最小値テキスト445"/>
        <xdr:cNvSpPr txBox="1"/>
      </xdr:nvSpPr>
      <xdr:spPr>
        <a:xfrm>
          <a:off x="5740400" y="7428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331368</xdr:rowOff>
    </xdr:from>
    <xdr:to>
      <xdr:col>30</xdr:col>
      <xdr:colOff>25400</xdr:colOff>
      <xdr:row>37</xdr:row>
      <xdr:rowOff>331368</xdr:rowOff>
    </xdr:to>
    <xdr:cxnSp macro="">
      <xdr:nvCxnSpPr>
        <xdr:cNvPr id="112" name="直線コネクタ 111"/>
        <xdr:cNvCxnSpPr/>
      </xdr:nvCxnSpPr>
      <xdr:spPr bwMode="auto">
        <a:xfrm>
          <a:off x="5562600" y="74560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326458</xdr:rowOff>
    </xdr:from>
    <xdr:ext cx="762000" cy="259045"/>
    <xdr:sp macro="" textlink="">
      <xdr:nvSpPr>
        <xdr:cNvPr id="113" name="人口1人当たり決算額の推移最大値テキスト445"/>
        <xdr:cNvSpPr txBox="1"/>
      </xdr:nvSpPr>
      <xdr:spPr>
        <a:xfrm>
          <a:off x="5740400" y="573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68631</xdr:rowOff>
    </xdr:from>
    <xdr:to>
      <xdr:col>30</xdr:col>
      <xdr:colOff>25400</xdr:colOff>
      <xdr:row>33</xdr:row>
      <xdr:rowOff>68631</xdr:rowOff>
    </xdr:to>
    <xdr:cxnSp macro="">
      <xdr:nvCxnSpPr>
        <xdr:cNvPr id="114" name="直線コネクタ 113"/>
        <xdr:cNvCxnSpPr/>
      </xdr:nvCxnSpPr>
      <xdr:spPr bwMode="auto">
        <a:xfrm>
          <a:off x="5562600" y="59931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335635</xdr:rowOff>
    </xdr:from>
    <xdr:to>
      <xdr:col>29</xdr:col>
      <xdr:colOff>127000</xdr:colOff>
      <xdr:row>35</xdr:row>
      <xdr:rowOff>18034</xdr:rowOff>
    </xdr:to>
    <xdr:cxnSp macro="">
      <xdr:nvCxnSpPr>
        <xdr:cNvPr id="115" name="直線コネクタ 114"/>
        <xdr:cNvCxnSpPr/>
      </xdr:nvCxnSpPr>
      <xdr:spPr bwMode="auto">
        <a:xfrm>
          <a:off x="5003800" y="6603085"/>
          <a:ext cx="647700" cy="25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33</xdr:row>
      <xdr:rowOff>224172</xdr:rowOff>
    </xdr:from>
    <xdr:ext cx="762000" cy="259045"/>
    <xdr:sp macro="" textlink="">
      <xdr:nvSpPr>
        <xdr:cNvPr id="116" name="人口1人当たり決算額の推移平均値テキスト445"/>
        <xdr:cNvSpPr txBox="1"/>
      </xdr:nvSpPr>
      <xdr:spPr>
        <a:xfrm>
          <a:off x="5740400" y="614872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36195</xdr:rowOff>
    </xdr:from>
    <xdr:to>
      <xdr:col>29</xdr:col>
      <xdr:colOff>177800</xdr:colOff>
      <xdr:row>34</xdr:row>
      <xdr:rowOff>137795</xdr:rowOff>
    </xdr:to>
    <xdr:sp macro="" textlink="">
      <xdr:nvSpPr>
        <xdr:cNvPr id="117" name="フローチャート: 判断 116"/>
        <xdr:cNvSpPr/>
      </xdr:nvSpPr>
      <xdr:spPr bwMode="auto">
        <a:xfrm>
          <a:off x="5600700" y="63036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335635</xdr:rowOff>
    </xdr:from>
    <xdr:to>
      <xdr:col>26</xdr:col>
      <xdr:colOff>50800</xdr:colOff>
      <xdr:row>35</xdr:row>
      <xdr:rowOff>84100</xdr:rowOff>
    </xdr:to>
    <xdr:cxnSp macro="">
      <xdr:nvCxnSpPr>
        <xdr:cNvPr id="118" name="直線コネクタ 117"/>
        <xdr:cNvCxnSpPr/>
      </xdr:nvCxnSpPr>
      <xdr:spPr bwMode="auto">
        <a:xfrm flipV="1">
          <a:off x="4305300" y="6603085"/>
          <a:ext cx="698500" cy="913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33</xdr:row>
      <xdr:rowOff>325831</xdr:rowOff>
    </xdr:from>
    <xdr:to>
      <xdr:col>26</xdr:col>
      <xdr:colOff>101600</xdr:colOff>
      <xdr:row>34</xdr:row>
      <xdr:rowOff>84531</xdr:rowOff>
    </xdr:to>
    <xdr:sp macro="" textlink="">
      <xdr:nvSpPr>
        <xdr:cNvPr id="119" name="フローチャート: 判断 118"/>
        <xdr:cNvSpPr/>
      </xdr:nvSpPr>
      <xdr:spPr bwMode="auto">
        <a:xfrm>
          <a:off x="4953000" y="62503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94708</xdr:rowOff>
    </xdr:from>
    <xdr:ext cx="736600" cy="259045"/>
    <xdr:sp macro="" textlink="">
      <xdr:nvSpPr>
        <xdr:cNvPr id="120" name="テキスト ボックス 119"/>
        <xdr:cNvSpPr txBox="1"/>
      </xdr:nvSpPr>
      <xdr:spPr>
        <a:xfrm>
          <a:off x="4622800" y="60192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84100</xdr:rowOff>
    </xdr:from>
    <xdr:to>
      <xdr:col>22</xdr:col>
      <xdr:colOff>114300</xdr:colOff>
      <xdr:row>35</xdr:row>
      <xdr:rowOff>221412</xdr:rowOff>
    </xdr:to>
    <xdr:cxnSp macro="">
      <xdr:nvCxnSpPr>
        <xdr:cNvPr id="121" name="直線コネクタ 120"/>
        <xdr:cNvCxnSpPr/>
      </xdr:nvCxnSpPr>
      <xdr:spPr bwMode="auto">
        <a:xfrm flipV="1">
          <a:off x="3606800" y="6694450"/>
          <a:ext cx="698500" cy="1373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34</xdr:row>
      <xdr:rowOff>249707</xdr:rowOff>
    </xdr:from>
    <xdr:to>
      <xdr:col>22</xdr:col>
      <xdr:colOff>165100</xdr:colOff>
      <xdr:row>35</xdr:row>
      <xdr:rowOff>8407</xdr:rowOff>
    </xdr:to>
    <xdr:sp macro="" textlink="">
      <xdr:nvSpPr>
        <xdr:cNvPr id="122" name="フローチャート: 判断 121"/>
        <xdr:cNvSpPr/>
      </xdr:nvSpPr>
      <xdr:spPr bwMode="auto">
        <a:xfrm>
          <a:off x="4254500" y="65171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18584</xdr:rowOff>
    </xdr:from>
    <xdr:ext cx="762000" cy="259045"/>
    <xdr:sp macro="" textlink="">
      <xdr:nvSpPr>
        <xdr:cNvPr id="123" name="テキスト ボックス 122"/>
        <xdr:cNvSpPr txBox="1"/>
      </xdr:nvSpPr>
      <xdr:spPr>
        <a:xfrm>
          <a:off x="3924300" y="628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221412</xdr:rowOff>
    </xdr:from>
    <xdr:to>
      <xdr:col>18</xdr:col>
      <xdr:colOff>177800</xdr:colOff>
      <xdr:row>36</xdr:row>
      <xdr:rowOff>7442</xdr:rowOff>
    </xdr:to>
    <xdr:cxnSp macro="">
      <xdr:nvCxnSpPr>
        <xdr:cNvPr id="124" name="直線コネクタ 123"/>
        <xdr:cNvCxnSpPr/>
      </xdr:nvCxnSpPr>
      <xdr:spPr bwMode="auto">
        <a:xfrm flipV="1">
          <a:off x="2908300" y="6831762"/>
          <a:ext cx="698500" cy="1289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33147</xdr:rowOff>
    </xdr:from>
    <xdr:to>
      <xdr:col>19</xdr:col>
      <xdr:colOff>38100</xdr:colOff>
      <xdr:row>35</xdr:row>
      <xdr:rowOff>134747</xdr:rowOff>
    </xdr:to>
    <xdr:sp macro="" textlink="">
      <xdr:nvSpPr>
        <xdr:cNvPr id="125" name="フローチャート: 判断 124"/>
        <xdr:cNvSpPr/>
      </xdr:nvSpPr>
      <xdr:spPr bwMode="auto">
        <a:xfrm>
          <a:off x="3556000" y="6643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144924</xdr:rowOff>
    </xdr:from>
    <xdr:ext cx="762000" cy="259045"/>
    <xdr:sp macro="" textlink="">
      <xdr:nvSpPr>
        <xdr:cNvPr id="126" name="テキスト ボックス 125"/>
        <xdr:cNvSpPr txBox="1"/>
      </xdr:nvSpPr>
      <xdr:spPr>
        <a:xfrm>
          <a:off x="3225800" y="6412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135865</xdr:rowOff>
    </xdr:from>
    <xdr:to>
      <xdr:col>15</xdr:col>
      <xdr:colOff>101600</xdr:colOff>
      <xdr:row>35</xdr:row>
      <xdr:rowOff>237465</xdr:rowOff>
    </xdr:to>
    <xdr:sp macro="" textlink="">
      <xdr:nvSpPr>
        <xdr:cNvPr id="127" name="フローチャート: 判断 126"/>
        <xdr:cNvSpPr/>
      </xdr:nvSpPr>
      <xdr:spPr bwMode="auto">
        <a:xfrm>
          <a:off x="2857500" y="67462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247642</xdr:rowOff>
    </xdr:from>
    <xdr:ext cx="762000" cy="259045"/>
    <xdr:sp macro="" textlink="">
      <xdr:nvSpPr>
        <xdr:cNvPr id="128" name="テキスト ボックス 127"/>
        <xdr:cNvSpPr txBox="1"/>
      </xdr:nvSpPr>
      <xdr:spPr>
        <a:xfrm>
          <a:off x="2527300" y="651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310134</xdr:rowOff>
    </xdr:from>
    <xdr:to>
      <xdr:col>29</xdr:col>
      <xdr:colOff>177800</xdr:colOff>
      <xdr:row>35</xdr:row>
      <xdr:rowOff>68834</xdr:rowOff>
    </xdr:to>
    <xdr:sp macro="" textlink="">
      <xdr:nvSpPr>
        <xdr:cNvPr id="134" name="楕円 133"/>
        <xdr:cNvSpPr/>
      </xdr:nvSpPr>
      <xdr:spPr bwMode="auto">
        <a:xfrm>
          <a:off x="5600700" y="65775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282211</xdr:rowOff>
    </xdr:from>
    <xdr:ext cx="762000" cy="259045"/>
    <xdr:sp macro="" textlink="">
      <xdr:nvSpPr>
        <xdr:cNvPr id="135" name="人口1人当たり決算額の推移該当値テキスト445"/>
        <xdr:cNvSpPr txBox="1"/>
      </xdr:nvSpPr>
      <xdr:spPr>
        <a:xfrm>
          <a:off x="5740400" y="6549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284835</xdr:rowOff>
    </xdr:from>
    <xdr:to>
      <xdr:col>26</xdr:col>
      <xdr:colOff>101600</xdr:colOff>
      <xdr:row>35</xdr:row>
      <xdr:rowOff>43535</xdr:rowOff>
    </xdr:to>
    <xdr:sp macro="" textlink="">
      <xdr:nvSpPr>
        <xdr:cNvPr id="136" name="楕円 135"/>
        <xdr:cNvSpPr/>
      </xdr:nvSpPr>
      <xdr:spPr bwMode="auto">
        <a:xfrm>
          <a:off x="4953000" y="65522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28312</xdr:rowOff>
    </xdr:from>
    <xdr:ext cx="736600" cy="259045"/>
    <xdr:sp macro="" textlink="">
      <xdr:nvSpPr>
        <xdr:cNvPr id="137" name="テキスト ボックス 136"/>
        <xdr:cNvSpPr txBox="1"/>
      </xdr:nvSpPr>
      <xdr:spPr>
        <a:xfrm>
          <a:off x="4622800" y="6638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33300</xdr:rowOff>
    </xdr:from>
    <xdr:to>
      <xdr:col>22</xdr:col>
      <xdr:colOff>165100</xdr:colOff>
      <xdr:row>35</xdr:row>
      <xdr:rowOff>134900</xdr:rowOff>
    </xdr:to>
    <xdr:sp macro="" textlink="">
      <xdr:nvSpPr>
        <xdr:cNvPr id="138" name="楕円 137"/>
        <xdr:cNvSpPr/>
      </xdr:nvSpPr>
      <xdr:spPr bwMode="auto">
        <a:xfrm>
          <a:off x="4254500" y="66436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119677</xdr:rowOff>
    </xdr:from>
    <xdr:ext cx="762000" cy="259045"/>
    <xdr:sp macro="" textlink="">
      <xdr:nvSpPr>
        <xdr:cNvPr id="139" name="テキスト ボックス 138"/>
        <xdr:cNvSpPr txBox="1"/>
      </xdr:nvSpPr>
      <xdr:spPr>
        <a:xfrm>
          <a:off x="3924300" y="6730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170612</xdr:rowOff>
    </xdr:from>
    <xdr:to>
      <xdr:col>19</xdr:col>
      <xdr:colOff>38100</xdr:colOff>
      <xdr:row>35</xdr:row>
      <xdr:rowOff>272212</xdr:rowOff>
    </xdr:to>
    <xdr:sp macro="" textlink="">
      <xdr:nvSpPr>
        <xdr:cNvPr id="140" name="楕円 139"/>
        <xdr:cNvSpPr/>
      </xdr:nvSpPr>
      <xdr:spPr bwMode="auto">
        <a:xfrm>
          <a:off x="3556000" y="6780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256989</xdr:rowOff>
    </xdr:from>
    <xdr:ext cx="762000" cy="259045"/>
    <xdr:sp macro="" textlink="">
      <xdr:nvSpPr>
        <xdr:cNvPr id="141" name="テキスト ボックス 140"/>
        <xdr:cNvSpPr txBox="1"/>
      </xdr:nvSpPr>
      <xdr:spPr>
        <a:xfrm>
          <a:off x="3225800" y="6867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299542</xdr:rowOff>
    </xdr:from>
    <xdr:to>
      <xdr:col>15</xdr:col>
      <xdr:colOff>101600</xdr:colOff>
      <xdr:row>36</xdr:row>
      <xdr:rowOff>58242</xdr:rowOff>
    </xdr:to>
    <xdr:sp macro="" textlink="">
      <xdr:nvSpPr>
        <xdr:cNvPr id="142" name="楕円 141"/>
        <xdr:cNvSpPr/>
      </xdr:nvSpPr>
      <xdr:spPr bwMode="auto">
        <a:xfrm>
          <a:off x="2857500" y="69098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43019</xdr:rowOff>
    </xdr:from>
    <xdr:ext cx="762000" cy="259045"/>
    <xdr:sp macro="" textlink="">
      <xdr:nvSpPr>
        <xdr:cNvPr id="143" name="テキスト ボックス 142"/>
        <xdr:cNvSpPr txBox="1"/>
      </xdr:nvSpPr>
      <xdr:spPr>
        <a:xfrm>
          <a:off x="2527300" y="6996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栃木県大田原市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68,053
66,754
354.36
35,885,709
34,160,909
1,637,045
19,545,366
23,410,468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7.0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51072</xdr:rowOff>
    </xdr:from>
    <xdr:to>
      <xdr:col>24</xdr:col>
      <xdr:colOff>62865</xdr:colOff>
      <xdr:row>38</xdr:row>
      <xdr:rowOff>115171</xdr:rowOff>
    </xdr:to>
    <xdr:cxnSp macro="">
      <xdr:nvCxnSpPr>
        <xdr:cNvPr id="54" name="直線コネクタ 53"/>
        <xdr:cNvCxnSpPr/>
      </xdr:nvCxnSpPr>
      <xdr:spPr>
        <a:xfrm flipV="1">
          <a:off x="4633595" y="5366022"/>
          <a:ext cx="1270" cy="12642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118998</xdr:rowOff>
    </xdr:from>
    <xdr:ext cx="534377" cy="259045"/>
    <xdr:sp macro="" textlink="">
      <xdr:nvSpPr>
        <xdr:cNvPr id="55" name="人件費最小値テキスト"/>
        <xdr:cNvSpPr txBox="1"/>
      </xdr:nvSpPr>
      <xdr:spPr>
        <a:xfrm>
          <a:off x="4686300" y="6634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115171</xdr:rowOff>
    </xdr:from>
    <xdr:to>
      <xdr:col>24</xdr:col>
      <xdr:colOff>152400</xdr:colOff>
      <xdr:row>38</xdr:row>
      <xdr:rowOff>115171</xdr:rowOff>
    </xdr:to>
    <xdr:cxnSp macro="">
      <xdr:nvCxnSpPr>
        <xdr:cNvPr id="56" name="直線コネクタ 55"/>
        <xdr:cNvCxnSpPr/>
      </xdr:nvCxnSpPr>
      <xdr:spPr>
        <a:xfrm>
          <a:off x="4546600" y="6630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169199</xdr:rowOff>
    </xdr:from>
    <xdr:ext cx="599010" cy="259045"/>
    <xdr:sp macro="" textlink="">
      <xdr:nvSpPr>
        <xdr:cNvPr id="57" name="人件費最大値テキスト"/>
        <xdr:cNvSpPr txBox="1"/>
      </xdr:nvSpPr>
      <xdr:spPr>
        <a:xfrm>
          <a:off x="4686300" y="5141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116,377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51072</xdr:rowOff>
    </xdr:from>
    <xdr:to>
      <xdr:col>24</xdr:col>
      <xdr:colOff>152400</xdr:colOff>
      <xdr:row>31</xdr:row>
      <xdr:rowOff>51072</xdr:rowOff>
    </xdr:to>
    <xdr:cxnSp macro="">
      <xdr:nvCxnSpPr>
        <xdr:cNvPr id="58" name="直線コネクタ 57"/>
        <xdr:cNvCxnSpPr/>
      </xdr:nvCxnSpPr>
      <xdr:spPr>
        <a:xfrm>
          <a:off x="4546600" y="536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71372</xdr:rowOff>
    </xdr:from>
    <xdr:to>
      <xdr:col>24</xdr:col>
      <xdr:colOff>63500</xdr:colOff>
      <xdr:row>37</xdr:row>
      <xdr:rowOff>21034</xdr:rowOff>
    </xdr:to>
    <xdr:cxnSp macro="">
      <xdr:nvCxnSpPr>
        <xdr:cNvPr id="59" name="直線コネクタ 58"/>
        <xdr:cNvCxnSpPr/>
      </xdr:nvCxnSpPr>
      <xdr:spPr>
        <a:xfrm flipV="1">
          <a:off x="3797300" y="6243572"/>
          <a:ext cx="838200" cy="121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120807</xdr:rowOff>
    </xdr:from>
    <xdr:ext cx="534377" cy="259045"/>
    <xdr:sp macro="" textlink="">
      <xdr:nvSpPr>
        <xdr:cNvPr id="60" name="人件費平均値テキスト"/>
        <xdr:cNvSpPr txBox="1"/>
      </xdr:nvSpPr>
      <xdr:spPr>
        <a:xfrm>
          <a:off x="4686300" y="56072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97930</xdr:rowOff>
    </xdr:from>
    <xdr:to>
      <xdr:col>24</xdr:col>
      <xdr:colOff>114300</xdr:colOff>
      <xdr:row>34</xdr:row>
      <xdr:rowOff>28080</xdr:rowOff>
    </xdr:to>
    <xdr:sp macro="" textlink="">
      <xdr:nvSpPr>
        <xdr:cNvPr id="61" name="フローチャート: 判断 60"/>
        <xdr:cNvSpPr/>
      </xdr:nvSpPr>
      <xdr:spPr>
        <a:xfrm>
          <a:off x="4584700" y="5755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21034</xdr:rowOff>
    </xdr:from>
    <xdr:to>
      <xdr:col>19</xdr:col>
      <xdr:colOff>177800</xdr:colOff>
      <xdr:row>37</xdr:row>
      <xdr:rowOff>107147</xdr:rowOff>
    </xdr:to>
    <xdr:cxnSp macro="">
      <xdr:nvCxnSpPr>
        <xdr:cNvPr id="62" name="直線コネクタ 61"/>
        <xdr:cNvCxnSpPr/>
      </xdr:nvCxnSpPr>
      <xdr:spPr>
        <a:xfrm flipV="1">
          <a:off x="2908300" y="6364684"/>
          <a:ext cx="889000" cy="86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89517</xdr:rowOff>
    </xdr:from>
    <xdr:to>
      <xdr:col>20</xdr:col>
      <xdr:colOff>38100</xdr:colOff>
      <xdr:row>35</xdr:row>
      <xdr:rowOff>19667</xdr:rowOff>
    </xdr:to>
    <xdr:sp macro="" textlink="">
      <xdr:nvSpPr>
        <xdr:cNvPr id="63" name="フローチャート: 判断 62"/>
        <xdr:cNvSpPr/>
      </xdr:nvSpPr>
      <xdr:spPr>
        <a:xfrm>
          <a:off x="3746500" y="5918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36194</xdr:rowOff>
    </xdr:from>
    <xdr:ext cx="534377" cy="259045"/>
    <xdr:sp macro="" textlink="">
      <xdr:nvSpPr>
        <xdr:cNvPr id="64" name="テキスト ボックス 63"/>
        <xdr:cNvSpPr txBox="1"/>
      </xdr:nvSpPr>
      <xdr:spPr>
        <a:xfrm>
          <a:off x="3530111" y="5694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107147</xdr:rowOff>
    </xdr:from>
    <xdr:to>
      <xdr:col>15</xdr:col>
      <xdr:colOff>50800</xdr:colOff>
      <xdr:row>37</xdr:row>
      <xdr:rowOff>136522</xdr:rowOff>
    </xdr:to>
    <xdr:cxnSp macro="">
      <xdr:nvCxnSpPr>
        <xdr:cNvPr id="65" name="直線コネクタ 64"/>
        <xdr:cNvCxnSpPr/>
      </xdr:nvCxnSpPr>
      <xdr:spPr>
        <a:xfrm flipV="1">
          <a:off x="2019300" y="6450797"/>
          <a:ext cx="889000" cy="29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57124</xdr:rowOff>
    </xdr:from>
    <xdr:to>
      <xdr:col>15</xdr:col>
      <xdr:colOff>101600</xdr:colOff>
      <xdr:row>35</xdr:row>
      <xdr:rowOff>158724</xdr:rowOff>
    </xdr:to>
    <xdr:sp macro="" textlink="">
      <xdr:nvSpPr>
        <xdr:cNvPr id="66" name="フローチャート: 判断 65"/>
        <xdr:cNvSpPr/>
      </xdr:nvSpPr>
      <xdr:spPr>
        <a:xfrm>
          <a:off x="2857500" y="6057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3801</xdr:rowOff>
    </xdr:from>
    <xdr:ext cx="534377" cy="259045"/>
    <xdr:sp macro="" textlink="">
      <xdr:nvSpPr>
        <xdr:cNvPr id="67" name="テキスト ボックス 66"/>
        <xdr:cNvSpPr txBox="1"/>
      </xdr:nvSpPr>
      <xdr:spPr>
        <a:xfrm>
          <a:off x="2641111" y="5833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71668</xdr:rowOff>
    </xdr:from>
    <xdr:to>
      <xdr:col>10</xdr:col>
      <xdr:colOff>114300</xdr:colOff>
      <xdr:row>37</xdr:row>
      <xdr:rowOff>136522</xdr:rowOff>
    </xdr:to>
    <xdr:cxnSp macro="">
      <xdr:nvCxnSpPr>
        <xdr:cNvPr id="68" name="直線コネクタ 67"/>
        <xdr:cNvCxnSpPr/>
      </xdr:nvCxnSpPr>
      <xdr:spPr>
        <a:xfrm>
          <a:off x="1130300" y="6415318"/>
          <a:ext cx="889000" cy="64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50381</xdr:rowOff>
    </xdr:from>
    <xdr:to>
      <xdr:col>10</xdr:col>
      <xdr:colOff>165100</xdr:colOff>
      <xdr:row>35</xdr:row>
      <xdr:rowOff>151981</xdr:rowOff>
    </xdr:to>
    <xdr:sp macro="" textlink="">
      <xdr:nvSpPr>
        <xdr:cNvPr id="69" name="フローチャート: 判断 68"/>
        <xdr:cNvSpPr/>
      </xdr:nvSpPr>
      <xdr:spPr>
        <a:xfrm>
          <a:off x="1968500" y="6051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168508</xdr:rowOff>
    </xdr:from>
    <xdr:ext cx="534377" cy="259045"/>
    <xdr:sp macro="" textlink="">
      <xdr:nvSpPr>
        <xdr:cNvPr id="70" name="テキスト ボックス 69"/>
        <xdr:cNvSpPr txBox="1"/>
      </xdr:nvSpPr>
      <xdr:spPr>
        <a:xfrm>
          <a:off x="1752111" y="5826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87163</xdr:rowOff>
    </xdr:from>
    <xdr:to>
      <xdr:col>6</xdr:col>
      <xdr:colOff>38100</xdr:colOff>
      <xdr:row>37</xdr:row>
      <xdr:rowOff>17313</xdr:rowOff>
    </xdr:to>
    <xdr:sp macro="" textlink="">
      <xdr:nvSpPr>
        <xdr:cNvPr id="71" name="フローチャート: 判断 70"/>
        <xdr:cNvSpPr/>
      </xdr:nvSpPr>
      <xdr:spPr>
        <a:xfrm>
          <a:off x="1079500" y="6259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33840</xdr:rowOff>
    </xdr:from>
    <xdr:ext cx="534377" cy="259045"/>
    <xdr:sp macro="" textlink="">
      <xdr:nvSpPr>
        <xdr:cNvPr id="72" name="テキスト ボックス 71"/>
        <xdr:cNvSpPr txBox="1"/>
      </xdr:nvSpPr>
      <xdr:spPr>
        <a:xfrm>
          <a:off x="863111" y="6034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20572</xdr:rowOff>
    </xdr:from>
    <xdr:to>
      <xdr:col>24</xdr:col>
      <xdr:colOff>114300</xdr:colOff>
      <xdr:row>36</xdr:row>
      <xdr:rowOff>122172</xdr:rowOff>
    </xdr:to>
    <xdr:sp macro="" textlink="">
      <xdr:nvSpPr>
        <xdr:cNvPr id="78" name="楕円 77"/>
        <xdr:cNvSpPr/>
      </xdr:nvSpPr>
      <xdr:spPr>
        <a:xfrm>
          <a:off x="4584700" y="6192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170449</xdr:rowOff>
    </xdr:from>
    <xdr:ext cx="534377" cy="259045"/>
    <xdr:sp macro="" textlink="">
      <xdr:nvSpPr>
        <xdr:cNvPr id="79" name="人件費該当値テキスト"/>
        <xdr:cNvSpPr txBox="1"/>
      </xdr:nvSpPr>
      <xdr:spPr>
        <a:xfrm>
          <a:off x="4686300" y="6171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141684</xdr:rowOff>
    </xdr:from>
    <xdr:to>
      <xdr:col>20</xdr:col>
      <xdr:colOff>38100</xdr:colOff>
      <xdr:row>37</xdr:row>
      <xdr:rowOff>71834</xdr:rowOff>
    </xdr:to>
    <xdr:sp macro="" textlink="">
      <xdr:nvSpPr>
        <xdr:cNvPr id="80" name="楕円 79"/>
        <xdr:cNvSpPr/>
      </xdr:nvSpPr>
      <xdr:spPr>
        <a:xfrm>
          <a:off x="3746500" y="6313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62961</xdr:rowOff>
    </xdr:from>
    <xdr:ext cx="534377" cy="259045"/>
    <xdr:sp macro="" textlink="">
      <xdr:nvSpPr>
        <xdr:cNvPr id="81" name="テキスト ボックス 80"/>
        <xdr:cNvSpPr txBox="1"/>
      </xdr:nvSpPr>
      <xdr:spPr>
        <a:xfrm>
          <a:off x="3530111" y="6406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56347</xdr:rowOff>
    </xdr:from>
    <xdr:to>
      <xdr:col>15</xdr:col>
      <xdr:colOff>101600</xdr:colOff>
      <xdr:row>37</xdr:row>
      <xdr:rowOff>157947</xdr:rowOff>
    </xdr:to>
    <xdr:sp macro="" textlink="">
      <xdr:nvSpPr>
        <xdr:cNvPr id="82" name="楕円 81"/>
        <xdr:cNvSpPr/>
      </xdr:nvSpPr>
      <xdr:spPr>
        <a:xfrm>
          <a:off x="2857500" y="6399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149075</xdr:rowOff>
    </xdr:from>
    <xdr:ext cx="534377" cy="259045"/>
    <xdr:sp macro="" textlink="">
      <xdr:nvSpPr>
        <xdr:cNvPr id="83" name="テキスト ボックス 82"/>
        <xdr:cNvSpPr txBox="1"/>
      </xdr:nvSpPr>
      <xdr:spPr>
        <a:xfrm>
          <a:off x="2641111" y="6492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85722</xdr:rowOff>
    </xdr:from>
    <xdr:to>
      <xdr:col>10</xdr:col>
      <xdr:colOff>165100</xdr:colOff>
      <xdr:row>38</xdr:row>
      <xdr:rowOff>15872</xdr:rowOff>
    </xdr:to>
    <xdr:sp macro="" textlink="">
      <xdr:nvSpPr>
        <xdr:cNvPr id="84" name="楕円 83"/>
        <xdr:cNvSpPr/>
      </xdr:nvSpPr>
      <xdr:spPr>
        <a:xfrm>
          <a:off x="1968500" y="6429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7000</xdr:rowOff>
    </xdr:from>
    <xdr:ext cx="534377" cy="259045"/>
    <xdr:sp macro="" textlink="">
      <xdr:nvSpPr>
        <xdr:cNvPr id="85" name="テキスト ボックス 84"/>
        <xdr:cNvSpPr txBox="1"/>
      </xdr:nvSpPr>
      <xdr:spPr>
        <a:xfrm>
          <a:off x="1752111" y="6522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20868</xdr:rowOff>
    </xdr:from>
    <xdr:to>
      <xdr:col>6</xdr:col>
      <xdr:colOff>38100</xdr:colOff>
      <xdr:row>37</xdr:row>
      <xdr:rowOff>122468</xdr:rowOff>
    </xdr:to>
    <xdr:sp macro="" textlink="">
      <xdr:nvSpPr>
        <xdr:cNvPr id="86" name="楕円 85"/>
        <xdr:cNvSpPr/>
      </xdr:nvSpPr>
      <xdr:spPr>
        <a:xfrm>
          <a:off x="1079500" y="636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113595</xdr:rowOff>
    </xdr:from>
    <xdr:ext cx="534377" cy="259045"/>
    <xdr:sp macro="" textlink="">
      <xdr:nvSpPr>
        <xdr:cNvPr id="87" name="テキスト ボックス 86"/>
        <xdr:cNvSpPr txBox="1"/>
      </xdr:nvSpPr>
      <xdr:spPr>
        <a:xfrm>
          <a:off x="863111" y="6457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98" name="テキスト ボックス 97"/>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139700</xdr:rowOff>
    </xdr:from>
    <xdr:to>
      <xdr:col>28</xdr:col>
      <xdr:colOff>114300</xdr:colOff>
      <xdr:row>58</xdr:row>
      <xdr:rowOff>139700</xdr:rowOff>
    </xdr:to>
    <xdr:cxnSp macro="">
      <xdr:nvCxnSpPr>
        <xdr:cNvPr id="99" name="直線コネクタ 98"/>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57</xdr:row>
      <xdr:rowOff>168927</xdr:rowOff>
    </xdr:from>
    <xdr:ext cx="531299" cy="259045"/>
    <xdr:sp macro="" textlink="">
      <xdr:nvSpPr>
        <xdr:cNvPr id="100" name="テキスト ボックス 99"/>
        <xdr:cNvSpPr txBox="1"/>
      </xdr:nvSpPr>
      <xdr:spPr>
        <a:xfrm>
          <a:off x="230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55</xdr:row>
      <xdr:rowOff>54627</xdr:rowOff>
    </xdr:from>
    <xdr:ext cx="531299" cy="259045"/>
    <xdr:sp macro="" textlink="">
      <xdr:nvSpPr>
        <xdr:cNvPr id="102" name="テキスト ボックス 101"/>
        <xdr:cNvSpPr txBox="1"/>
      </xdr:nvSpPr>
      <xdr:spPr>
        <a:xfrm>
          <a:off x="230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4" name="テキスト ボックス 103"/>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6" name="テキスト ボックス 105"/>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8" name="テキスト ボックス 107"/>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86962</xdr:rowOff>
    </xdr:from>
    <xdr:to>
      <xdr:col>24</xdr:col>
      <xdr:colOff>62865</xdr:colOff>
      <xdr:row>59</xdr:row>
      <xdr:rowOff>43071</xdr:rowOff>
    </xdr:to>
    <xdr:cxnSp macro="">
      <xdr:nvCxnSpPr>
        <xdr:cNvPr id="110" name="直線コネクタ 109"/>
        <xdr:cNvCxnSpPr/>
      </xdr:nvCxnSpPr>
      <xdr:spPr>
        <a:xfrm flipV="1">
          <a:off x="4633595" y="8830912"/>
          <a:ext cx="1270" cy="1327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46898</xdr:rowOff>
    </xdr:from>
    <xdr:ext cx="534377" cy="259045"/>
    <xdr:sp macro="" textlink="">
      <xdr:nvSpPr>
        <xdr:cNvPr id="111" name="物件費最小値テキスト"/>
        <xdr:cNvSpPr txBox="1"/>
      </xdr:nvSpPr>
      <xdr:spPr>
        <a:xfrm>
          <a:off x="4686300" y="10162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56,727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43071</xdr:rowOff>
    </xdr:from>
    <xdr:to>
      <xdr:col>24</xdr:col>
      <xdr:colOff>152400</xdr:colOff>
      <xdr:row>59</xdr:row>
      <xdr:rowOff>43071</xdr:rowOff>
    </xdr:to>
    <xdr:cxnSp macro="">
      <xdr:nvCxnSpPr>
        <xdr:cNvPr id="112" name="直線コネクタ 111"/>
        <xdr:cNvCxnSpPr/>
      </xdr:nvCxnSpPr>
      <xdr:spPr>
        <a:xfrm>
          <a:off x="4546600" y="101586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33639</xdr:rowOff>
    </xdr:from>
    <xdr:ext cx="599010" cy="259045"/>
    <xdr:sp macro="" textlink="">
      <xdr:nvSpPr>
        <xdr:cNvPr id="113" name="物件費最大値テキスト"/>
        <xdr:cNvSpPr txBox="1"/>
      </xdr:nvSpPr>
      <xdr:spPr>
        <a:xfrm>
          <a:off x="4686300" y="8606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114,807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86962</xdr:rowOff>
    </xdr:from>
    <xdr:to>
      <xdr:col>24</xdr:col>
      <xdr:colOff>152400</xdr:colOff>
      <xdr:row>51</xdr:row>
      <xdr:rowOff>86962</xdr:rowOff>
    </xdr:to>
    <xdr:cxnSp macro="">
      <xdr:nvCxnSpPr>
        <xdr:cNvPr id="114" name="直線コネクタ 113"/>
        <xdr:cNvCxnSpPr/>
      </xdr:nvCxnSpPr>
      <xdr:spPr>
        <a:xfrm>
          <a:off x="4546600" y="8830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164434</xdr:rowOff>
    </xdr:from>
    <xdr:to>
      <xdr:col>24</xdr:col>
      <xdr:colOff>63500</xdr:colOff>
      <xdr:row>57</xdr:row>
      <xdr:rowOff>137391</xdr:rowOff>
    </xdr:to>
    <xdr:cxnSp macro="">
      <xdr:nvCxnSpPr>
        <xdr:cNvPr id="115" name="直線コネクタ 114"/>
        <xdr:cNvCxnSpPr/>
      </xdr:nvCxnSpPr>
      <xdr:spPr>
        <a:xfrm flipV="1">
          <a:off x="3797300" y="9765634"/>
          <a:ext cx="838200" cy="144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53</xdr:row>
      <xdr:rowOff>92163</xdr:rowOff>
    </xdr:from>
    <xdr:ext cx="534377" cy="259045"/>
    <xdr:sp macro="" textlink="">
      <xdr:nvSpPr>
        <xdr:cNvPr id="116" name="物件費平均値テキスト"/>
        <xdr:cNvSpPr txBox="1"/>
      </xdr:nvSpPr>
      <xdr:spPr>
        <a:xfrm>
          <a:off x="4686300" y="91790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69286</xdr:rowOff>
    </xdr:from>
    <xdr:to>
      <xdr:col>24</xdr:col>
      <xdr:colOff>114300</xdr:colOff>
      <xdr:row>54</xdr:row>
      <xdr:rowOff>170886</xdr:rowOff>
    </xdr:to>
    <xdr:sp macro="" textlink="">
      <xdr:nvSpPr>
        <xdr:cNvPr id="117" name="フローチャート: 判断 116"/>
        <xdr:cNvSpPr/>
      </xdr:nvSpPr>
      <xdr:spPr>
        <a:xfrm>
          <a:off x="4584700" y="9327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137391</xdr:rowOff>
    </xdr:from>
    <xdr:to>
      <xdr:col>19</xdr:col>
      <xdr:colOff>177800</xdr:colOff>
      <xdr:row>58</xdr:row>
      <xdr:rowOff>70731</xdr:rowOff>
    </xdr:to>
    <xdr:cxnSp macro="">
      <xdr:nvCxnSpPr>
        <xdr:cNvPr id="118" name="直線コネクタ 117"/>
        <xdr:cNvCxnSpPr/>
      </xdr:nvCxnSpPr>
      <xdr:spPr>
        <a:xfrm flipV="1">
          <a:off x="2908300" y="9910041"/>
          <a:ext cx="889000" cy="104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54</xdr:row>
      <xdr:rowOff>155263</xdr:rowOff>
    </xdr:from>
    <xdr:to>
      <xdr:col>20</xdr:col>
      <xdr:colOff>38100</xdr:colOff>
      <xdr:row>55</xdr:row>
      <xdr:rowOff>85413</xdr:rowOff>
    </xdr:to>
    <xdr:sp macro="" textlink="">
      <xdr:nvSpPr>
        <xdr:cNvPr id="119" name="フローチャート: 判断 118"/>
        <xdr:cNvSpPr/>
      </xdr:nvSpPr>
      <xdr:spPr>
        <a:xfrm>
          <a:off x="3746500" y="941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53</xdr:row>
      <xdr:rowOff>101940</xdr:rowOff>
    </xdr:from>
    <xdr:ext cx="534377" cy="259045"/>
    <xdr:sp macro="" textlink="">
      <xdr:nvSpPr>
        <xdr:cNvPr id="120" name="テキスト ボックス 119"/>
        <xdr:cNvSpPr txBox="1"/>
      </xdr:nvSpPr>
      <xdr:spPr>
        <a:xfrm>
          <a:off x="3530111" y="9188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70731</xdr:rowOff>
    </xdr:from>
    <xdr:to>
      <xdr:col>15</xdr:col>
      <xdr:colOff>50800</xdr:colOff>
      <xdr:row>58</xdr:row>
      <xdr:rowOff>89819</xdr:rowOff>
    </xdr:to>
    <xdr:cxnSp macro="">
      <xdr:nvCxnSpPr>
        <xdr:cNvPr id="121" name="直線コネクタ 120"/>
        <xdr:cNvCxnSpPr/>
      </xdr:nvCxnSpPr>
      <xdr:spPr>
        <a:xfrm flipV="1">
          <a:off x="2019300" y="10014831"/>
          <a:ext cx="889000" cy="19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72647</xdr:rowOff>
    </xdr:from>
    <xdr:to>
      <xdr:col>15</xdr:col>
      <xdr:colOff>101600</xdr:colOff>
      <xdr:row>56</xdr:row>
      <xdr:rowOff>2797</xdr:rowOff>
    </xdr:to>
    <xdr:sp macro="" textlink="">
      <xdr:nvSpPr>
        <xdr:cNvPr id="122" name="フローチャート: 判断 121"/>
        <xdr:cNvSpPr/>
      </xdr:nvSpPr>
      <xdr:spPr>
        <a:xfrm>
          <a:off x="2857500" y="9502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19324</xdr:rowOff>
    </xdr:from>
    <xdr:ext cx="534377" cy="259045"/>
    <xdr:sp macro="" textlink="">
      <xdr:nvSpPr>
        <xdr:cNvPr id="123" name="テキスト ボックス 122"/>
        <xdr:cNvSpPr txBox="1"/>
      </xdr:nvSpPr>
      <xdr:spPr>
        <a:xfrm>
          <a:off x="2641111" y="9277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86116</xdr:rowOff>
    </xdr:from>
    <xdr:to>
      <xdr:col>10</xdr:col>
      <xdr:colOff>114300</xdr:colOff>
      <xdr:row>58</xdr:row>
      <xdr:rowOff>89819</xdr:rowOff>
    </xdr:to>
    <xdr:cxnSp macro="">
      <xdr:nvCxnSpPr>
        <xdr:cNvPr id="124" name="直線コネクタ 123"/>
        <xdr:cNvCxnSpPr/>
      </xdr:nvCxnSpPr>
      <xdr:spPr>
        <a:xfrm>
          <a:off x="1130300" y="10030216"/>
          <a:ext cx="889000" cy="3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120310</xdr:rowOff>
    </xdr:from>
    <xdr:to>
      <xdr:col>10</xdr:col>
      <xdr:colOff>165100</xdr:colOff>
      <xdr:row>56</xdr:row>
      <xdr:rowOff>50460</xdr:rowOff>
    </xdr:to>
    <xdr:sp macro="" textlink="">
      <xdr:nvSpPr>
        <xdr:cNvPr id="125" name="フローチャート: 判断 124"/>
        <xdr:cNvSpPr/>
      </xdr:nvSpPr>
      <xdr:spPr>
        <a:xfrm>
          <a:off x="1968500" y="9550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66987</xdr:rowOff>
    </xdr:from>
    <xdr:ext cx="534377" cy="259045"/>
    <xdr:sp macro="" textlink="">
      <xdr:nvSpPr>
        <xdr:cNvPr id="126" name="テキスト ボックス 125"/>
        <xdr:cNvSpPr txBox="1"/>
      </xdr:nvSpPr>
      <xdr:spPr>
        <a:xfrm>
          <a:off x="1752111" y="9325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51684</xdr:rowOff>
    </xdr:from>
    <xdr:to>
      <xdr:col>6</xdr:col>
      <xdr:colOff>38100</xdr:colOff>
      <xdr:row>55</xdr:row>
      <xdr:rowOff>153284</xdr:rowOff>
    </xdr:to>
    <xdr:sp macro="" textlink="">
      <xdr:nvSpPr>
        <xdr:cNvPr id="127" name="フローチャート: 判断 126"/>
        <xdr:cNvSpPr/>
      </xdr:nvSpPr>
      <xdr:spPr>
        <a:xfrm>
          <a:off x="1079500" y="9481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53</xdr:row>
      <xdr:rowOff>169811</xdr:rowOff>
    </xdr:from>
    <xdr:ext cx="534377" cy="259045"/>
    <xdr:sp macro="" textlink="">
      <xdr:nvSpPr>
        <xdr:cNvPr id="128" name="テキスト ボックス 127"/>
        <xdr:cNvSpPr txBox="1"/>
      </xdr:nvSpPr>
      <xdr:spPr>
        <a:xfrm>
          <a:off x="863111" y="92566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113634</xdr:rowOff>
    </xdr:from>
    <xdr:to>
      <xdr:col>24</xdr:col>
      <xdr:colOff>114300</xdr:colOff>
      <xdr:row>57</xdr:row>
      <xdr:rowOff>43784</xdr:rowOff>
    </xdr:to>
    <xdr:sp macro="" textlink="">
      <xdr:nvSpPr>
        <xdr:cNvPr id="134" name="楕円 133"/>
        <xdr:cNvSpPr/>
      </xdr:nvSpPr>
      <xdr:spPr>
        <a:xfrm>
          <a:off x="4584700" y="9714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92061</xdr:rowOff>
    </xdr:from>
    <xdr:ext cx="534377" cy="259045"/>
    <xdr:sp macro="" textlink="">
      <xdr:nvSpPr>
        <xdr:cNvPr id="135" name="物件費該当値テキスト"/>
        <xdr:cNvSpPr txBox="1"/>
      </xdr:nvSpPr>
      <xdr:spPr>
        <a:xfrm>
          <a:off x="4686300" y="9693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86591</xdr:rowOff>
    </xdr:from>
    <xdr:to>
      <xdr:col>20</xdr:col>
      <xdr:colOff>38100</xdr:colOff>
      <xdr:row>58</xdr:row>
      <xdr:rowOff>16741</xdr:rowOff>
    </xdr:to>
    <xdr:sp macro="" textlink="">
      <xdr:nvSpPr>
        <xdr:cNvPr id="136" name="楕円 135"/>
        <xdr:cNvSpPr/>
      </xdr:nvSpPr>
      <xdr:spPr>
        <a:xfrm>
          <a:off x="3746500" y="9859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7868</xdr:rowOff>
    </xdr:from>
    <xdr:ext cx="534377" cy="259045"/>
    <xdr:sp macro="" textlink="">
      <xdr:nvSpPr>
        <xdr:cNvPr id="137" name="テキスト ボックス 136"/>
        <xdr:cNvSpPr txBox="1"/>
      </xdr:nvSpPr>
      <xdr:spPr>
        <a:xfrm>
          <a:off x="3530111" y="9951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19931</xdr:rowOff>
    </xdr:from>
    <xdr:to>
      <xdr:col>15</xdr:col>
      <xdr:colOff>101600</xdr:colOff>
      <xdr:row>58</xdr:row>
      <xdr:rowOff>121531</xdr:rowOff>
    </xdr:to>
    <xdr:sp macro="" textlink="">
      <xdr:nvSpPr>
        <xdr:cNvPr id="138" name="楕円 137"/>
        <xdr:cNvSpPr/>
      </xdr:nvSpPr>
      <xdr:spPr>
        <a:xfrm>
          <a:off x="2857500" y="9964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112658</xdr:rowOff>
    </xdr:from>
    <xdr:ext cx="534377" cy="259045"/>
    <xdr:sp macro="" textlink="">
      <xdr:nvSpPr>
        <xdr:cNvPr id="139" name="テキスト ボックス 138"/>
        <xdr:cNvSpPr txBox="1"/>
      </xdr:nvSpPr>
      <xdr:spPr>
        <a:xfrm>
          <a:off x="2641111" y="10056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39019</xdr:rowOff>
    </xdr:from>
    <xdr:to>
      <xdr:col>10</xdr:col>
      <xdr:colOff>165100</xdr:colOff>
      <xdr:row>58</xdr:row>
      <xdr:rowOff>140619</xdr:rowOff>
    </xdr:to>
    <xdr:sp macro="" textlink="">
      <xdr:nvSpPr>
        <xdr:cNvPr id="140" name="楕円 139"/>
        <xdr:cNvSpPr/>
      </xdr:nvSpPr>
      <xdr:spPr>
        <a:xfrm>
          <a:off x="1968500" y="9983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131746</xdr:rowOff>
    </xdr:from>
    <xdr:ext cx="534377" cy="259045"/>
    <xdr:sp macro="" textlink="">
      <xdr:nvSpPr>
        <xdr:cNvPr id="141" name="テキスト ボックス 140"/>
        <xdr:cNvSpPr txBox="1"/>
      </xdr:nvSpPr>
      <xdr:spPr>
        <a:xfrm>
          <a:off x="1752111" y="100758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35316</xdr:rowOff>
    </xdr:from>
    <xdr:to>
      <xdr:col>6</xdr:col>
      <xdr:colOff>38100</xdr:colOff>
      <xdr:row>58</xdr:row>
      <xdr:rowOff>136916</xdr:rowOff>
    </xdr:to>
    <xdr:sp macro="" textlink="">
      <xdr:nvSpPr>
        <xdr:cNvPr id="142" name="楕円 141"/>
        <xdr:cNvSpPr/>
      </xdr:nvSpPr>
      <xdr:spPr>
        <a:xfrm>
          <a:off x="1079500" y="9979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128043</xdr:rowOff>
    </xdr:from>
    <xdr:ext cx="534377" cy="259045"/>
    <xdr:sp macro="" textlink="">
      <xdr:nvSpPr>
        <xdr:cNvPr id="143" name="テキスト ボックス 142"/>
        <xdr:cNvSpPr txBox="1"/>
      </xdr:nvSpPr>
      <xdr:spPr>
        <a:xfrm>
          <a:off x="863111" y="10072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57" name="テキスト ボックス 156"/>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59" name="テキスト ボックス 158"/>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1" name="テキスト ボックス 160"/>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3" name="テキスト ボックス 162"/>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5" name="テキスト ボックス 164"/>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51613</xdr:rowOff>
    </xdr:from>
    <xdr:to>
      <xdr:col>24</xdr:col>
      <xdr:colOff>62865</xdr:colOff>
      <xdr:row>78</xdr:row>
      <xdr:rowOff>26085</xdr:rowOff>
    </xdr:to>
    <xdr:cxnSp macro="">
      <xdr:nvCxnSpPr>
        <xdr:cNvPr id="167" name="直線コネクタ 166"/>
        <xdr:cNvCxnSpPr/>
      </xdr:nvCxnSpPr>
      <xdr:spPr>
        <a:xfrm flipV="1">
          <a:off x="4633595" y="12224563"/>
          <a:ext cx="1270" cy="1174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29912</xdr:rowOff>
    </xdr:from>
    <xdr:ext cx="469744" cy="259045"/>
    <xdr:sp macro="" textlink="">
      <xdr:nvSpPr>
        <xdr:cNvPr id="168" name="維持補修費最小値テキスト"/>
        <xdr:cNvSpPr txBox="1"/>
      </xdr:nvSpPr>
      <xdr:spPr>
        <a:xfrm>
          <a:off x="4686300" y="13403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26085</xdr:rowOff>
    </xdr:from>
    <xdr:to>
      <xdr:col>24</xdr:col>
      <xdr:colOff>152400</xdr:colOff>
      <xdr:row>78</xdr:row>
      <xdr:rowOff>26085</xdr:rowOff>
    </xdr:to>
    <xdr:cxnSp macro="">
      <xdr:nvCxnSpPr>
        <xdr:cNvPr id="169" name="直線コネクタ 168"/>
        <xdr:cNvCxnSpPr/>
      </xdr:nvCxnSpPr>
      <xdr:spPr>
        <a:xfrm>
          <a:off x="4546600" y="13399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169740</xdr:rowOff>
    </xdr:from>
    <xdr:ext cx="534377" cy="259045"/>
    <xdr:sp macro="" textlink="">
      <xdr:nvSpPr>
        <xdr:cNvPr id="170" name="維持補修費最大値テキスト"/>
        <xdr:cNvSpPr txBox="1"/>
      </xdr:nvSpPr>
      <xdr:spPr>
        <a:xfrm>
          <a:off x="4686300" y="119997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51613</xdr:rowOff>
    </xdr:from>
    <xdr:to>
      <xdr:col>24</xdr:col>
      <xdr:colOff>152400</xdr:colOff>
      <xdr:row>71</xdr:row>
      <xdr:rowOff>51613</xdr:rowOff>
    </xdr:to>
    <xdr:cxnSp macro="">
      <xdr:nvCxnSpPr>
        <xdr:cNvPr id="171" name="直線コネクタ 170"/>
        <xdr:cNvCxnSpPr/>
      </xdr:nvCxnSpPr>
      <xdr:spPr>
        <a:xfrm>
          <a:off x="4546600" y="122245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73482</xdr:rowOff>
    </xdr:from>
    <xdr:to>
      <xdr:col>24</xdr:col>
      <xdr:colOff>63500</xdr:colOff>
      <xdr:row>77</xdr:row>
      <xdr:rowOff>123774</xdr:rowOff>
    </xdr:to>
    <xdr:cxnSp macro="">
      <xdr:nvCxnSpPr>
        <xdr:cNvPr id="172" name="直線コネクタ 171"/>
        <xdr:cNvCxnSpPr/>
      </xdr:nvCxnSpPr>
      <xdr:spPr>
        <a:xfrm flipV="1">
          <a:off x="3797300" y="1327513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120235</xdr:rowOff>
    </xdr:from>
    <xdr:ext cx="469744" cy="259045"/>
    <xdr:sp macro="" textlink="">
      <xdr:nvSpPr>
        <xdr:cNvPr id="173" name="維持補修費平均値テキスト"/>
        <xdr:cNvSpPr txBox="1"/>
      </xdr:nvSpPr>
      <xdr:spPr>
        <a:xfrm>
          <a:off x="4686300" y="129789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97358</xdr:rowOff>
    </xdr:from>
    <xdr:to>
      <xdr:col>24</xdr:col>
      <xdr:colOff>114300</xdr:colOff>
      <xdr:row>77</xdr:row>
      <xdr:rowOff>27508</xdr:rowOff>
    </xdr:to>
    <xdr:sp macro="" textlink="">
      <xdr:nvSpPr>
        <xdr:cNvPr id="174" name="フローチャート: 判断 173"/>
        <xdr:cNvSpPr/>
      </xdr:nvSpPr>
      <xdr:spPr>
        <a:xfrm>
          <a:off x="4584700" y="13127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123774</xdr:rowOff>
    </xdr:from>
    <xdr:to>
      <xdr:col>19</xdr:col>
      <xdr:colOff>177800</xdr:colOff>
      <xdr:row>77</xdr:row>
      <xdr:rowOff>154939</xdr:rowOff>
    </xdr:to>
    <xdr:cxnSp macro="">
      <xdr:nvCxnSpPr>
        <xdr:cNvPr id="175" name="直線コネクタ 174"/>
        <xdr:cNvCxnSpPr/>
      </xdr:nvCxnSpPr>
      <xdr:spPr>
        <a:xfrm flipV="1">
          <a:off x="2908300" y="13325424"/>
          <a:ext cx="889000" cy="31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118238</xdr:rowOff>
    </xdr:from>
    <xdr:to>
      <xdr:col>20</xdr:col>
      <xdr:colOff>38100</xdr:colOff>
      <xdr:row>77</xdr:row>
      <xdr:rowOff>48388</xdr:rowOff>
    </xdr:to>
    <xdr:sp macro="" textlink="">
      <xdr:nvSpPr>
        <xdr:cNvPr id="176" name="フローチャート: 判断 175"/>
        <xdr:cNvSpPr/>
      </xdr:nvSpPr>
      <xdr:spPr>
        <a:xfrm>
          <a:off x="3746500" y="13148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75</xdr:row>
      <xdr:rowOff>64914</xdr:rowOff>
    </xdr:from>
    <xdr:ext cx="469744" cy="259045"/>
    <xdr:sp macro="" textlink="">
      <xdr:nvSpPr>
        <xdr:cNvPr id="177" name="テキスト ボックス 176"/>
        <xdr:cNvSpPr txBox="1"/>
      </xdr:nvSpPr>
      <xdr:spPr>
        <a:xfrm>
          <a:off x="3562428" y="12923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154939</xdr:rowOff>
    </xdr:from>
    <xdr:to>
      <xdr:col>15</xdr:col>
      <xdr:colOff>50800</xdr:colOff>
      <xdr:row>77</xdr:row>
      <xdr:rowOff>164542</xdr:rowOff>
    </xdr:to>
    <xdr:cxnSp macro="">
      <xdr:nvCxnSpPr>
        <xdr:cNvPr id="178" name="直線コネクタ 177"/>
        <xdr:cNvCxnSpPr/>
      </xdr:nvCxnSpPr>
      <xdr:spPr>
        <a:xfrm flipV="1">
          <a:off x="2019300" y="13356589"/>
          <a:ext cx="889000" cy="9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74194</xdr:rowOff>
    </xdr:from>
    <xdr:to>
      <xdr:col>15</xdr:col>
      <xdr:colOff>101600</xdr:colOff>
      <xdr:row>77</xdr:row>
      <xdr:rowOff>4344</xdr:rowOff>
    </xdr:to>
    <xdr:sp macro="" textlink="">
      <xdr:nvSpPr>
        <xdr:cNvPr id="179" name="フローチャート: 判断 178"/>
        <xdr:cNvSpPr/>
      </xdr:nvSpPr>
      <xdr:spPr>
        <a:xfrm>
          <a:off x="2857500" y="131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75</xdr:row>
      <xdr:rowOff>20870</xdr:rowOff>
    </xdr:from>
    <xdr:ext cx="469744" cy="259045"/>
    <xdr:sp macro="" textlink="">
      <xdr:nvSpPr>
        <xdr:cNvPr id="180" name="テキスト ボックス 179"/>
        <xdr:cNvSpPr txBox="1"/>
      </xdr:nvSpPr>
      <xdr:spPr>
        <a:xfrm>
          <a:off x="2673428" y="12879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164542</xdr:rowOff>
    </xdr:from>
    <xdr:to>
      <xdr:col>10</xdr:col>
      <xdr:colOff>114300</xdr:colOff>
      <xdr:row>78</xdr:row>
      <xdr:rowOff>16714</xdr:rowOff>
    </xdr:to>
    <xdr:cxnSp macro="">
      <xdr:nvCxnSpPr>
        <xdr:cNvPr id="181" name="直線コネクタ 180"/>
        <xdr:cNvCxnSpPr/>
      </xdr:nvCxnSpPr>
      <xdr:spPr>
        <a:xfrm flipV="1">
          <a:off x="1130300" y="13366192"/>
          <a:ext cx="889000" cy="2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143841</xdr:rowOff>
    </xdr:from>
    <xdr:to>
      <xdr:col>10</xdr:col>
      <xdr:colOff>165100</xdr:colOff>
      <xdr:row>77</xdr:row>
      <xdr:rowOff>73991</xdr:rowOff>
    </xdr:to>
    <xdr:sp macro="" textlink="">
      <xdr:nvSpPr>
        <xdr:cNvPr id="182" name="フローチャート: 判断 181"/>
        <xdr:cNvSpPr/>
      </xdr:nvSpPr>
      <xdr:spPr>
        <a:xfrm>
          <a:off x="1968500" y="13174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75</xdr:row>
      <xdr:rowOff>90517</xdr:rowOff>
    </xdr:from>
    <xdr:ext cx="469744" cy="259045"/>
    <xdr:sp macro="" textlink="">
      <xdr:nvSpPr>
        <xdr:cNvPr id="183" name="テキスト ボックス 182"/>
        <xdr:cNvSpPr txBox="1"/>
      </xdr:nvSpPr>
      <xdr:spPr>
        <a:xfrm>
          <a:off x="1784428" y="12949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132792</xdr:rowOff>
    </xdr:from>
    <xdr:to>
      <xdr:col>6</xdr:col>
      <xdr:colOff>38100</xdr:colOff>
      <xdr:row>77</xdr:row>
      <xdr:rowOff>62942</xdr:rowOff>
    </xdr:to>
    <xdr:sp macro="" textlink="">
      <xdr:nvSpPr>
        <xdr:cNvPr id="184" name="フローチャート: 判断 183"/>
        <xdr:cNvSpPr/>
      </xdr:nvSpPr>
      <xdr:spPr>
        <a:xfrm>
          <a:off x="1079500" y="13162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79468</xdr:rowOff>
    </xdr:from>
    <xdr:ext cx="469744" cy="259045"/>
    <xdr:sp macro="" textlink="">
      <xdr:nvSpPr>
        <xdr:cNvPr id="185" name="テキスト ボックス 184"/>
        <xdr:cNvSpPr txBox="1"/>
      </xdr:nvSpPr>
      <xdr:spPr>
        <a:xfrm>
          <a:off x="895428" y="129382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22682</xdr:rowOff>
    </xdr:from>
    <xdr:to>
      <xdr:col>24</xdr:col>
      <xdr:colOff>114300</xdr:colOff>
      <xdr:row>77</xdr:row>
      <xdr:rowOff>124282</xdr:rowOff>
    </xdr:to>
    <xdr:sp macro="" textlink="">
      <xdr:nvSpPr>
        <xdr:cNvPr id="191" name="楕円 190"/>
        <xdr:cNvSpPr/>
      </xdr:nvSpPr>
      <xdr:spPr>
        <a:xfrm>
          <a:off x="4584700" y="13224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109059</xdr:rowOff>
    </xdr:from>
    <xdr:ext cx="469744" cy="259045"/>
    <xdr:sp macro="" textlink="">
      <xdr:nvSpPr>
        <xdr:cNvPr id="192" name="維持補修費該当値テキスト"/>
        <xdr:cNvSpPr txBox="1"/>
      </xdr:nvSpPr>
      <xdr:spPr>
        <a:xfrm>
          <a:off x="4686300" y="13139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72974</xdr:rowOff>
    </xdr:from>
    <xdr:to>
      <xdr:col>20</xdr:col>
      <xdr:colOff>38100</xdr:colOff>
      <xdr:row>78</xdr:row>
      <xdr:rowOff>3124</xdr:rowOff>
    </xdr:to>
    <xdr:sp macro="" textlink="">
      <xdr:nvSpPr>
        <xdr:cNvPr id="193" name="楕円 192"/>
        <xdr:cNvSpPr/>
      </xdr:nvSpPr>
      <xdr:spPr>
        <a:xfrm>
          <a:off x="3746500" y="13274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165701</xdr:rowOff>
    </xdr:from>
    <xdr:ext cx="469744" cy="259045"/>
    <xdr:sp macro="" textlink="">
      <xdr:nvSpPr>
        <xdr:cNvPr id="194" name="テキスト ボックス 193"/>
        <xdr:cNvSpPr txBox="1"/>
      </xdr:nvSpPr>
      <xdr:spPr>
        <a:xfrm>
          <a:off x="3562428" y="133673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104139</xdr:rowOff>
    </xdr:from>
    <xdr:to>
      <xdr:col>15</xdr:col>
      <xdr:colOff>101600</xdr:colOff>
      <xdr:row>78</xdr:row>
      <xdr:rowOff>34289</xdr:rowOff>
    </xdr:to>
    <xdr:sp macro="" textlink="">
      <xdr:nvSpPr>
        <xdr:cNvPr id="195" name="楕円 194"/>
        <xdr:cNvSpPr/>
      </xdr:nvSpPr>
      <xdr:spPr>
        <a:xfrm>
          <a:off x="2857500" y="1330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25416</xdr:rowOff>
    </xdr:from>
    <xdr:ext cx="469744" cy="259045"/>
    <xdr:sp macro="" textlink="">
      <xdr:nvSpPr>
        <xdr:cNvPr id="196" name="テキスト ボックス 195"/>
        <xdr:cNvSpPr txBox="1"/>
      </xdr:nvSpPr>
      <xdr:spPr>
        <a:xfrm>
          <a:off x="2673428" y="13398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113742</xdr:rowOff>
    </xdr:from>
    <xdr:to>
      <xdr:col>10</xdr:col>
      <xdr:colOff>165100</xdr:colOff>
      <xdr:row>78</xdr:row>
      <xdr:rowOff>43892</xdr:rowOff>
    </xdr:to>
    <xdr:sp macro="" textlink="">
      <xdr:nvSpPr>
        <xdr:cNvPr id="197" name="楕円 196"/>
        <xdr:cNvSpPr/>
      </xdr:nvSpPr>
      <xdr:spPr>
        <a:xfrm>
          <a:off x="1968500" y="1331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35019</xdr:rowOff>
    </xdr:from>
    <xdr:ext cx="469744" cy="259045"/>
    <xdr:sp macro="" textlink="">
      <xdr:nvSpPr>
        <xdr:cNvPr id="198" name="テキスト ボックス 197"/>
        <xdr:cNvSpPr txBox="1"/>
      </xdr:nvSpPr>
      <xdr:spPr>
        <a:xfrm>
          <a:off x="1784428" y="13408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137364</xdr:rowOff>
    </xdr:from>
    <xdr:to>
      <xdr:col>6</xdr:col>
      <xdr:colOff>38100</xdr:colOff>
      <xdr:row>78</xdr:row>
      <xdr:rowOff>67514</xdr:rowOff>
    </xdr:to>
    <xdr:sp macro="" textlink="">
      <xdr:nvSpPr>
        <xdr:cNvPr id="199" name="楕円 198"/>
        <xdr:cNvSpPr/>
      </xdr:nvSpPr>
      <xdr:spPr>
        <a:xfrm>
          <a:off x="1079500" y="1333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58641</xdr:rowOff>
    </xdr:from>
    <xdr:ext cx="469744" cy="259045"/>
    <xdr:sp macro="" textlink="">
      <xdr:nvSpPr>
        <xdr:cNvPr id="200" name="テキスト ボックス 199"/>
        <xdr:cNvSpPr txBox="1"/>
      </xdr:nvSpPr>
      <xdr:spPr>
        <a:xfrm>
          <a:off x="895428" y="13431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124,869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1" name="テキスト ボックス 210"/>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2" name="直線コネクタ 211"/>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3" name="テキスト ボックス 212"/>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4" name="直線コネクタ 213"/>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5" name="テキスト ボックス 214"/>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6" name="直線コネクタ 215"/>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7" name="テキスト ボックス 216"/>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8" name="直線コネクタ 217"/>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19" name="テキスト ボックス 218"/>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0" name="直線コネクタ 21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1" name="テキスト ボックス 22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65976</xdr:rowOff>
    </xdr:from>
    <xdr:to>
      <xdr:col>24</xdr:col>
      <xdr:colOff>62865</xdr:colOff>
      <xdr:row>99</xdr:row>
      <xdr:rowOff>9055</xdr:rowOff>
    </xdr:to>
    <xdr:cxnSp macro="">
      <xdr:nvCxnSpPr>
        <xdr:cNvPr id="223" name="直線コネクタ 222"/>
        <xdr:cNvCxnSpPr/>
      </xdr:nvCxnSpPr>
      <xdr:spPr>
        <a:xfrm flipV="1">
          <a:off x="4633595" y="15667926"/>
          <a:ext cx="1270" cy="1314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12882</xdr:rowOff>
    </xdr:from>
    <xdr:ext cx="534377" cy="259045"/>
    <xdr:sp macro="" textlink="">
      <xdr:nvSpPr>
        <xdr:cNvPr id="224" name="扶助費最小値テキスト"/>
        <xdr:cNvSpPr txBox="1"/>
      </xdr:nvSpPr>
      <xdr:spPr>
        <a:xfrm>
          <a:off x="4686300" y="16986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9055</xdr:rowOff>
    </xdr:from>
    <xdr:to>
      <xdr:col>24</xdr:col>
      <xdr:colOff>152400</xdr:colOff>
      <xdr:row>99</xdr:row>
      <xdr:rowOff>9055</xdr:rowOff>
    </xdr:to>
    <xdr:cxnSp macro="">
      <xdr:nvCxnSpPr>
        <xdr:cNvPr id="225" name="直線コネクタ 224"/>
        <xdr:cNvCxnSpPr/>
      </xdr:nvCxnSpPr>
      <xdr:spPr>
        <a:xfrm>
          <a:off x="4546600" y="16982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12653</xdr:rowOff>
    </xdr:from>
    <xdr:ext cx="599010" cy="259045"/>
    <xdr:sp macro="" textlink="">
      <xdr:nvSpPr>
        <xdr:cNvPr id="226" name="扶助費最大値テキスト"/>
        <xdr:cNvSpPr txBox="1"/>
      </xdr:nvSpPr>
      <xdr:spPr>
        <a:xfrm>
          <a:off x="4686300" y="15443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135,725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65976</xdr:rowOff>
    </xdr:from>
    <xdr:to>
      <xdr:col>24</xdr:col>
      <xdr:colOff>152400</xdr:colOff>
      <xdr:row>91</xdr:row>
      <xdr:rowOff>65976</xdr:rowOff>
    </xdr:to>
    <xdr:cxnSp macro="">
      <xdr:nvCxnSpPr>
        <xdr:cNvPr id="227" name="直線コネクタ 226"/>
        <xdr:cNvCxnSpPr/>
      </xdr:nvCxnSpPr>
      <xdr:spPr>
        <a:xfrm>
          <a:off x="4546600" y="15667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91</xdr:row>
      <xdr:rowOff>65976</xdr:rowOff>
    </xdr:from>
    <xdr:to>
      <xdr:col>24</xdr:col>
      <xdr:colOff>63500</xdr:colOff>
      <xdr:row>92</xdr:row>
      <xdr:rowOff>159725</xdr:rowOff>
    </xdr:to>
    <xdr:cxnSp macro="">
      <xdr:nvCxnSpPr>
        <xdr:cNvPr id="228" name="直線コネクタ 227"/>
        <xdr:cNvCxnSpPr/>
      </xdr:nvCxnSpPr>
      <xdr:spPr>
        <a:xfrm flipV="1">
          <a:off x="3797300" y="15667926"/>
          <a:ext cx="838200" cy="265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133667</xdr:rowOff>
    </xdr:from>
    <xdr:ext cx="599010" cy="259045"/>
    <xdr:sp macro="" textlink="">
      <xdr:nvSpPr>
        <xdr:cNvPr id="229" name="扶助費平均値テキスト"/>
        <xdr:cNvSpPr txBox="1"/>
      </xdr:nvSpPr>
      <xdr:spPr>
        <a:xfrm>
          <a:off x="4686300" y="1607851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155240</xdr:rowOff>
    </xdr:from>
    <xdr:to>
      <xdr:col>24</xdr:col>
      <xdr:colOff>114300</xdr:colOff>
      <xdr:row>94</xdr:row>
      <xdr:rowOff>85390</xdr:rowOff>
    </xdr:to>
    <xdr:sp macro="" textlink="">
      <xdr:nvSpPr>
        <xdr:cNvPr id="230" name="フローチャート: 判断 229"/>
        <xdr:cNvSpPr/>
      </xdr:nvSpPr>
      <xdr:spPr>
        <a:xfrm>
          <a:off x="4584700" y="16100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92</xdr:row>
      <xdr:rowOff>159725</xdr:rowOff>
    </xdr:from>
    <xdr:to>
      <xdr:col>19</xdr:col>
      <xdr:colOff>177800</xdr:colOff>
      <xdr:row>93</xdr:row>
      <xdr:rowOff>153119</xdr:rowOff>
    </xdr:to>
    <xdr:cxnSp macro="">
      <xdr:nvCxnSpPr>
        <xdr:cNvPr id="231" name="直線コネクタ 230"/>
        <xdr:cNvCxnSpPr/>
      </xdr:nvCxnSpPr>
      <xdr:spPr>
        <a:xfrm flipV="1">
          <a:off x="2908300" y="15933125"/>
          <a:ext cx="889000" cy="164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167722</xdr:rowOff>
    </xdr:from>
    <xdr:to>
      <xdr:col>20</xdr:col>
      <xdr:colOff>38100</xdr:colOff>
      <xdr:row>95</xdr:row>
      <xdr:rowOff>97872</xdr:rowOff>
    </xdr:to>
    <xdr:sp macro="" textlink="">
      <xdr:nvSpPr>
        <xdr:cNvPr id="232" name="フローチャート: 判断 231"/>
        <xdr:cNvSpPr/>
      </xdr:nvSpPr>
      <xdr:spPr>
        <a:xfrm>
          <a:off x="3746500" y="16284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88999</xdr:rowOff>
    </xdr:from>
    <xdr:ext cx="599010" cy="259045"/>
    <xdr:sp macro="" textlink="">
      <xdr:nvSpPr>
        <xdr:cNvPr id="233" name="テキスト ボックス 232"/>
        <xdr:cNvSpPr txBox="1"/>
      </xdr:nvSpPr>
      <xdr:spPr>
        <a:xfrm>
          <a:off x="3497795" y="163767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92</xdr:row>
      <xdr:rowOff>101409</xdr:rowOff>
    </xdr:from>
    <xdr:to>
      <xdr:col>15</xdr:col>
      <xdr:colOff>50800</xdr:colOff>
      <xdr:row>93</xdr:row>
      <xdr:rowOff>153119</xdr:rowOff>
    </xdr:to>
    <xdr:cxnSp macro="">
      <xdr:nvCxnSpPr>
        <xdr:cNvPr id="234" name="直線コネクタ 233"/>
        <xdr:cNvCxnSpPr/>
      </xdr:nvCxnSpPr>
      <xdr:spPr>
        <a:xfrm>
          <a:off x="2019300" y="15874809"/>
          <a:ext cx="889000" cy="223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77974</xdr:rowOff>
    </xdr:from>
    <xdr:to>
      <xdr:col>15</xdr:col>
      <xdr:colOff>101600</xdr:colOff>
      <xdr:row>97</xdr:row>
      <xdr:rowOff>8124</xdr:rowOff>
    </xdr:to>
    <xdr:sp macro="" textlink="">
      <xdr:nvSpPr>
        <xdr:cNvPr id="235" name="フローチャート: 判断 234"/>
        <xdr:cNvSpPr/>
      </xdr:nvSpPr>
      <xdr:spPr>
        <a:xfrm>
          <a:off x="2857500" y="16537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170701</xdr:rowOff>
    </xdr:from>
    <xdr:ext cx="534377" cy="259045"/>
    <xdr:sp macro="" textlink="">
      <xdr:nvSpPr>
        <xdr:cNvPr id="236" name="テキスト ボックス 235"/>
        <xdr:cNvSpPr txBox="1"/>
      </xdr:nvSpPr>
      <xdr:spPr>
        <a:xfrm>
          <a:off x="2641111" y="16629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92</xdr:row>
      <xdr:rowOff>101409</xdr:rowOff>
    </xdr:from>
    <xdr:to>
      <xdr:col>10</xdr:col>
      <xdr:colOff>114300</xdr:colOff>
      <xdr:row>95</xdr:row>
      <xdr:rowOff>109731</xdr:rowOff>
    </xdr:to>
    <xdr:cxnSp macro="">
      <xdr:nvCxnSpPr>
        <xdr:cNvPr id="237" name="直線コネクタ 236"/>
        <xdr:cNvCxnSpPr/>
      </xdr:nvCxnSpPr>
      <xdr:spPr>
        <a:xfrm flipV="1">
          <a:off x="1130300" y="15874809"/>
          <a:ext cx="889000" cy="522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103439</xdr:rowOff>
    </xdr:from>
    <xdr:to>
      <xdr:col>10</xdr:col>
      <xdr:colOff>165100</xdr:colOff>
      <xdr:row>95</xdr:row>
      <xdr:rowOff>33589</xdr:rowOff>
    </xdr:to>
    <xdr:sp macro="" textlink="">
      <xdr:nvSpPr>
        <xdr:cNvPr id="238" name="フローチャート: 判断 237"/>
        <xdr:cNvSpPr/>
      </xdr:nvSpPr>
      <xdr:spPr>
        <a:xfrm>
          <a:off x="1968500" y="1621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24716</xdr:rowOff>
    </xdr:from>
    <xdr:ext cx="599010" cy="259045"/>
    <xdr:sp macro="" textlink="">
      <xdr:nvSpPr>
        <xdr:cNvPr id="239" name="テキスト ボックス 238"/>
        <xdr:cNvSpPr txBox="1"/>
      </xdr:nvSpPr>
      <xdr:spPr>
        <a:xfrm>
          <a:off x="1719795" y="163124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109,364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117041</xdr:rowOff>
    </xdr:from>
    <xdr:to>
      <xdr:col>6</xdr:col>
      <xdr:colOff>38100</xdr:colOff>
      <xdr:row>98</xdr:row>
      <xdr:rowOff>47191</xdr:rowOff>
    </xdr:to>
    <xdr:sp macro="" textlink="">
      <xdr:nvSpPr>
        <xdr:cNvPr id="240" name="フローチャート: 判断 239"/>
        <xdr:cNvSpPr/>
      </xdr:nvSpPr>
      <xdr:spPr>
        <a:xfrm>
          <a:off x="1079500" y="16747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38318</xdr:rowOff>
    </xdr:from>
    <xdr:ext cx="534377" cy="259045"/>
    <xdr:sp macro="" textlink="">
      <xdr:nvSpPr>
        <xdr:cNvPr id="241" name="テキスト ボックス 240"/>
        <xdr:cNvSpPr txBox="1"/>
      </xdr:nvSpPr>
      <xdr:spPr>
        <a:xfrm>
          <a:off x="863111" y="16840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2" name="テキスト ボックス 24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3" name="テキスト ボックス 24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4" name="テキスト ボックス 24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5" name="テキスト ボックス 24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6" name="テキスト ボックス 24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91</xdr:row>
      <xdr:rowOff>15176</xdr:rowOff>
    </xdr:from>
    <xdr:to>
      <xdr:col>24</xdr:col>
      <xdr:colOff>114300</xdr:colOff>
      <xdr:row>91</xdr:row>
      <xdr:rowOff>116776</xdr:rowOff>
    </xdr:to>
    <xdr:sp macro="" textlink="">
      <xdr:nvSpPr>
        <xdr:cNvPr id="247" name="楕円 246"/>
        <xdr:cNvSpPr/>
      </xdr:nvSpPr>
      <xdr:spPr>
        <a:xfrm>
          <a:off x="4584700" y="15617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90</xdr:row>
      <xdr:rowOff>139653</xdr:rowOff>
    </xdr:from>
    <xdr:ext cx="599010" cy="259045"/>
    <xdr:sp macro="" textlink="">
      <xdr:nvSpPr>
        <xdr:cNvPr id="248" name="扶助費該当値テキスト"/>
        <xdr:cNvSpPr txBox="1"/>
      </xdr:nvSpPr>
      <xdr:spPr>
        <a:xfrm>
          <a:off x="4686300" y="15570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92</xdr:row>
      <xdr:rowOff>108925</xdr:rowOff>
    </xdr:from>
    <xdr:to>
      <xdr:col>20</xdr:col>
      <xdr:colOff>38100</xdr:colOff>
      <xdr:row>93</xdr:row>
      <xdr:rowOff>39075</xdr:rowOff>
    </xdr:to>
    <xdr:sp macro="" textlink="">
      <xdr:nvSpPr>
        <xdr:cNvPr id="249" name="楕円 248"/>
        <xdr:cNvSpPr/>
      </xdr:nvSpPr>
      <xdr:spPr>
        <a:xfrm>
          <a:off x="3746500" y="15882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91</xdr:row>
      <xdr:rowOff>55602</xdr:rowOff>
    </xdr:from>
    <xdr:ext cx="599010" cy="259045"/>
    <xdr:sp macro="" textlink="">
      <xdr:nvSpPr>
        <xdr:cNvPr id="250" name="テキスト ボックス 249"/>
        <xdr:cNvSpPr txBox="1"/>
      </xdr:nvSpPr>
      <xdr:spPr>
        <a:xfrm>
          <a:off x="3497795" y="156575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93</xdr:row>
      <xdr:rowOff>102319</xdr:rowOff>
    </xdr:from>
    <xdr:to>
      <xdr:col>15</xdr:col>
      <xdr:colOff>101600</xdr:colOff>
      <xdr:row>94</xdr:row>
      <xdr:rowOff>32469</xdr:rowOff>
    </xdr:to>
    <xdr:sp macro="" textlink="">
      <xdr:nvSpPr>
        <xdr:cNvPr id="251" name="楕円 250"/>
        <xdr:cNvSpPr/>
      </xdr:nvSpPr>
      <xdr:spPr>
        <a:xfrm>
          <a:off x="2857500" y="16047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92</xdr:row>
      <xdr:rowOff>48996</xdr:rowOff>
    </xdr:from>
    <xdr:ext cx="599010" cy="259045"/>
    <xdr:sp macro="" textlink="">
      <xdr:nvSpPr>
        <xdr:cNvPr id="252" name="テキスト ボックス 251"/>
        <xdr:cNvSpPr txBox="1"/>
      </xdr:nvSpPr>
      <xdr:spPr>
        <a:xfrm>
          <a:off x="2608795" y="15822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92</xdr:row>
      <xdr:rowOff>50609</xdr:rowOff>
    </xdr:from>
    <xdr:to>
      <xdr:col>10</xdr:col>
      <xdr:colOff>165100</xdr:colOff>
      <xdr:row>92</xdr:row>
      <xdr:rowOff>152209</xdr:rowOff>
    </xdr:to>
    <xdr:sp macro="" textlink="">
      <xdr:nvSpPr>
        <xdr:cNvPr id="253" name="楕円 252"/>
        <xdr:cNvSpPr/>
      </xdr:nvSpPr>
      <xdr:spPr>
        <a:xfrm>
          <a:off x="1968500" y="1582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90</xdr:row>
      <xdr:rowOff>168736</xdr:rowOff>
    </xdr:from>
    <xdr:ext cx="599010" cy="259045"/>
    <xdr:sp macro="" textlink="">
      <xdr:nvSpPr>
        <xdr:cNvPr id="254" name="テキスト ボックス 253"/>
        <xdr:cNvSpPr txBox="1"/>
      </xdr:nvSpPr>
      <xdr:spPr>
        <a:xfrm>
          <a:off x="1719795" y="155992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58931</xdr:rowOff>
    </xdr:from>
    <xdr:to>
      <xdr:col>6</xdr:col>
      <xdr:colOff>38100</xdr:colOff>
      <xdr:row>95</xdr:row>
      <xdr:rowOff>160531</xdr:rowOff>
    </xdr:to>
    <xdr:sp macro="" textlink="">
      <xdr:nvSpPr>
        <xdr:cNvPr id="255" name="楕円 254"/>
        <xdr:cNvSpPr/>
      </xdr:nvSpPr>
      <xdr:spPr>
        <a:xfrm>
          <a:off x="1079500" y="16346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5608</xdr:rowOff>
    </xdr:from>
    <xdr:ext cx="599010" cy="259045"/>
    <xdr:sp macro="" textlink="">
      <xdr:nvSpPr>
        <xdr:cNvPr id="256" name="テキスト ボックス 255"/>
        <xdr:cNvSpPr txBox="1"/>
      </xdr:nvSpPr>
      <xdr:spPr>
        <a:xfrm>
          <a:off x="830795" y="16121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7" name="正方形/長方形 25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8" name="正方形/長方形 25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9" name="正方形/長方形 25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0" name="正方形/長方形 25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1" name="正方形/長方形 26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2" name="正方形/長方形 26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3" name="正方形/長方形 26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4" name="正方形/長方形 26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5" name="テキスト ボックス 26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6" name="直線コネクタ 26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67" name="テキスト ボックス 266"/>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73677</xdr:rowOff>
    </xdr:from>
    <xdr:ext cx="531299" cy="259045"/>
    <xdr:sp macro="" textlink="">
      <xdr:nvSpPr>
        <xdr:cNvPr id="269" name="テキスト ボックス 268"/>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1" name="テキスト ボックス 270"/>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3" name="テキスト ボックス 272"/>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5" name="テキスト ボックス 274"/>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77" name="テキスト ボックス 276"/>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79" name="テキスト ボックス 278"/>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37</xdr:row>
      <xdr:rowOff>159359</xdr:rowOff>
    </xdr:from>
    <xdr:to>
      <xdr:col>54</xdr:col>
      <xdr:colOff>189865</xdr:colOff>
      <xdr:row>38</xdr:row>
      <xdr:rowOff>137932</xdr:rowOff>
    </xdr:to>
    <xdr:cxnSp macro="">
      <xdr:nvCxnSpPr>
        <xdr:cNvPr id="281" name="直線コネクタ 280"/>
        <xdr:cNvCxnSpPr/>
      </xdr:nvCxnSpPr>
      <xdr:spPr>
        <a:xfrm flipV="1">
          <a:off x="10475595" y="6503009"/>
          <a:ext cx="1270" cy="1500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144136</xdr:rowOff>
    </xdr:from>
    <xdr:ext cx="534377" cy="259045"/>
    <xdr:sp macro="" textlink="">
      <xdr:nvSpPr>
        <xdr:cNvPr id="282" name="補助費等最小値テキスト"/>
        <xdr:cNvSpPr txBox="1"/>
      </xdr:nvSpPr>
      <xdr:spPr>
        <a:xfrm>
          <a:off x="10528300" y="6659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60,232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137932</xdr:rowOff>
    </xdr:from>
    <xdr:to>
      <xdr:col>55</xdr:col>
      <xdr:colOff>88900</xdr:colOff>
      <xdr:row>38</xdr:row>
      <xdr:rowOff>137932</xdr:rowOff>
    </xdr:to>
    <xdr:cxnSp macro="">
      <xdr:nvCxnSpPr>
        <xdr:cNvPr id="283" name="直線コネクタ 282"/>
        <xdr:cNvCxnSpPr/>
      </xdr:nvCxnSpPr>
      <xdr:spPr>
        <a:xfrm>
          <a:off x="10388600" y="6653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106037</xdr:rowOff>
    </xdr:from>
    <xdr:ext cx="534377" cy="259045"/>
    <xdr:sp macro="" textlink="">
      <xdr:nvSpPr>
        <xdr:cNvPr id="284" name="補助費等最大値テキスト"/>
        <xdr:cNvSpPr txBox="1"/>
      </xdr:nvSpPr>
      <xdr:spPr>
        <a:xfrm>
          <a:off x="10528300" y="6278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159359</xdr:rowOff>
    </xdr:from>
    <xdr:to>
      <xdr:col>55</xdr:col>
      <xdr:colOff>88900</xdr:colOff>
      <xdr:row>37</xdr:row>
      <xdr:rowOff>159359</xdr:rowOff>
    </xdr:to>
    <xdr:cxnSp macro="">
      <xdr:nvCxnSpPr>
        <xdr:cNvPr id="285" name="直線コネクタ 284"/>
        <xdr:cNvCxnSpPr/>
      </xdr:nvCxnSpPr>
      <xdr:spPr>
        <a:xfrm>
          <a:off x="10388600" y="65030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490</xdr:rowOff>
    </xdr:from>
    <xdr:to>
      <xdr:col>55</xdr:col>
      <xdr:colOff>0</xdr:colOff>
      <xdr:row>38</xdr:row>
      <xdr:rowOff>23937</xdr:rowOff>
    </xdr:to>
    <xdr:cxnSp macro="">
      <xdr:nvCxnSpPr>
        <xdr:cNvPr id="286" name="直線コネクタ 285"/>
        <xdr:cNvCxnSpPr/>
      </xdr:nvCxnSpPr>
      <xdr:spPr>
        <a:xfrm>
          <a:off x="9639300" y="6515590"/>
          <a:ext cx="838200" cy="2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17137</xdr:rowOff>
    </xdr:from>
    <xdr:ext cx="534377" cy="259045"/>
    <xdr:sp macro="" textlink="">
      <xdr:nvSpPr>
        <xdr:cNvPr id="287" name="補助費等平均値テキスト"/>
        <xdr:cNvSpPr txBox="1"/>
      </xdr:nvSpPr>
      <xdr:spPr>
        <a:xfrm>
          <a:off x="10528300" y="65322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13622</xdr:rowOff>
    </xdr:from>
    <xdr:to>
      <xdr:col>55</xdr:col>
      <xdr:colOff>50800</xdr:colOff>
      <xdr:row>38</xdr:row>
      <xdr:rowOff>115222</xdr:rowOff>
    </xdr:to>
    <xdr:sp macro="" textlink="">
      <xdr:nvSpPr>
        <xdr:cNvPr id="288" name="フローチャート: 判断 287"/>
        <xdr:cNvSpPr/>
      </xdr:nvSpPr>
      <xdr:spPr>
        <a:xfrm>
          <a:off x="10426700" y="6528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141636</xdr:rowOff>
    </xdr:from>
    <xdr:to>
      <xdr:col>50</xdr:col>
      <xdr:colOff>114300</xdr:colOff>
      <xdr:row>38</xdr:row>
      <xdr:rowOff>490</xdr:rowOff>
    </xdr:to>
    <xdr:cxnSp macro="">
      <xdr:nvCxnSpPr>
        <xdr:cNvPr id="289" name="直線コネクタ 288"/>
        <xdr:cNvCxnSpPr/>
      </xdr:nvCxnSpPr>
      <xdr:spPr>
        <a:xfrm>
          <a:off x="8750300" y="6485286"/>
          <a:ext cx="889000" cy="30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21280</xdr:rowOff>
    </xdr:from>
    <xdr:to>
      <xdr:col>50</xdr:col>
      <xdr:colOff>165100</xdr:colOff>
      <xdr:row>38</xdr:row>
      <xdr:rowOff>122880</xdr:rowOff>
    </xdr:to>
    <xdr:sp macro="" textlink="">
      <xdr:nvSpPr>
        <xdr:cNvPr id="290" name="フローチャート: 判断 289"/>
        <xdr:cNvSpPr/>
      </xdr:nvSpPr>
      <xdr:spPr>
        <a:xfrm>
          <a:off x="9588500" y="653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38</xdr:row>
      <xdr:rowOff>114007</xdr:rowOff>
    </xdr:from>
    <xdr:ext cx="534377" cy="259045"/>
    <xdr:sp macro="" textlink="">
      <xdr:nvSpPr>
        <xdr:cNvPr id="291" name="テキスト ボックス 290"/>
        <xdr:cNvSpPr txBox="1"/>
      </xdr:nvSpPr>
      <xdr:spPr>
        <a:xfrm>
          <a:off x="9372111" y="6629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141636</xdr:rowOff>
    </xdr:from>
    <xdr:to>
      <xdr:col>45</xdr:col>
      <xdr:colOff>177800</xdr:colOff>
      <xdr:row>37</xdr:row>
      <xdr:rowOff>143373</xdr:rowOff>
    </xdr:to>
    <xdr:cxnSp macro="">
      <xdr:nvCxnSpPr>
        <xdr:cNvPr id="292" name="直線コネクタ 291"/>
        <xdr:cNvCxnSpPr/>
      </xdr:nvCxnSpPr>
      <xdr:spPr>
        <a:xfrm flipV="1">
          <a:off x="7861300" y="6485286"/>
          <a:ext cx="889000" cy="17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630</xdr:rowOff>
    </xdr:from>
    <xdr:to>
      <xdr:col>46</xdr:col>
      <xdr:colOff>38100</xdr:colOff>
      <xdr:row>38</xdr:row>
      <xdr:rowOff>102230</xdr:rowOff>
    </xdr:to>
    <xdr:sp macro="" textlink="">
      <xdr:nvSpPr>
        <xdr:cNvPr id="293" name="フローチャート: 判断 292"/>
        <xdr:cNvSpPr/>
      </xdr:nvSpPr>
      <xdr:spPr>
        <a:xfrm>
          <a:off x="8699500" y="651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38</xdr:row>
      <xdr:rowOff>93357</xdr:rowOff>
    </xdr:from>
    <xdr:ext cx="534377" cy="259045"/>
    <xdr:sp macro="" textlink="">
      <xdr:nvSpPr>
        <xdr:cNvPr id="294" name="テキスト ボックス 293"/>
        <xdr:cNvSpPr txBox="1"/>
      </xdr:nvSpPr>
      <xdr:spPr>
        <a:xfrm>
          <a:off x="8483111" y="6608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31</xdr:row>
      <xdr:rowOff>129794</xdr:rowOff>
    </xdr:from>
    <xdr:to>
      <xdr:col>41</xdr:col>
      <xdr:colOff>50800</xdr:colOff>
      <xdr:row>37</xdr:row>
      <xdr:rowOff>143373</xdr:rowOff>
    </xdr:to>
    <xdr:cxnSp macro="">
      <xdr:nvCxnSpPr>
        <xdr:cNvPr id="295" name="直線コネクタ 294"/>
        <xdr:cNvCxnSpPr/>
      </xdr:nvCxnSpPr>
      <xdr:spPr>
        <a:xfrm>
          <a:off x="6972300" y="5444744"/>
          <a:ext cx="889000" cy="1042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24648</xdr:rowOff>
    </xdr:from>
    <xdr:to>
      <xdr:col>41</xdr:col>
      <xdr:colOff>101600</xdr:colOff>
      <xdr:row>38</xdr:row>
      <xdr:rowOff>126248</xdr:rowOff>
    </xdr:to>
    <xdr:sp macro="" textlink="">
      <xdr:nvSpPr>
        <xdr:cNvPr id="296" name="フローチャート: 判断 295"/>
        <xdr:cNvSpPr/>
      </xdr:nvSpPr>
      <xdr:spPr>
        <a:xfrm>
          <a:off x="7810500" y="6539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117375</xdr:rowOff>
    </xdr:from>
    <xdr:ext cx="534377" cy="259045"/>
    <xdr:sp macro="" textlink="">
      <xdr:nvSpPr>
        <xdr:cNvPr id="297" name="テキスト ボックス 296"/>
        <xdr:cNvSpPr txBox="1"/>
      </xdr:nvSpPr>
      <xdr:spPr>
        <a:xfrm>
          <a:off x="7594111" y="6632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38280</xdr:rowOff>
    </xdr:from>
    <xdr:to>
      <xdr:col>36</xdr:col>
      <xdr:colOff>165100</xdr:colOff>
      <xdr:row>33</xdr:row>
      <xdr:rowOff>139880</xdr:rowOff>
    </xdr:to>
    <xdr:sp macro="" textlink="">
      <xdr:nvSpPr>
        <xdr:cNvPr id="298" name="フローチャート: 判断 297"/>
        <xdr:cNvSpPr/>
      </xdr:nvSpPr>
      <xdr:spPr>
        <a:xfrm>
          <a:off x="6921500" y="5696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131007</xdr:rowOff>
    </xdr:from>
    <xdr:ext cx="599010" cy="259045"/>
    <xdr:sp macro="" textlink="">
      <xdr:nvSpPr>
        <xdr:cNvPr id="299" name="テキスト ボックス 298"/>
        <xdr:cNvSpPr txBox="1"/>
      </xdr:nvSpPr>
      <xdr:spPr>
        <a:xfrm>
          <a:off x="6672795" y="5788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144587</xdr:rowOff>
    </xdr:from>
    <xdr:to>
      <xdr:col>55</xdr:col>
      <xdr:colOff>50800</xdr:colOff>
      <xdr:row>38</xdr:row>
      <xdr:rowOff>74737</xdr:rowOff>
    </xdr:to>
    <xdr:sp macro="" textlink="">
      <xdr:nvSpPr>
        <xdr:cNvPr id="305" name="楕円 304"/>
        <xdr:cNvSpPr/>
      </xdr:nvSpPr>
      <xdr:spPr>
        <a:xfrm>
          <a:off x="10426700" y="6488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61587</xdr:rowOff>
    </xdr:from>
    <xdr:ext cx="534377" cy="259045"/>
    <xdr:sp macro="" textlink="">
      <xdr:nvSpPr>
        <xdr:cNvPr id="306" name="補助費等該当値テキスト"/>
        <xdr:cNvSpPr txBox="1"/>
      </xdr:nvSpPr>
      <xdr:spPr>
        <a:xfrm>
          <a:off x="10528300" y="64052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121140</xdr:rowOff>
    </xdr:from>
    <xdr:to>
      <xdr:col>50</xdr:col>
      <xdr:colOff>165100</xdr:colOff>
      <xdr:row>38</xdr:row>
      <xdr:rowOff>51290</xdr:rowOff>
    </xdr:to>
    <xdr:sp macro="" textlink="">
      <xdr:nvSpPr>
        <xdr:cNvPr id="307" name="楕円 306"/>
        <xdr:cNvSpPr/>
      </xdr:nvSpPr>
      <xdr:spPr>
        <a:xfrm>
          <a:off x="9588500" y="6464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36</xdr:row>
      <xdr:rowOff>67817</xdr:rowOff>
    </xdr:from>
    <xdr:ext cx="534377" cy="259045"/>
    <xdr:sp macro="" textlink="">
      <xdr:nvSpPr>
        <xdr:cNvPr id="308" name="テキスト ボックス 307"/>
        <xdr:cNvSpPr txBox="1"/>
      </xdr:nvSpPr>
      <xdr:spPr>
        <a:xfrm>
          <a:off x="9372111" y="6240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90836</xdr:rowOff>
    </xdr:from>
    <xdr:to>
      <xdr:col>46</xdr:col>
      <xdr:colOff>38100</xdr:colOff>
      <xdr:row>38</xdr:row>
      <xdr:rowOff>20986</xdr:rowOff>
    </xdr:to>
    <xdr:sp macro="" textlink="">
      <xdr:nvSpPr>
        <xdr:cNvPr id="309" name="楕円 308"/>
        <xdr:cNvSpPr/>
      </xdr:nvSpPr>
      <xdr:spPr>
        <a:xfrm>
          <a:off x="8699500" y="6434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37513</xdr:rowOff>
    </xdr:from>
    <xdr:ext cx="534377" cy="259045"/>
    <xdr:sp macro="" textlink="">
      <xdr:nvSpPr>
        <xdr:cNvPr id="310" name="テキスト ボックス 309"/>
        <xdr:cNvSpPr txBox="1"/>
      </xdr:nvSpPr>
      <xdr:spPr>
        <a:xfrm>
          <a:off x="8483111" y="62097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92573</xdr:rowOff>
    </xdr:from>
    <xdr:to>
      <xdr:col>41</xdr:col>
      <xdr:colOff>101600</xdr:colOff>
      <xdr:row>38</xdr:row>
      <xdr:rowOff>22723</xdr:rowOff>
    </xdr:to>
    <xdr:sp macro="" textlink="">
      <xdr:nvSpPr>
        <xdr:cNvPr id="311" name="楕円 310"/>
        <xdr:cNvSpPr/>
      </xdr:nvSpPr>
      <xdr:spPr>
        <a:xfrm>
          <a:off x="7810500" y="6436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36</xdr:row>
      <xdr:rowOff>39250</xdr:rowOff>
    </xdr:from>
    <xdr:ext cx="534377" cy="259045"/>
    <xdr:sp macro="" textlink="">
      <xdr:nvSpPr>
        <xdr:cNvPr id="312" name="テキスト ボックス 311"/>
        <xdr:cNvSpPr txBox="1"/>
      </xdr:nvSpPr>
      <xdr:spPr>
        <a:xfrm>
          <a:off x="7594111" y="6211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78994</xdr:rowOff>
    </xdr:from>
    <xdr:to>
      <xdr:col>36</xdr:col>
      <xdr:colOff>165100</xdr:colOff>
      <xdr:row>32</xdr:row>
      <xdr:rowOff>9144</xdr:rowOff>
    </xdr:to>
    <xdr:sp macro="" textlink="">
      <xdr:nvSpPr>
        <xdr:cNvPr id="313" name="楕円 312"/>
        <xdr:cNvSpPr/>
      </xdr:nvSpPr>
      <xdr:spPr>
        <a:xfrm>
          <a:off x="6921500" y="539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25671</xdr:rowOff>
    </xdr:from>
    <xdr:ext cx="599010" cy="259045"/>
    <xdr:sp macro="" textlink="">
      <xdr:nvSpPr>
        <xdr:cNvPr id="314" name="テキスト ボックス 313"/>
        <xdr:cNvSpPr txBox="1"/>
      </xdr:nvSpPr>
      <xdr:spPr>
        <a:xfrm>
          <a:off x="6672795" y="5169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25" name="テキスト ボックス 324"/>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98878</xdr:rowOff>
    </xdr:from>
    <xdr:to>
      <xdr:col>59</xdr:col>
      <xdr:colOff>50800</xdr:colOff>
      <xdr:row>59</xdr:row>
      <xdr:rowOff>98878</xdr:rowOff>
    </xdr:to>
    <xdr:cxnSp macro="">
      <xdr:nvCxnSpPr>
        <xdr:cNvPr id="326" name="直線コネクタ 325"/>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128105</xdr:rowOff>
    </xdr:from>
    <xdr:ext cx="531299" cy="259045"/>
    <xdr:sp macro="" textlink="">
      <xdr:nvSpPr>
        <xdr:cNvPr id="327" name="テキスト ボックス 326"/>
        <xdr:cNvSpPr txBox="1"/>
      </xdr:nvSpPr>
      <xdr:spPr>
        <a:xfrm>
          <a:off x="6072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8" name="直線コネクタ 327"/>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29" name="テキスト ボックス 328"/>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0" name="直線コネクタ 329"/>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1" name="テキスト ボックス 330"/>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2" name="直線コネクタ 331"/>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3" name="テキスト ボックス 332"/>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4" name="直線コネクタ 333"/>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5" name="テキスト ボックス 334"/>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6" name="直線コネクタ 335"/>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37" name="テキスト ボックス 336"/>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34936</xdr:rowOff>
    </xdr:from>
    <xdr:to>
      <xdr:col>54</xdr:col>
      <xdr:colOff>189865</xdr:colOff>
      <xdr:row>58</xdr:row>
      <xdr:rowOff>2180</xdr:rowOff>
    </xdr:to>
    <xdr:cxnSp macro="">
      <xdr:nvCxnSpPr>
        <xdr:cNvPr id="341" name="直線コネクタ 340"/>
        <xdr:cNvCxnSpPr/>
      </xdr:nvCxnSpPr>
      <xdr:spPr>
        <a:xfrm flipV="1">
          <a:off x="10475595" y="8778886"/>
          <a:ext cx="1270" cy="11673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6007</xdr:rowOff>
    </xdr:from>
    <xdr:ext cx="534377" cy="259045"/>
    <xdr:sp macro="" textlink="">
      <xdr:nvSpPr>
        <xdr:cNvPr id="342" name="普通建設事業費最小値テキスト"/>
        <xdr:cNvSpPr txBox="1"/>
      </xdr:nvSpPr>
      <xdr:spPr>
        <a:xfrm>
          <a:off x="10528300" y="9950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2180</xdr:rowOff>
    </xdr:from>
    <xdr:to>
      <xdr:col>55</xdr:col>
      <xdr:colOff>88900</xdr:colOff>
      <xdr:row>58</xdr:row>
      <xdr:rowOff>2180</xdr:rowOff>
    </xdr:to>
    <xdr:cxnSp macro="">
      <xdr:nvCxnSpPr>
        <xdr:cNvPr id="343" name="直線コネクタ 342"/>
        <xdr:cNvCxnSpPr/>
      </xdr:nvCxnSpPr>
      <xdr:spPr>
        <a:xfrm>
          <a:off x="10388600" y="994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153063</xdr:rowOff>
    </xdr:from>
    <xdr:ext cx="599010" cy="259045"/>
    <xdr:sp macro="" textlink="">
      <xdr:nvSpPr>
        <xdr:cNvPr id="344" name="普通建設事業費最大値テキスト"/>
        <xdr:cNvSpPr txBox="1"/>
      </xdr:nvSpPr>
      <xdr:spPr>
        <a:xfrm>
          <a:off x="10528300" y="8554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34936</xdr:rowOff>
    </xdr:from>
    <xdr:to>
      <xdr:col>55</xdr:col>
      <xdr:colOff>88900</xdr:colOff>
      <xdr:row>51</xdr:row>
      <xdr:rowOff>34936</xdr:rowOff>
    </xdr:to>
    <xdr:cxnSp macro="">
      <xdr:nvCxnSpPr>
        <xdr:cNvPr id="345" name="直線コネクタ 344"/>
        <xdr:cNvCxnSpPr/>
      </xdr:nvCxnSpPr>
      <xdr:spPr>
        <a:xfrm>
          <a:off x="10388600" y="8778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2180</xdr:rowOff>
    </xdr:from>
    <xdr:to>
      <xdr:col>55</xdr:col>
      <xdr:colOff>0</xdr:colOff>
      <xdr:row>59</xdr:row>
      <xdr:rowOff>66140</xdr:rowOff>
    </xdr:to>
    <xdr:cxnSp macro="">
      <xdr:nvCxnSpPr>
        <xdr:cNvPr id="346" name="直線コネクタ 345"/>
        <xdr:cNvCxnSpPr/>
      </xdr:nvCxnSpPr>
      <xdr:spPr>
        <a:xfrm flipV="1">
          <a:off x="9639300" y="9946280"/>
          <a:ext cx="838200" cy="235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99465</xdr:rowOff>
    </xdr:from>
    <xdr:ext cx="534377" cy="259045"/>
    <xdr:sp macro="" textlink="">
      <xdr:nvSpPr>
        <xdr:cNvPr id="347" name="普通建設事業費平均値テキスト"/>
        <xdr:cNvSpPr txBox="1"/>
      </xdr:nvSpPr>
      <xdr:spPr>
        <a:xfrm>
          <a:off x="10528300" y="95292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76588</xdr:rowOff>
    </xdr:from>
    <xdr:to>
      <xdr:col>55</xdr:col>
      <xdr:colOff>50800</xdr:colOff>
      <xdr:row>57</xdr:row>
      <xdr:rowOff>6738</xdr:rowOff>
    </xdr:to>
    <xdr:sp macro="" textlink="">
      <xdr:nvSpPr>
        <xdr:cNvPr id="348" name="フローチャート: 判断 347"/>
        <xdr:cNvSpPr/>
      </xdr:nvSpPr>
      <xdr:spPr>
        <a:xfrm>
          <a:off x="10426700" y="9677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66140</xdr:rowOff>
    </xdr:from>
    <xdr:to>
      <xdr:col>50</xdr:col>
      <xdr:colOff>114300</xdr:colOff>
      <xdr:row>59</xdr:row>
      <xdr:rowOff>98307</xdr:rowOff>
    </xdr:to>
    <xdr:cxnSp macro="">
      <xdr:nvCxnSpPr>
        <xdr:cNvPr id="349" name="直線コネクタ 348"/>
        <xdr:cNvCxnSpPr/>
      </xdr:nvCxnSpPr>
      <xdr:spPr>
        <a:xfrm flipV="1">
          <a:off x="8750300" y="10181690"/>
          <a:ext cx="889000" cy="3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114912</xdr:rowOff>
    </xdr:from>
    <xdr:to>
      <xdr:col>50</xdr:col>
      <xdr:colOff>165100</xdr:colOff>
      <xdr:row>57</xdr:row>
      <xdr:rowOff>45062</xdr:rowOff>
    </xdr:to>
    <xdr:sp macro="" textlink="">
      <xdr:nvSpPr>
        <xdr:cNvPr id="350" name="フローチャート: 判断 349"/>
        <xdr:cNvSpPr/>
      </xdr:nvSpPr>
      <xdr:spPr>
        <a:xfrm>
          <a:off x="9588500" y="9716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61589</xdr:rowOff>
    </xdr:from>
    <xdr:ext cx="534377" cy="259045"/>
    <xdr:sp macro="" textlink="">
      <xdr:nvSpPr>
        <xdr:cNvPr id="351" name="テキスト ボックス 350"/>
        <xdr:cNvSpPr txBox="1"/>
      </xdr:nvSpPr>
      <xdr:spPr>
        <a:xfrm>
          <a:off x="9372111" y="9491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140271</xdr:rowOff>
    </xdr:from>
    <xdr:to>
      <xdr:col>45</xdr:col>
      <xdr:colOff>177800</xdr:colOff>
      <xdr:row>59</xdr:row>
      <xdr:rowOff>98307</xdr:rowOff>
    </xdr:to>
    <xdr:cxnSp macro="">
      <xdr:nvCxnSpPr>
        <xdr:cNvPr id="352" name="直線コネクタ 351"/>
        <xdr:cNvCxnSpPr/>
      </xdr:nvCxnSpPr>
      <xdr:spPr>
        <a:xfrm>
          <a:off x="7861300" y="10084371"/>
          <a:ext cx="889000" cy="129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107792</xdr:rowOff>
    </xdr:from>
    <xdr:to>
      <xdr:col>46</xdr:col>
      <xdr:colOff>38100</xdr:colOff>
      <xdr:row>58</xdr:row>
      <xdr:rowOff>37942</xdr:rowOff>
    </xdr:to>
    <xdr:sp macro="" textlink="">
      <xdr:nvSpPr>
        <xdr:cNvPr id="353" name="フローチャート: 判断 352"/>
        <xdr:cNvSpPr/>
      </xdr:nvSpPr>
      <xdr:spPr>
        <a:xfrm>
          <a:off x="8699500" y="9880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54469</xdr:rowOff>
    </xdr:from>
    <xdr:ext cx="534377" cy="259045"/>
    <xdr:sp macro="" textlink="">
      <xdr:nvSpPr>
        <xdr:cNvPr id="354" name="テキスト ボックス 353"/>
        <xdr:cNvSpPr txBox="1"/>
      </xdr:nvSpPr>
      <xdr:spPr>
        <a:xfrm>
          <a:off x="8483111" y="9655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91596</xdr:rowOff>
    </xdr:from>
    <xdr:to>
      <xdr:col>41</xdr:col>
      <xdr:colOff>50800</xdr:colOff>
      <xdr:row>58</xdr:row>
      <xdr:rowOff>140271</xdr:rowOff>
    </xdr:to>
    <xdr:cxnSp macro="">
      <xdr:nvCxnSpPr>
        <xdr:cNvPr id="355" name="直線コネクタ 354"/>
        <xdr:cNvCxnSpPr/>
      </xdr:nvCxnSpPr>
      <xdr:spPr>
        <a:xfrm>
          <a:off x="6972300" y="9521346"/>
          <a:ext cx="889000" cy="563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51230</xdr:rowOff>
    </xdr:from>
    <xdr:to>
      <xdr:col>41</xdr:col>
      <xdr:colOff>101600</xdr:colOff>
      <xdr:row>57</xdr:row>
      <xdr:rowOff>152830</xdr:rowOff>
    </xdr:to>
    <xdr:sp macro="" textlink="">
      <xdr:nvSpPr>
        <xdr:cNvPr id="356" name="フローチャート: 判断 355"/>
        <xdr:cNvSpPr/>
      </xdr:nvSpPr>
      <xdr:spPr>
        <a:xfrm>
          <a:off x="7810500" y="982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169357</xdr:rowOff>
    </xdr:from>
    <xdr:ext cx="534377" cy="259045"/>
    <xdr:sp macro="" textlink="">
      <xdr:nvSpPr>
        <xdr:cNvPr id="357" name="テキスト ボックス 356"/>
        <xdr:cNvSpPr txBox="1"/>
      </xdr:nvSpPr>
      <xdr:spPr>
        <a:xfrm>
          <a:off x="7594111" y="95991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54</xdr:row>
      <xdr:rowOff>137739</xdr:rowOff>
    </xdr:from>
    <xdr:to>
      <xdr:col>36</xdr:col>
      <xdr:colOff>165100</xdr:colOff>
      <xdr:row>55</xdr:row>
      <xdr:rowOff>67889</xdr:rowOff>
    </xdr:to>
    <xdr:sp macro="" textlink="">
      <xdr:nvSpPr>
        <xdr:cNvPr id="358" name="フローチャート: 判断 357"/>
        <xdr:cNvSpPr/>
      </xdr:nvSpPr>
      <xdr:spPr>
        <a:xfrm>
          <a:off x="6921500" y="9396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84416</xdr:rowOff>
    </xdr:from>
    <xdr:ext cx="534377" cy="259045"/>
    <xdr:sp macro="" textlink="">
      <xdr:nvSpPr>
        <xdr:cNvPr id="359" name="テキスト ボックス 358"/>
        <xdr:cNvSpPr txBox="1"/>
      </xdr:nvSpPr>
      <xdr:spPr>
        <a:xfrm>
          <a:off x="6705111" y="9171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122830</xdr:rowOff>
    </xdr:from>
    <xdr:to>
      <xdr:col>55</xdr:col>
      <xdr:colOff>50800</xdr:colOff>
      <xdr:row>58</xdr:row>
      <xdr:rowOff>52980</xdr:rowOff>
    </xdr:to>
    <xdr:sp macro="" textlink="">
      <xdr:nvSpPr>
        <xdr:cNvPr id="365" name="楕円 364"/>
        <xdr:cNvSpPr/>
      </xdr:nvSpPr>
      <xdr:spPr>
        <a:xfrm>
          <a:off x="10426700" y="989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37757</xdr:rowOff>
    </xdr:from>
    <xdr:ext cx="534377" cy="259045"/>
    <xdr:sp macro="" textlink="">
      <xdr:nvSpPr>
        <xdr:cNvPr id="366" name="普通建設事業費該当値テキスト"/>
        <xdr:cNvSpPr txBox="1"/>
      </xdr:nvSpPr>
      <xdr:spPr>
        <a:xfrm>
          <a:off x="10528300" y="9810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59</xdr:row>
      <xdr:rowOff>15340</xdr:rowOff>
    </xdr:from>
    <xdr:to>
      <xdr:col>50</xdr:col>
      <xdr:colOff>165100</xdr:colOff>
      <xdr:row>59</xdr:row>
      <xdr:rowOff>116940</xdr:rowOff>
    </xdr:to>
    <xdr:sp macro="" textlink="">
      <xdr:nvSpPr>
        <xdr:cNvPr id="367" name="楕円 366"/>
        <xdr:cNvSpPr/>
      </xdr:nvSpPr>
      <xdr:spPr>
        <a:xfrm>
          <a:off x="9588500" y="10130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108067</xdr:rowOff>
    </xdr:from>
    <xdr:ext cx="534377" cy="259045"/>
    <xdr:sp macro="" textlink="">
      <xdr:nvSpPr>
        <xdr:cNvPr id="368" name="テキスト ボックス 367"/>
        <xdr:cNvSpPr txBox="1"/>
      </xdr:nvSpPr>
      <xdr:spPr>
        <a:xfrm>
          <a:off x="9372111" y="10223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59</xdr:row>
      <xdr:rowOff>47507</xdr:rowOff>
    </xdr:from>
    <xdr:to>
      <xdr:col>46</xdr:col>
      <xdr:colOff>38100</xdr:colOff>
      <xdr:row>59</xdr:row>
      <xdr:rowOff>149107</xdr:rowOff>
    </xdr:to>
    <xdr:sp macro="" textlink="">
      <xdr:nvSpPr>
        <xdr:cNvPr id="369" name="楕円 368"/>
        <xdr:cNvSpPr/>
      </xdr:nvSpPr>
      <xdr:spPr>
        <a:xfrm>
          <a:off x="8699500" y="10163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140234</xdr:rowOff>
    </xdr:from>
    <xdr:ext cx="534377" cy="259045"/>
    <xdr:sp macro="" textlink="">
      <xdr:nvSpPr>
        <xdr:cNvPr id="370" name="テキスト ボックス 369"/>
        <xdr:cNvSpPr txBox="1"/>
      </xdr:nvSpPr>
      <xdr:spPr>
        <a:xfrm>
          <a:off x="8483111" y="10255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89471</xdr:rowOff>
    </xdr:from>
    <xdr:to>
      <xdr:col>41</xdr:col>
      <xdr:colOff>101600</xdr:colOff>
      <xdr:row>59</xdr:row>
      <xdr:rowOff>19621</xdr:rowOff>
    </xdr:to>
    <xdr:sp macro="" textlink="">
      <xdr:nvSpPr>
        <xdr:cNvPr id="371" name="楕円 370"/>
        <xdr:cNvSpPr/>
      </xdr:nvSpPr>
      <xdr:spPr>
        <a:xfrm>
          <a:off x="7810500" y="10033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59</xdr:row>
      <xdr:rowOff>10748</xdr:rowOff>
    </xdr:from>
    <xdr:ext cx="534377" cy="259045"/>
    <xdr:sp macro="" textlink="">
      <xdr:nvSpPr>
        <xdr:cNvPr id="372" name="テキスト ボックス 371"/>
        <xdr:cNvSpPr txBox="1"/>
      </xdr:nvSpPr>
      <xdr:spPr>
        <a:xfrm>
          <a:off x="7594111" y="101262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40796</xdr:rowOff>
    </xdr:from>
    <xdr:to>
      <xdr:col>36</xdr:col>
      <xdr:colOff>165100</xdr:colOff>
      <xdr:row>55</xdr:row>
      <xdr:rowOff>142396</xdr:rowOff>
    </xdr:to>
    <xdr:sp macro="" textlink="">
      <xdr:nvSpPr>
        <xdr:cNvPr id="373" name="楕円 372"/>
        <xdr:cNvSpPr/>
      </xdr:nvSpPr>
      <xdr:spPr>
        <a:xfrm>
          <a:off x="6921500" y="9470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133523</xdr:rowOff>
    </xdr:from>
    <xdr:ext cx="534377" cy="259045"/>
    <xdr:sp macro="" textlink="">
      <xdr:nvSpPr>
        <xdr:cNvPr id="374" name="テキスト ボックス 373"/>
        <xdr:cNvSpPr txBox="1"/>
      </xdr:nvSpPr>
      <xdr:spPr>
        <a:xfrm>
          <a:off x="6705111" y="9563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5" name="直線コネクタ 384"/>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6" name="テキスト ボックス 385"/>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7" name="直線コネクタ 386"/>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88" name="テキスト ボックス 387"/>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9" name="直線コネクタ 388"/>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0" name="テキスト ボックス 389"/>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1" name="直線コネクタ 390"/>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2" name="テキスト ボックス 391"/>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3" name="直線コネクタ 39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4" name="テキスト ボックス 393"/>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5"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27572</xdr:rowOff>
    </xdr:from>
    <xdr:to>
      <xdr:col>54</xdr:col>
      <xdr:colOff>189865</xdr:colOff>
      <xdr:row>78</xdr:row>
      <xdr:rowOff>79510</xdr:rowOff>
    </xdr:to>
    <xdr:cxnSp macro="">
      <xdr:nvCxnSpPr>
        <xdr:cNvPr id="396" name="直線コネクタ 395"/>
        <xdr:cNvCxnSpPr/>
      </xdr:nvCxnSpPr>
      <xdr:spPr>
        <a:xfrm flipV="1">
          <a:off x="10475595" y="12029072"/>
          <a:ext cx="1270" cy="14235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83337</xdr:rowOff>
    </xdr:from>
    <xdr:ext cx="469744" cy="259045"/>
    <xdr:sp macro="" textlink="">
      <xdr:nvSpPr>
        <xdr:cNvPr id="397" name="普通建設事業費 （ うち新規整備　）最小値テキスト"/>
        <xdr:cNvSpPr txBox="1"/>
      </xdr:nvSpPr>
      <xdr:spPr>
        <a:xfrm>
          <a:off x="10528300" y="13456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79510</xdr:rowOff>
    </xdr:from>
    <xdr:to>
      <xdr:col>55</xdr:col>
      <xdr:colOff>88900</xdr:colOff>
      <xdr:row>78</xdr:row>
      <xdr:rowOff>79510</xdr:rowOff>
    </xdr:to>
    <xdr:cxnSp macro="">
      <xdr:nvCxnSpPr>
        <xdr:cNvPr id="398" name="直線コネクタ 397"/>
        <xdr:cNvCxnSpPr/>
      </xdr:nvCxnSpPr>
      <xdr:spPr>
        <a:xfrm>
          <a:off x="10388600" y="13452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145699</xdr:rowOff>
    </xdr:from>
    <xdr:ext cx="534377" cy="259045"/>
    <xdr:sp macro="" textlink="">
      <xdr:nvSpPr>
        <xdr:cNvPr id="399" name="普通建設事業費 （ うち新規整備　）最大値テキスト"/>
        <xdr:cNvSpPr txBox="1"/>
      </xdr:nvSpPr>
      <xdr:spPr>
        <a:xfrm>
          <a:off x="10528300" y="11804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27572</xdr:rowOff>
    </xdr:from>
    <xdr:to>
      <xdr:col>55</xdr:col>
      <xdr:colOff>88900</xdr:colOff>
      <xdr:row>70</xdr:row>
      <xdr:rowOff>27572</xdr:rowOff>
    </xdr:to>
    <xdr:cxnSp macro="">
      <xdr:nvCxnSpPr>
        <xdr:cNvPr id="400" name="直線コネクタ 399"/>
        <xdr:cNvCxnSpPr/>
      </xdr:nvCxnSpPr>
      <xdr:spPr>
        <a:xfrm>
          <a:off x="10388600" y="12029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79510</xdr:rowOff>
    </xdr:from>
    <xdr:to>
      <xdr:col>55</xdr:col>
      <xdr:colOff>0</xdr:colOff>
      <xdr:row>78</xdr:row>
      <xdr:rowOff>128293</xdr:rowOff>
    </xdr:to>
    <xdr:cxnSp macro="">
      <xdr:nvCxnSpPr>
        <xdr:cNvPr id="401" name="直線コネクタ 400"/>
        <xdr:cNvCxnSpPr/>
      </xdr:nvCxnSpPr>
      <xdr:spPr>
        <a:xfrm flipV="1">
          <a:off x="9639300" y="13452610"/>
          <a:ext cx="838200" cy="4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110474</xdr:rowOff>
    </xdr:from>
    <xdr:ext cx="534377" cy="259045"/>
    <xdr:sp macro="" textlink="">
      <xdr:nvSpPr>
        <xdr:cNvPr id="402" name="普通建設事業費 （ うち新規整備　）平均値テキスト"/>
        <xdr:cNvSpPr txBox="1"/>
      </xdr:nvSpPr>
      <xdr:spPr>
        <a:xfrm>
          <a:off x="10528300" y="129692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87598</xdr:rowOff>
    </xdr:from>
    <xdr:to>
      <xdr:col>55</xdr:col>
      <xdr:colOff>50800</xdr:colOff>
      <xdr:row>77</xdr:row>
      <xdr:rowOff>17748</xdr:rowOff>
    </xdr:to>
    <xdr:sp macro="" textlink="">
      <xdr:nvSpPr>
        <xdr:cNvPr id="403" name="フローチャート: 判断 402"/>
        <xdr:cNvSpPr/>
      </xdr:nvSpPr>
      <xdr:spPr>
        <a:xfrm>
          <a:off x="10426700" y="13117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111719</xdr:rowOff>
    </xdr:from>
    <xdr:to>
      <xdr:col>50</xdr:col>
      <xdr:colOff>114300</xdr:colOff>
      <xdr:row>78</xdr:row>
      <xdr:rowOff>128293</xdr:rowOff>
    </xdr:to>
    <xdr:cxnSp macro="">
      <xdr:nvCxnSpPr>
        <xdr:cNvPr id="404" name="直線コネクタ 403"/>
        <xdr:cNvCxnSpPr/>
      </xdr:nvCxnSpPr>
      <xdr:spPr>
        <a:xfrm>
          <a:off x="8750300" y="13484819"/>
          <a:ext cx="889000" cy="16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105542</xdr:rowOff>
    </xdr:from>
    <xdr:to>
      <xdr:col>50</xdr:col>
      <xdr:colOff>165100</xdr:colOff>
      <xdr:row>77</xdr:row>
      <xdr:rowOff>35692</xdr:rowOff>
    </xdr:to>
    <xdr:sp macro="" textlink="">
      <xdr:nvSpPr>
        <xdr:cNvPr id="405" name="フローチャート: 判断 404"/>
        <xdr:cNvSpPr/>
      </xdr:nvSpPr>
      <xdr:spPr>
        <a:xfrm>
          <a:off x="9588500" y="13135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52219</xdr:rowOff>
    </xdr:from>
    <xdr:ext cx="534377" cy="259045"/>
    <xdr:sp macro="" textlink="">
      <xdr:nvSpPr>
        <xdr:cNvPr id="406" name="テキスト ボックス 405"/>
        <xdr:cNvSpPr txBox="1"/>
      </xdr:nvSpPr>
      <xdr:spPr>
        <a:xfrm>
          <a:off x="9372111" y="12910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106279</xdr:rowOff>
    </xdr:from>
    <xdr:to>
      <xdr:col>45</xdr:col>
      <xdr:colOff>177800</xdr:colOff>
      <xdr:row>78</xdr:row>
      <xdr:rowOff>111719</xdr:rowOff>
    </xdr:to>
    <xdr:cxnSp macro="">
      <xdr:nvCxnSpPr>
        <xdr:cNvPr id="407" name="直線コネクタ 406"/>
        <xdr:cNvCxnSpPr/>
      </xdr:nvCxnSpPr>
      <xdr:spPr>
        <a:xfrm>
          <a:off x="7861300" y="13479379"/>
          <a:ext cx="889000" cy="5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115463</xdr:rowOff>
    </xdr:from>
    <xdr:to>
      <xdr:col>46</xdr:col>
      <xdr:colOff>38100</xdr:colOff>
      <xdr:row>78</xdr:row>
      <xdr:rowOff>45613</xdr:rowOff>
    </xdr:to>
    <xdr:sp macro="" textlink="">
      <xdr:nvSpPr>
        <xdr:cNvPr id="408" name="フローチャート: 判断 407"/>
        <xdr:cNvSpPr/>
      </xdr:nvSpPr>
      <xdr:spPr>
        <a:xfrm>
          <a:off x="8699500" y="13317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76</xdr:row>
      <xdr:rowOff>62140</xdr:rowOff>
    </xdr:from>
    <xdr:ext cx="469744" cy="259045"/>
    <xdr:sp macro="" textlink="">
      <xdr:nvSpPr>
        <xdr:cNvPr id="409" name="テキスト ボックス 408"/>
        <xdr:cNvSpPr txBox="1"/>
      </xdr:nvSpPr>
      <xdr:spPr>
        <a:xfrm>
          <a:off x="8515428" y="13092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51643</xdr:rowOff>
    </xdr:from>
    <xdr:to>
      <xdr:col>41</xdr:col>
      <xdr:colOff>50800</xdr:colOff>
      <xdr:row>78</xdr:row>
      <xdr:rowOff>106279</xdr:rowOff>
    </xdr:to>
    <xdr:cxnSp macro="">
      <xdr:nvCxnSpPr>
        <xdr:cNvPr id="410" name="直線コネクタ 409"/>
        <xdr:cNvCxnSpPr/>
      </xdr:nvCxnSpPr>
      <xdr:spPr>
        <a:xfrm>
          <a:off x="6972300" y="13253293"/>
          <a:ext cx="889000" cy="22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109176</xdr:rowOff>
    </xdr:from>
    <xdr:to>
      <xdr:col>41</xdr:col>
      <xdr:colOff>101600</xdr:colOff>
      <xdr:row>78</xdr:row>
      <xdr:rowOff>39326</xdr:rowOff>
    </xdr:to>
    <xdr:sp macro="" textlink="">
      <xdr:nvSpPr>
        <xdr:cNvPr id="411" name="フローチャート: 判断 410"/>
        <xdr:cNvSpPr/>
      </xdr:nvSpPr>
      <xdr:spPr>
        <a:xfrm>
          <a:off x="7810500" y="1331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76</xdr:row>
      <xdr:rowOff>55853</xdr:rowOff>
    </xdr:from>
    <xdr:ext cx="469744" cy="259045"/>
    <xdr:sp macro="" textlink="">
      <xdr:nvSpPr>
        <xdr:cNvPr id="412" name="テキスト ボックス 411"/>
        <xdr:cNvSpPr txBox="1"/>
      </xdr:nvSpPr>
      <xdr:spPr>
        <a:xfrm>
          <a:off x="7626428" y="13086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103759</xdr:rowOff>
    </xdr:from>
    <xdr:to>
      <xdr:col>36</xdr:col>
      <xdr:colOff>165100</xdr:colOff>
      <xdr:row>76</xdr:row>
      <xdr:rowOff>33908</xdr:rowOff>
    </xdr:to>
    <xdr:sp macro="" textlink="">
      <xdr:nvSpPr>
        <xdr:cNvPr id="413" name="フローチャート: 判断 412"/>
        <xdr:cNvSpPr/>
      </xdr:nvSpPr>
      <xdr:spPr>
        <a:xfrm>
          <a:off x="6921500" y="1296250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50436</xdr:rowOff>
    </xdr:from>
    <xdr:ext cx="534377" cy="259045"/>
    <xdr:sp macro="" textlink="">
      <xdr:nvSpPr>
        <xdr:cNvPr id="414" name="テキスト ボックス 413"/>
        <xdr:cNvSpPr txBox="1"/>
      </xdr:nvSpPr>
      <xdr:spPr>
        <a:xfrm>
          <a:off x="6705111" y="12737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5" name="テキスト ボックス 41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6" name="テキスト ボックス 41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7" name="テキスト ボックス 41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8" name="テキスト ボックス 41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9" name="テキスト ボックス 41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28710</xdr:rowOff>
    </xdr:from>
    <xdr:to>
      <xdr:col>55</xdr:col>
      <xdr:colOff>50800</xdr:colOff>
      <xdr:row>78</xdr:row>
      <xdr:rowOff>130310</xdr:rowOff>
    </xdr:to>
    <xdr:sp macro="" textlink="">
      <xdr:nvSpPr>
        <xdr:cNvPr id="420" name="楕円 419"/>
        <xdr:cNvSpPr/>
      </xdr:nvSpPr>
      <xdr:spPr>
        <a:xfrm>
          <a:off x="10426700" y="1340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115087</xdr:rowOff>
    </xdr:from>
    <xdr:ext cx="469744" cy="259045"/>
    <xdr:sp macro="" textlink="">
      <xdr:nvSpPr>
        <xdr:cNvPr id="421" name="普通建設事業費 （ うち新規整備　）該当値テキスト"/>
        <xdr:cNvSpPr txBox="1"/>
      </xdr:nvSpPr>
      <xdr:spPr>
        <a:xfrm>
          <a:off x="10528300" y="13316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77493</xdr:rowOff>
    </xdr:from>
    <xdr:to>
      <xdr:col>50</xdr:col>
      <xdr:colOff>165100</xdr:colOff>
      <xdr:row>79</xdr:row>
      <xdr:rowOff>7643</xdr:rowOff>
    </xdr:to>
    <xdr:sp macro="" textlink="">
      <xdr:nvSpPr>
        <xdr:cNvPr id="422" name="楕円 421"/>
        <xdr:cNvSpPr/>
      </xdr:nvSpPr>
      <xdr:spPr>
        <a:xfrm>
          <a:off x="9588500" y="13450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78</xdr:row>
      <xdr:rowOff>170220</xdr:rowOff>
    </xdr:from>
    <xdr:ext cx="378565" cy="259045"/>
    <xdr:sp macro="" textlink="">
      <xdr:nvSpPr>
        <xdr:cNvPr id="423" name="テキスト ボックス 422"/>
        <xdr:cNvSpPr txBox="1"/>
      </xdr:nvSpPr>
      <xdr:spPr>
        <a:xfrm>
          <a:off x="9450017" y="1354332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60919</xdr:rowOff>
    </xdr:from>
    <xdr:to>
      <xdr:col>46</xdr:col>
      <xdr:colOff>38100</xdr:colOff>
      <xdr:row>78</xdr:row>
      <xdr:rowOff>162519</xdr:rowOff>
    </xdr:to>
    <xdr:sp macro="" textlink="">
      <xdr:nvSpPr>
        <xdr:cNvPr id="424" name="楕円 423"/>
        <xdr:cNvSpPr/>
      </xdr:nvSpPr>
      <xdr:spPr>
        <a:xfrm>
          <a:off x="8699500" y="13434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153646</xdr:rowOff>
    </xdr:from>
    <xdr:ext cx="469744" cy="259045"/>
    <xdr:sp macro="" textlink="">
      <xdr:nvSpPr>
        <xdr:cNvPr id="425" name="テキスト ボックス 424"/>
        <xdr:cNvSpPr txBox="1"/>
      </xdr:nvSpPr>
      <xdr:spPr>
        <a:xfrm>
          <a:off x="8515428" y="135267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55479</xdr:rowOff>
    </xdr:from>
    <xdr:to>
      <xdr:col>41</xdr:col>
      <xdr:colOff>101600</xdr:colOff>
      <xdr:row>78</xdr:row>
      <xdr:rowOff>157079</xdr:rowOff>
    </xdr:to>
    <xdr:sp macro="" textlink="">
      <xdr:nvSpPr>
        <xdr:cNvPr id="426" name="楕円 425"/>
        <xdr:cNvSpPr/>
      </xdr:nvSpPr>
      <xdr:spPr>
        <a:xfrm>
          <a:off x="7810500" y="13428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148206</xdr:rowOff>
    </xdr:from>
    <xdr:ext cx="469744" cy="259045"/>
    <xdr:sp macro="" textlink="">
      <xdr:nvSpPr>
        <xdr:cNvPr id="427" name="テキスト ボックス 426"/>
        <xdr:cNvSpPr txBox="1"/>
      </xdr:nvSpPr>
      <xdr:spPr>
        <a:xfrm>
          <a:off x="7626428" y="135213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843</xdr:rowOff>
    </xdr:from>
    <xdr:to>
      <xdr:col>36</xdr:col>
      <xdr:colOff>165100</xdr:colOff>
      <xdr:row>77</xdr:row>
      <xdr:rowOff>102443</xdr:rowOff>
    </xdr:to>
    <xdr:sp macro="" textlink="">
      <xdr:nvSpPr>
        <xdr:cNvPr id="428" name="楕円 427"/>
        <xdr:cNvSpPr/>
      </xdr:nvSpPr>
      <xdr:spPr>
        <a:xfrm>
          <a:off x="6921500" y="1320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93570</xdr:rowOff>
    </xdr:from>
    <xdr:ext cx="534377" cy="259045"/>
    <xdr:sp macro="" textlink="">
      <xdr:nvSpPr>
        <xdr:cNvPr id="429" name="テキスト ボックス 428"/>
        <xdr:cNvSpPr txBox="1"/>
      </xdr:nvSpPr>
      <xdr:spPr>
        <a:xfrm>
          <a:off x="6705111" y="13295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0" name="正方形/長方形 42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1" name="正方形/長方形 43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2" name="正方形/長方形 43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3" name="正方形/長方形 43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4" name="正方形/長方形 43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5" name="正方形/長方形 43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6" name="正方形/長方形 43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37,018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7" name="正方形/長方形 43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8" name="テキスト ボックス 43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9" name="直線コネクタ 43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0" name="テキスト ボックス 439"/>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1" name="直線コネクタ 440"/>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2" name="テキスト ボックス 441"/>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3" name="直線コネクタ 442"/>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4" name="テキスト ボックス 443"/>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5" name="直線コネクタ 444"/>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6" name="テキスト ボックス 445"/>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7" name="直線コネクタ 446"/>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8" name="テキスト ボックス 447"/>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9" name="直線コネクタ 448"/>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50" name="テキスト ボックス 449"/>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52" name="テキスト ボックス 451"/>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140157</xdr:rowOff>
    </xdr:from>
    <xdr:to>
      <xdr:col>54</xdr:col>
      <xdr:colOff>189865</xdr:colOff>
      <xdr:row>97</xdr:row>
      <xdr:rowOff>23152</xdr:rowOff>
    </xdr:to>
    <xdr:cxnSp macro="">
      <xdr:nvCxnSpPr>
        <xdr:cNvPr id="454" name="直線コネクタ 453"/>
        <xdr:cNvCxnSpPr/>
      </xdr:nvCxnSpPr>
      <xdr:spPr>
        <a:xfrm flipV="1">
          <a:off x="10475595" y="15570657"/>
          <a:ext cx="1270" cy="10831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26979</xdr:rowOff>
    </xdr:from>
    <xdr:ext cx="534377" cy="259045"/>
    <xdr:sp macro="" textlink="">
      <xdr:nvSpPr>
        <xdr:cNvPr id="455" name="普通建設事業費 （ うち更新整備　）最小値テキスト"/>
        <xdr:cNvSpPr txBox="1"/>
      </xdr:nvSpPr>
      <xdr:spPr>
        <a:xfrm>
          <a:off x="10528300" y="16657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23152</xdr:rowOff>
    </xdr:from>
    <xdr:to>
      <xdr:col>55</xdr:col>
      <xdr:colOff>88900</xdr:colOff>
      <xdr:row>97</xdr:row>
      <xdr:rowOff>23152</xdr:rowOff>
    </xdr:to>
    <xdr:cxnSp macro="">
      <xdr:nvCxnSpPr>
        <xdr:cNvPr id="456" name="直線コネクタ 455"/>
        <xdr:cNvCxnSpPr/>
      </xdr:nvCxnSpPr>
      <xdr:spPr>
        <a:xfrm>
          <a:off x="10388600" y="16653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86834</xdr:rowOff>
    </xdr:from>
    <xdr:ext cx="534377" cy="259045"/>
    <xdr:sp macro="" textlink="">
      <xdr:nvSpPr>
        <xdr:cNvPr id="457" name="普通建設事業費 （ うち更新整備　）最大値テキスト"/>
        <xdr:cNvSpPr txBox="1"/>
      </xdr:nvSpPr>
      <xdr:spPr>
        <a:xfrm>
          <a:off x="10528300" y="15345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140157</xdr:rowOff>
    </xdr:from>
    <xdr:to>
      <xdr:col>55</xdr:col>
      <xdr:colOff>88900</xdr:colOff>
      <xdr:row>90</xdr:row>
      <xdr:rowOff>140157</xdr:rowOff>
    </xdr:to>
    <xdr:cxnSp macro="">
      <xdr:nvCxnSpPr>
        <xdr:cNvPr id="458" name="直線コネクタ 457"/>
        <xdr:cNvCxnSpPr/>
      </xdr:nvCxnSpPr>
      <xdr:spPr>
        <a:xfrm>
          <a:off x="10388600" y="15570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170675</xdr:rowOff>
    </xdr:from>
    <xdr:to>
      <xdr:col>55</xdr:col>
      <xdr:colOff>0</xdr:colOff>
      <xdr:row>97</xdr:row>
      <xdr:rowOff>150330</xdr:rowOff>
    </xdr:to>
    <xdr:cxnSp macro="">
      <xdr:nvCxnSpPr>
        <xdr:cNvPr id="459" name="直線コネクタ 458"/>
        <xdr:cNvCxnSpPr/>
      </xdr:nvCxnSpPr>
      <xdr:spPr>
        <a:xfrm flipV="1">
          <a:off x="9639300" y="16458425"/>
          <a:ext cx="838200" cy="322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63961</xdr:rowOff>
    </xdr:from>
    <xdr:ext cx="534377" cy="259045"/>
    <xdr:sp macro="" textlink="">
      <xdr:nvSpPr>
        <xdr:cNvPr id="460" name="普通建設事業費 （ うち更新整備　）平均値テキスト"/>
        <xdr:cNvSpPr txBox="1"/>
      </xdr:nvSpPr>
      <xdr:spPr>
        <a:xfrm>
          <a:off x="10528300" y="161802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26,755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41084</xdr:rowOff>
    </xdr:from>
    <xdr:to>
      <xdr:col>55</xdr:col>
      <xdr:colOff>50800</xdr:colOff>
      <xdr:row>95</xdr:row>
      <xdr:rowOff>142684</xdr:rowOff>
    </xdr:to>
    <xdr:sp macro="" textlink="">
      <xdr:nvSpPr>
        <xdr:cNvPr id="461" name="フローチャート: 判断 460"/>
        <xdr:cNvSpPr/>
      </xdr:nvSpPr>
      <xdr:spPr>
        <a:xfrm>
          <a:off x="10426700" y="16328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150330</xdr:rowOff>
    </xdr:from>
    <xdr:to>
      <xdr:col>50</xdr:col>
      <xdr:colOff>114300</xdr:colOff>
      <xdr:row>98</xdr:row>
      <xdr:rowOff>50088</xdr:rowOff>
    </xdr:to>
    <xdr:cxnSp macro="">
      <xdr:nvCxnSpPr>
        <xdr:cNvPr id="462" name="直線コネクタ 461"/>
        <xdr:cNvCxnSpPr/>
      </xdr:nvCxnSpPr>
      <xdr:spPr>
        <a:xfrm flipV="1">
          <a:off x="8750300" y="16780980"/>
          <a:ext cx="889000" cy="71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113664</xdr:rowOff>
    </xdr:from>
    <xdr:to>
      <xdr:col>50</xdr:col>
      <xdr:colOff>165100</xdr:colOff>
      <xdr:row>96</xdr:row>
      <xdr:rowOff>43814</xdr:rowOff>
    </xdr:to>
    <xdr:sp macro="" textlink="">
      <xdr:nvSpPr>
        <xdr:cNvPr id="463" name="フローチャート: 判断 462"/>
        <xdr:cNvSpPr/>
      </xdr:nvSpPr>
      <xdr:spPr>
        <a:xfrm>
          <a:off x="9588500" y="16401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60341</xdr:rowOff>
    </xdr:from>
    <xdr:ext cx="534377" cy="259045"/>
    <xdr:sp macro="" textlink="">
      <xdr:nvSpPr>
        <xdr:cNvPr id="464" name="テキスト ボックス 463"/>
        <xdr:cNvSpPr txBox="1"/>
      </xdr:nvSpPr>
      <xdr:spPr>
        <a:xfrm>
          <a:off x="9372111" y="16176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54623</xdr:rowOff>
    </xdr:from>
    <xdr:to>
      <xdr:col>45</xdr:col>
      <xdr:colOff>177800</xdr:colOff>
      <xdr:row>98</xdr:row>
      <xdr:rowOff>50088</xdr:rowOff>
    </xdr:to>
    <xdr:cxnSp macro="">
      <xdr:nvCxnSpPr>
        <xdr:cNvPr id="465" name="直線コネクタ 464"/>
        <xdr:cNvCxnSpPr/>
      </xdr:nvCxnSpPr>
      <xdr:spPr>
        <a:xfrm>
          <a:off x="7861300" y="16513823"/>
          <a:ext cx="889000" cy="338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29769</xdr:rowOff>
    </xdr:from>
    <xdr:to>
      <xdr:col>46</xdr:col>
      <xdr:colOff>38100</xdr:colOff>
      <xdr:row>96</xdr:row>
      <xdr:rowOff>131369</xdr:rowOff>
    </xdr:to>
    <xdr:sp macro="" textlink="">
      <xdr:nvSpPr>
        <xdr:cNvPr id="466" name="フローチャート: 判断 465"/>
        <xdr:cNvSpPr/>
      </xdr:nvSpPr>
      <xdr:spPr>
        <a:xfrm>
          <a:off x="8699500" y="16488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147896</xdr:rowOff>
    </xdr:from>
    <xdr:ext cx="534377" cy="259045"/>
    <xdr:sp macro="" textlink="">
      <xdr:nvSpPr>
        <xdr:cNvPr id="467" name="テキスト ボックス 466"/>
        <xdr:cNvSpPr txBox="1"/>
      </xdr:nvSpPr>
      <xdr:spPr>
        <a:xfrm>
          <a:off x="8483111" y="16264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91</xdr:row>
      <xdr:rowOff>94399</xdr:rowOff>
    </xdr:from>
    <xdr:to>
      <xdr:col>41</xdr:col>
      <xdr:colOff>50800</xdr:colOff>
      <xdr:row>96</xdr:row>
      <xdr:rowOff>54623</xdr:rowOff>
    </xdr:to>
    <xdr:cxnSp macro="">
      <xdr:nvCxnSpPr>
        <xdr:cNvPr id="468" name="直線コネクタ 467"/>
        <xdr:cNvCxnSpPr/>
      </xdr:nvCxnSpPr>
      <xdr:spPr>
        <a:xfrm>
          <a:off x="6972300" y="15696349"/>
          <a:ext cx="889000" cy="817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3670</xdr:rowOff>
    </xdr:from>
    <xdr:to>
      <xdr:col>41</xdr:col>
      <xdr:colOff>101600</xdr:colOff>
      <xdr:row>95</xdr:row>
      <xdr:rowOff>105270</xdr:rowOff>
    </xdr:to>
    <xdr:sp macro="" textlink="">
      <xdr:nvSpPr>
        <xdr:cNvPr id="469" name="フローチャート: 判断 468"/>
        <xdr:cNvSpPr/>
      </xdr:nvSpPr>
      <xdr:spPr>
        <a:xfrm>
          <a:off x="7810500" y="16291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121797</xdr:rowOff>
    </xdr:from>
    <xdr:ext cx="534377" cy="259045"/>
    <xdr:sp macro="" textlink="">
      <xdr:nvSpPr>
        <xdr:cNvPr id="470" name="テキスト ボックス 469"/>
        <xdr:cNvSpPr txBox="1"/>
      </xdr:nvSpPr>
      <xdr:spPr>
        <a:xfrm>
          <a:off x="7594111" y="16066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63906</xdr:rowOff>
    </xdr:from>
    <xdr:to>
      <xdr:col>36</xdr:col>
      <xdr:colOff>165100</xdr:colOff>
      <xdr:row>93</xdr:row>
      <xdr:rowOff>165506</xdr:rowOff>
    </xdr:to>
    <xdr:sp macro="" textlink="">
      <xdr:nvSpPr>
        <xdr:cNvPr id="471" name="フローチャート: 判断 470"/>
        <xdr:cNvSpPr/>
      </xdr:nvSpPr>
      <xdr:spPr>
        <a:xfrm>
          <a:off x="6921500" y="160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156633</xdr:rowOff>
    </xdr:from>
    <xdr:ext cx="534377" cy="259045"/>
    <xdr:sp macro="" textlink="">
      <xdr:nvSpPr>
        <xdr:cNvPr id="472" name="テキスト ボックス 471"/>
        <xdr:cNvSpPr txBox="1"/>
      </xdr:nvSpPr>
      <xdr:spPr>
        <a:xfrm>
          <a:off x="6705111" y="16101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119875</xdr:rowOff>
    </xdr:from>
    <xdr:to>
      <xdr:col>55</xdr:col>
      <xdr:colOff>50800</xdr:colOff>
      <xdr:row>96</xdr:row>
      <xdr:rowOff>50025</xdr:rowOff>
    </xdr:to>
    <xdr:sp macro="" textlink="">
      <xdr:nvSpPr>
        <xdr:cNvPr id="478" name="楕円 477"/>
        <xdr:cNvSpPr/>
      </xdr:nvSpPr>
      <xdr:spPr>
        <a:xfrm>
          <a:off x="10426700" y="1640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98302</xdr:rowOff>
    </xdr:from>
    <xdr:ext cx="534377" cy="259045"/>
    <xdr:sp macro="" textlink="">
      <xdr:nvSpPr>
        <xdr:cNvPr id="479" name="普通建設事業費 （ うち更新整備　）該当値テキスト"/>
        <xdr:cNvSpPr txBox="1"/>
      </xdr:nvSpPr>
      <xdr:spPr>
        <a:xfrm>
          <a:off x="10528300" y="16386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99530</xdr:rowOff>
    </xdr:from>
    <xdr:to>
      <xdr:col>50</xdr:col>
      <xdr:colOff>165100</xdr:colOff>
      <xdr:row>98</xdr:row>
      <xdr:rowOff>29680</xdr:rowOff>
    </xdr:to>
    <xdr:sp macro="" textlink="">
      <xdr:nvSpPr>
        <xdr:cNvPr id="480" name="楕円 479"/>
        <xdr:cNvSpPr/>
      </xdr:nvSpPr>
      <xdr:spPr>
        <a:xfrm>
          <a:off x="9588500" y="1673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20807</xdr:rowOff>
    </xdr:from>
    <xdr:ext cx="534377" cy="259045"/>
    <xdr:sp macro="" textlink="">
      <xdr:nvSpPr>
        <xdr:cNvPr id="481" name="テキスト ボックス 480"/>
        <xdr:cNvSpPr txBox="1"/>
      </xdr:nvSpPr>
      <xdr:spPr>
        <a:xfrm>
          <a:off x="9372111" y="16822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170738</xdr:rowOff>
    </xdr:from>
    <xdr:to>
      <xdr:col>46</xdr:col>
      <xdr:colOff>38100</xdr:colOff>
      <xdr:row>98</xdr:row>
      <xdr:rowOff>100888</xdr:rowOff>
    </xdr:to>
    <xdr:sp macro="" textlink="">
      <xdr:nvSpPr>
        <xdr:cNvPr id="482" name="楕円 481"/>
        <xdr:cNvSpPr/>
      </xdr:nvSpPr>
      <xdr:spPr>
        <a:xfrm>
          <a:off x="8699500" y="16801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92015</xdr:rowOff>
    </xdr:from>
    <xdr:ext cx="534377" cy="259045"/>
    <xdr:sp macro="" textlink="">
      <xdr:nvSpPr>
        <xdr:cNvPr id="483" name="テキスト ボックス 482"/>
        <xdr:cNvSpPr txBox="1"/>
      </xdr:nvSpPr>
      <xdr:spPr>
        <a:xfrm>
          <a:off x="8483111" y="16894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3823</xdr:rowOff>
    </xdr:from>
    <xdr:to>
      <xdr:col>41</xdr:col>
      <xdr:colOff>101600</xdr:colOff>
      <xdr:row>96</xdr:row>
      <xdr:rowOff>105423</xdr:rowOff>
    </xdr:to>
    <xdr:sp macro="" textlink="">
      <xdr:nvSpPr>
        <xdr:cNvPr id="484" name="楕円 483"/>
        <xdr:cNvSpPr/>
      </xdr:nvSpPr>
      <xdr:spPr>
        <a:xfrm>
          <a:off x="7810500" y="16463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96550</xdr:rowOff>
    </xdr:from>
    <xdr:ext cx="534377" cy="259045"/>
    <xdr:sp macro="" textlink="">
      <xdr:nvSpPr>
        <xdr:cNvPr id="485" name="テキスト ボックス 484"/>
        <xdr:cNvSpPr txBox="1"/>
      </xdr:nvSpPr>
      <xdr:spPr>
        <a:xfrm>
          <a:off x="7594111" y="16555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91</xdr:row>
      <xdr:rowOff>43599</xdr:rowOff>
    </xdr:from>
    <xdr:to>
      <xdr:col>36</xdr:col>
      <xdr:colOff>165100</xdr:colOff>
      <xdr:row>91</xdr:row>
      <xdr:rowOff>145199</xdr:rowOff>
    </xdr:to>
    <xdr:sp macro="" textlink="">
      <xdr:nvSpPr>
        <xdr:cNvPr id="486" name="楕円 485"/>
        <xdr:cNvSpPr/>
      </xdr:nvSpPr>
      <xdr:spPr>
        <a:xfrm>
          <a:off x="6921500" y="15645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89</xdr:row>
      <xdr:rowOff>161726</xdr:rowOff>
    </xdr:from>
    <xdr:ext cx="534377" cy="259045"/>
    <xdr:sp macro="" textlink="">
      <xdr:nvSpPr>
        <xdr:cNvPr id="487" name="テキスト ボックス 486"/>
        <xdr:cNvSpPr txBox="1"/>
      </xdr:nvSpPr>
      <xdr:spPr>
        <a:xfrm>
          <a:off x="6705111" y="15420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8" name="直線コネクタ 497"/>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9" name="テキスト ボックス 498"/>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0" name="直線コネクタ 499"/>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35</xdr:row>
      <xdr:rowOff>54627</xdr:rowOff>
    </xdr:from>
    <xdr:ext cx="467179" cy="259045"/>
    <xdr:sp macro="" textlink="">
      <xdr:nvSpPr>
        <xdr:cNvPr id="501" name="テキスト ボックス 500"/>
        <xdr:cNvSpPr txBox="1"/>
      </xdr:nvSpPr>
      <xdr:spPr>
        <a:xfrm>
          <a:off x="11978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2" name="直線コネクタ 501"/>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32</xdr:row>
      <xdr:rowOff>111777</xdr:rowOff>
    </xdr:from>
    <xdr:ext cx="467179" cy="259045"/>
    <xdr:sp macro="" textlink="">
      <xdr:nvSpPr>
        <xdr:cNvPr id="503" name="テキスト ボックス 502"/>
        <xdr:cNvSpPr txBox="1"/>
      </xdr:nvSpPr>
      <xdr:spPr>
        <a:xfrm>
          <a:off x="11978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4" name="直線コネクタ 503"/>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29</xdr:row>
      <xdr:rowOff>168927</xdr:rowOff>
    </xdr:from>
    <xdr:ext cx="467179" cy="259045"/>
    <xdr:sp macro="" textlink="">
      <xdr:nvSpPr>
        <xdr:cNvPr id="505" name="テキスト ボックス 504"/>
        <xdr:cNvSpPr txBox="1"/>
      </xdr:nvSpPr>
      <xdr:spPr>
        <a:xfrm>
          <a:off x="11978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27</xdr:row>
      <xdr:rowOff>54627</xdr:rowOff>
    </xdr:from>
    <xdr:ext cx="467179" cy="259045"/>
    <xdr:sp macro="" textlink="">
      <xdr:nvSpPr>
        <xdr:cNvPr id="507" name="テキスト ボックス 506"/>
        <xdr:cNvSpPr txBox="1"/>
      </xdr:nvSpPr>
      <xdr:spPr>
        <a:xfrm>
          <a:off x="11978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35</xdr:row>
      <xdr:rowOff>118897</xdr:rowOff>
    </xdr:from>
    <xdr:to>
      <xdr:col>85</xdr:col>
      <xdr:colOff>126364</xdr:colOff>
      <xdr:row>38</xdr:row>
      <xdr:rowOff>139700</xdr:rowOff>
    </xdr:to>
    <xdr:cxnSp macro="">
      <xdr:nvCxnSpPr>
        <xdr:cNvPr id="509" name="直線コネクタ 508"/>
        <xdr:cNvCxnSpPr/>
      </xdr:nvCxnSpPr>
      <xdr:spPr>
        <a:xfrm flipV="1">
          <a:off x="16317595" y="6119647"/>
          <a:ext cx="1269" cy="5351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10" name="災害復旧事業費最小値テキスト"/>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1" name="直線コネクタ 510"/>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65574</xdr:rowOff>
    </xdr:from>
    <xdr:ext cx="469744" cy="259045"/>
    <xdr:sp macro="" textlink="">
      <xdr:nvSpPr>
        <xdr:cNvPr id="512" name="災害復旧事業費最大値テキスト"/>
        <xdr:cNvSpPr txBox="1"/>
      </xdr:nvSpPr>
      <xdr:spPr>
        <a:xfrm>
          <a:off x="16370300" y="5894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35</xdr:row>
      <xdr:rowOff>118897</xdr:rowOff>
    </xdr:from>
    <xdr:to>
      <xdr:col>86</xdr:col>
      <xdr:colOff>25400</xdr:colOff>
      <xdr:row>35</xdr:row>
      <xdr:rowOff>118897</xdr:rowOff>
    </xdr:to>
    <xdr:cxnSp macro="">
      <xdr:nvCxnSpPr>
        <xdr:cNvPr id="513" name="直線コネクタ 512"/>
        <xdr:cNvCxnSpPr/>
      </xdr:nvCxnSpPr>
      <xdr:spPr>
        <a:xfrm>
          <a:off x="16230600" y="61196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166446</xdr:rowOff>
    </xdr:from>
    <xdr:to>
      <xdr:col>85</xdr:col>
      <xdr:colOff>127000</xdr:colOff>
      <xdr:row>38</xdr:row>
      <xdr:rowOff>20142</xdr:rowOff>
    </xdr:to>
    <xdr:cxnSp macro="">
      <xdr:nvCxnSpPr>
        <xdr:cNvPr id="514" name="直線コネクタ 513"/>
        <xdr:cNvCxnSpPr/>
      </xdr:nvCxnSpPr>
      <xdr:spPr>
        <a:xfrm flipV="1">
          <a:off x="15481300" y="6510096"/>
          <a:ext cx="8382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93718</xdr:rowOff>
    </xdr:from>
    <xdr:ext cx="378565" cy="259045"/>
    <xdr:sp macro="" textlink="">
      <xdr:nvSpPr>
        <xdr:cNvPr id="515" name="災害復旧事業費平均値テキスト"/>
        <xdr:cNvSpPr txBox="1"/>
      </xdr:nvSpPr>
      <xdr:spPr>
        <a:xfrm>
          <a:off x="16370300" y="626591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70841</xdr:rowOff>
    </xdr:from>
    <xdr:to>
      <xdr:col>85</xdr:col>
      <xdr:colOff>177800</xdr:colOff>
      <xdr:row>38</xdr:row>
      <xdr:rowOff>991</xdr:rowOff>
    </xdr:to>
    <xdr:sp macro="" textlink="">
      <xdr:nvSpPr>
        <xdr:cNvPr id="516" name="フローチャート: 判断 515"/>
        <xdr:cNvSpPr/>
      </xdr:nvSpPr>
      <xdr:spPr>
        <a:xfrm>
          <a:off x="16268700" y="6414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20142</xdr:rowOff>
    </xdr:from>
    <xdr:to>
      <xdr:col>81</xdr:col>
      <xdr:colOff>50800</xdr:colOff>
      <xdr:row>38</xdr:row>
      <xdr:rowOff>79578</xdr:rowOff>
    </xdr:to>
    <xdr:cxnSp macro="">
      <xdr:nvCxnSpPr>
        <xdr:cNvPr id="517" name="直線コネクタ 516"/>
        <xdr:cNvCxnSpPr/>
      </xdr:nvCxnSpPr>
      <xdr:spPr>
        <a:xfrm flipV="1">
          <a:off x="14592300" y="6535242"/>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34</xdr:row>
      <xdr:rowOff>144450</xdr:rowOff>
    </xdr:from>
    <xdr:to>
      <xdr:col>81</xdr:col>
      <xdr:colOff>101600</xdr:colOff>
      <xdr:row>35</xdr:row>
      <xdr:rowOff>74600</xdr:rowOff>
    </xdr:to>
    <xdr:sp macro="" textlink="">
      <xdr:nvSpPr>
        <xdr:cNvPr id="518" name="フローチャート: 判断 517"/>
        <xdr:cNvSpPr/>
      </xdr:nvSpPr>
      <xdr:spPr>
        <a:xfrm>
          <a:off x="15430500" y="597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33</xdr:row>
      <xdr:rowOff>91127</xdr:rowOff>
    </xdr:from>
    <xdr:ext cx="469744" cy="259045"/>
    <xdr:sp macro="" textlink="">
      <xdr:nvSpPr>
        <xdr:cNvPr id="519" name="テキスト ボックス 518"/>
        <xdr:cNvSpPr txBox="1"/>
      </xdr:nvSpPr>
      <xdr:spPr>
        <a:xfrm>
          <a:off x="15246428" y="574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35</xdr:row>
      <xdr:rowOff>104267</xdr:rowOff>
    </xdr:from>
    <xdr:to>
      <xdr:col>76</xdr:col>
      <xdr:colOff>114300</xdr:colOff>
      <xdr:row>38</xdr:row>
      <xdr:rowOff>79578</xdr:rowOff>
    </xdr:to>
    <xdr:cxnSp macro="">
      <xdr:nvCxnSpPr>
        <xdr:cNvPr id="520" name="直線コネクタ 519"/>
        <xdr:cNvCxnSpPr/>
      </xdr:nvCxnSpPr>
      <xdr:spPr>
        <a:xfrm>
          <a:off x="13703300" y="6105017"/>
          <a:ext cx="889000" cy="489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34265</xdr:rowOff>
    </xdr:from>
    <xdr:to>
      <xdr:col>76</xdr:col>
      <xdr:colOff>165100</xdr:colOff>
      <xdr:row>35</xdr:row>
      <xdr:rowOff>135865</xdr:rowOff>
    </xdr:to>
    <xdr:sp macro="" textlink="">
      <xdr:nvSpPr>
        <xdr:cNvPr id="521" name="フローチャート: 判断 520"/>
        <xdr:cNvSpPr/>
      </xdr:nvSpPr>
      <xdr:spPr>
        <a:xfrm>
          <a:off x="14541500" y="6035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33</xdr:row>
      <xdr:rowOff>152392</xdr:rowOff>
    </xdr:from>
    <xdr:ext cx="469744" cy="259045"/>
    <xdr:sp macro="" textlink="">
      <xdr:nvSpPr>
        <xdr:cNvPr id="522" name="テキスト ボックス 521"/>
        <xdr:cNvSpPr txBox="1"/>
      </xdr:nvSpPr>
      <xdr:spPr>
        <a:xfrm>
          <a:off x="14357428" y="5810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30</xdr:row>
      <xdr:rowOff>42545</xdr:rowOff>
    </xdr:from>
    <xdr:to>
      <xdr:col>71</xdr:col>
      <xdr:colOff>177800</xdr:colOff>
      <xdr:row>35</xdr:row>
      <xdr:rowOff>104267</xdr:rowOff>
    </xdr:to>
    <xdr:cxnSp macro="">
      <xdr:nvCxnSpPr>
        <xdr:cNvPr id="523" name="直線コネクタ 522"/>
        <xdr:cNvCxnSpPr/>
      </xdr:nvCxnSpPr>
      <xdr:spPr>
        <a:xfrm>
          <a:off x="12814300" y="5186045"/>
          <a:ext cx="889000" cy="918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111760</xdr:rowOff>
    </xdr:from>
    <xdr:to>
      <xdr:col>72</xdr:col>
      <xdr:colOff>38100</xdr:colOff>
      <xdr:row>37</xdr:row>
      <xdr:rowOff>41910</xdr:rowOff>
    </xdr:to>
    <xdr:sp macro="" textlink="">
      <xdr:nvSpPr>
        <xdr:cNvPr id="524" name="フローチャート: 判断 523"/>
        <xdr:cNvSpPr/>
      </xdr:nvSpPr>
      <xdr:spPr>
        <a:xfrm>
          <a:off x="13652500" y="6283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33037</xdr:rowOff>
    </xdr:from>
    <xdr:ext cx="469744" cy="259045"/>
    <xdr:sp macro="" textlink="">
      <xdr:nvSpPr>
        <xdr:cNvPr id="525" name="テキスト ボックス 524"/>
        <xdr:cNvSpPr txBox="1"/>
      </xdr:nvSpPr>
      <xdr:spPr>
        <a:xfrm>
          <a:off x="13468428" y="6376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30</xdr:row>
      <xdr:rowOff>7975</xdr:rowOff>
    </xdr:from>
    <xdr:to>
      <xdr:col>67</xdr:col>
      <xdr:colOff>101600</xdr:colOff>
      <xdr:row>30</xdr:row>
      <xdr:rowOff>109575</xdr:rowOff>
    </xdr:to>
    <xdr:sp macro="" textlink="">
      <xdr:nvSpPr>
        <xdr:cNvPr id="526" name="フローチャート: 判断 525"/>
        <xdr:cNvSpPr/>
      </xdr:nvSpPr>
      <xdr:spPr>
        <a:xfrm>
          <a:off x="12763500" y="5151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30</xdr:row>
      <xdr:rowOff>100702</xdr:rowOff>
    </xdr:from>
    <xdr:ext cx="469744" cy="259045"/>
    <xdr:sp macro="" textlink="">
      <xdr:nvSpPr>
        <xdr:cNvPr id="527" name="テキスト ボックス 526"/>
        <xdr:cNvSpPr txBox="1"/>
      </xdr:nvSpPr>
      <xdr:spPr>
        <a:xfrm>
          <a:off x="12579428" y="5244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115646</xdr:rowOff>
    </xdr:from>
    <xdr:to>
      <xdr:col>85</xdr:col>
      <xdr:colOff>177800</xdr:colOff>
      <xdr:row>38</xdr:row>
      <xdr:rowOff>45796</xdr:rowOff>
    </xdr:to>
    <xdr:sp macro="" textlink="">
      <xdr:nvSpPr>
        <xdr:cNvPr id="533" name="楕円 532"/>
        <xdr:cNvSpPr/>
      </xdr:nvSpPr>
      <xdr:spPr>
        <a:xfrm>
          <a:off x="16268700" y="6459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94073</xdr:rowOff>
    </xdr:from>
    <xdr:ext cx="378565" cy="259045"/>
    <xdr:sp macro="" textlink="">
      <xdr:nvSpPr>
        <xdr:cNvPr id="534" name="災害復旧事業費該当値テキスト"/>
        <xdr:cNvSpPr txBox="1"/>
      </xdr:nvSpPr>
      <xdr:spPr>
        <a:xfrm>
          <a:off x="16370300" y="64377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140792</xdr:rowOff>
    </xdr:from>
    <xdr:to>
      <xdr:col>81</xdr:col>
      <xdr:colOff>101600</xdr:colOff>
      <xdr:row>38</xdr:row>
      <xdr:rowOff>70942</xdr:rowOff>
    </xdr:to>
    <xdr:sp macro="" textlink="">
      <xdr:nvSpPr>
        <xdr:cNvPr id="535" name="楕円 534"/>
        <xdr:cNvSpPr/>
      </xdr:nvSpPr>
      <xdr:spPr>
        <a:xfrm>
          <a:off x="15430500" y="6484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38</xdr:row>
      <xdr:rowOff>62069</xdr:rowOff>
    </xdr:from>
    <xdr:ext cx="378565" cy="259045"/>
    <xdr:sp macro="" textlink="">
      <xdr:nvSpPr>
        <xdr:cNvPr id="536" name="テキスト ボックス 535"/>
        <xdr:cNvSpPr txBox="1"/>
      </xdr:nvSpPr>
      <xdr:spPr>
        <a:xfrm>
          <a:off x="15292017" y="65771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28778</xdr:rowOff>
    </xdr:from>
    <xdr:to>
      <xdr:col>76</xdr:col>
      <xdr:colOff>165100</xdr:colOff>
      <xdr:row>38</xdr:row>
      <xdr:rowOff>130378</xdr:rowOff>
    </xdr:to>
    <xdr:sp macro="" textlink="">
      <xdr:nvSpPr>
        <xdr:cNvPr id="537" name="楕円 536"/>
        <xdr:cNvSpPr/>
      </xdr:nvSpPr>
      <xdr:spPr>
        <a:xfrm>
          <a:off x="14541500" y="6543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38</xdr:row>
      <xdr:rowOff>121505</xdr:rowOff>
    </xdr:from>
    <xdr:ext cx="378565" cy="259045"/>
    <xdr:sp macro="" textlink="">
      <xdr:nvSpPr>
        <xdr:cNvPr id="538" name="テキスト ボックス 537"/>
        <xdr:cNvSpPr txBox="1"/>
      </xdr:nvSpPr>
      <xdr:spPr>
        <a:xfrm>
          <a:off x="14403017" y="66366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35</xdr:row>
      <xdr:rowOff>53467</xdr:rowOff>
    </xdr:from>
    <xdr:to>
      <xdr:col>72</xdr:col>
      <xdr:colOff>38100</xdr:colOff>
      <xdr:row>35</xdr:row>
      <xdr:rowOff>155067</xdr:rowOff>
    </xdr:to>
    <xdr:sp macro="" textlink="">
      <xdr:nvSpPr>
        <xdr:cNvPr id="539" name="楕円 538"/>
        <xdr:cNvSpPr/>
      </xdr:nvSpPr>
      <xdr:spPr>
        <a:xfrm>
          <a:off x="13652500" y="6054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34</xdr:row>
      <xdr:rowOff>144</xdr:rowOff>
    </xdr:from>
    <xdr:ext cx="469744" cy="259045"/>
    <xdr:sp macro="" textlink="">
      <xdr:nvSpPr>
        <xdr:cNvPr id="540" name="テキスト ボックス 539"/>
        <xdr:cNvSpPr txBox="1"/>
      </xdr:nvSpPr>
      <xdr:spPr>
        <a:xfrm>
          <a:off x="13468428" y="5829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29</xdr:row>
      <xdr:rowOff>163195</xdr:rowOff>
    </xdr:from>
    <xdr:to>
      <xdr:col>67</xdr:col>
      <xdr:colOff>101600</xdr:colOff>
      <xdr:row>30</xdr:row>
      <xdr:rowOff>93345</xdr:rowOff>
    </xdr:to>
    <xdr:sp macro="" textlink="">
      <xdr:nvSpPr>
        <xdr:cNvPr id="541" name="楕円 540"/>
        <xdr:cNvSpPr/>
      </xdr:nvSpPr>
      <xdr:spPr>
        <a:xfrm>
          <a:off x="12763500" y="513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28</xdr:row>
      <xdr:rowOff>109872</xdr:rowOff>
    </xdr:from>
    <xdr:ext cx="469744" cy="259045"/>
    <xdr:sp macro="" textlink="">
      <xdr:nvSpPr>
        <xdr:cNvPr id="542" name="テキスト ボックス 541"/>
        <xdr:cNvSpPr txBox="1"/>
      </xdr:nvSpPr>
      <xdr:spPr>
        <a:xfrm>
          <a:off x="12579428" y="4910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3" name="直線コネクタ 552"/>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4" name="テキスト ボックス 553"/>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5" name="直線コネクタ 55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6" name="テキスト ボックス 555"/>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8" name="直線コネクタ 557"/>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9"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0" name="直線コネクタ 559"/>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1"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3" name="直線コネクタ 562"/>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4"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5" name="フローチャート: 判断 564"/>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6" name="直線コネクタ 565"/>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7" name="フローチャート: 判断 566"/>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8" name="テキスト ボックス 567"/>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9" name="直線コネクタ 568"/>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0" name="フローチャート: 判断 569"/>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1" name="テキスト ボックス 570"/>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2" name="直線コネクタ 571"/>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3" name="フローチャート: 判断 572"/>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4" name="テキスト ボックス 573"/>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5" name="フローチャート: 判断 574"/>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6" name="テキスト ボックス 575"/>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7" name="テキスト ボックス 57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8" name="テキスト ボックス 57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9" name="テキスト ボックス 57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0" name="テキスト ボックス 57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1" name="テキスト ボックス 58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2" name="楕円 581"/>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3"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4" name="楕円 583"/>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5" name="テキスト ボックス 584"/>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6" name="楕円 585"/>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7" name="テキスト ボックス 586"/>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8" name="楕円 587"/>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9" name="テキスト ボックス 588"/>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0" name="楕円 589"/>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1" name="テキスト ボックス 590"/>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2" name="正方形/長方形 59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3" name="正方形/長方形 59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4" name="正方形/長方形 59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5" name="正方形/長方形 59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6" name="正方形/長方形 59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7" name="正方形/長方形 59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8" name="正方形/長方形 59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9" name="正方形/長方形 59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0" name="テキスト ボックス 59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1" name="直線コネクタ 60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80</xdr:row>
      <xdr:rowOff>111777</xdr:rowOff>
    </xdr:from>
    <xdr:ext cx="531299" cy="259045"/>
    <xdr:sp macro="" textlink="">
      <xdr:nvSpPr>
        <xdr:cNvPr id="602" name="テキスト ボックス 601"/>
        <xdr:cNvSpPr txBox="1"/>
      </xdr:nvSpPr>
      <xdr:spPr>
        <a:xfrm>
          <a:off x="11914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603" name="直線コネクタ 602"/>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604" name="テキスト ボックス 603"/>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5" name="直線コネクタ 604"/>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6" name="テキスト ボックス 605"/>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7" name="直線コネクタ 60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8" name="テキスト ボックス 607"/>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9" name="直線コネクタ 608"/>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0" name="テキスト ボックス 609"/>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1" name="直線コネクタ 610"/>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2" name="テキスト ボックス 611"/>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3" name="直線コネクタ 61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14" name="テキスト ボックス 613"/>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5"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62167</xdr:rowOff>
    </xdr:from>
    <xdr:to>
      <xdr:col>85</xdr:col>
      <xdr:colOff>126364</xdr:colOff>
      <xdr:row>78</xdr:row>
      <xdr:rowOff>116573</xdr:rowOff>
    </xdr:to>
    <xdr:cxnSp macro="">
      <xdr:nvCxnSpPr>
        <xdr:cNvPr id="616" name="直線コネクタ 615"/>
        <xdr:cNvCxnSpPr/>
      </xdr:nvCxnSpPr>
      <xdr:spPr>
        <a:xfrm flipV="1">
          <a:off x="16317595" y="12235117"/>
          <a:ext cx="1269" cy="1254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120400</xdr:rowOff>
    </xdr:from>
    <xdr:ext cx="534377" cy="259045"/>
    <xdr:sp macro="" textlink="">
      <xdr:nvSpPr>
        <xdr:cNvPr id="617" name="公債費最小値テキスト"/>
        <xdr:cNvSpPr txBox="1"/>
      </xdr:nvSpPr>
      <xdr:spPr>
        <a:xfrm>
          <a:off x="16370300" y="13493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32,607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116573</xdr:rowOff>
    </xdr:from>
    <xdr:to>
      <xdr:col>86</xdr:col>
      <xdr:colOff>25400</xdr:colOff>
      <xdr:row>78</xdr:row>
      <xdr:rowOff>116573</xdr:rowOff>
    </xdr:to>
    <xdr:cxnSp macro="">
      <xdr:nvCxnSpPr>
        <xdr:cNvPr id="618" name="直線コネクタ 617"/>
        <xdr:cNvCxnSpPr/>
      </xdr:nvCxnSpPr>
      <xdr:spPr>
        <a:xfrm>
          <a:off x="16230600" y="13489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8844</xdr:rowOff>
    </xdr:from>
    <xdr:ext cx="534377" cy="259045"/>
    <xdr:sp macro="" textlink="">
      <xdr:nvSpPr>
        <xdr:cNvPr id="619" name="公債費最大値テキスト"/>
        <xdr:cNvSpPr txBox="1"/>
      </xdr:nvSpPr>
      <xdr:spPr>
        <a:xfrm>
          <a:off x="16370300" y="12010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62167</xdr:rowOff>
    </xdr:from>
    <xdr:to>
      <xdr:col>86</xdr:col>
      <xdr:colOff>25400</xdr:colOff>
      <xdr:row>71</xdr:row>
      <xdr:rowOff>62167</xdr:rowOff>
    </xdr:to>
    <xdr:cxnSp macro="">
      <xdr:nvCxnSpPr>
        <xdr:cNvPr id="620" name="直線コネクタ 619"/>
        <xdr:cNvCxnSpPr/>
      </xdr:nvCxnSpPr>
      <xdr:spPr>
        <a:xfrm>
          <a:off x="16230600" y="12235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141605</xdr:rowOff>
    </xdr:from>
    <xdr:to>
      <xdr:col>85</xdr:col>
      <xdr:colOff>127000</xdr:colOff>
      <xdr:row>75</xdr:row>
      <xdr:rowOff>89294</xdr:rowOff>
    </xdr:to>
    <xdr:cxnSp macro="">
      <xdr:nvCxnSpPr>
        <xdr:cNvPr id="621" name="直線コネクタ 620"/>
        <xdr:cNvCxnSpPr/>
      </xdr:nvCxnSpPr>
      <xdr:spPr>
        <a:xfrm>
          <a:off x="15481300" y="12828905"/>
          <a:ext cx="838200" cy="119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72</xdr:row>
      <xdr:rowOff>7573</xdr:rowOff>
    </xdr:from>
    <xdr:ext cx="534377" cy="259045"/>
    <xdr:sp macro="" textlink="">
      <xdr:nvSpPr>
        <xdr:cNvPr id="622" name="公債費平均値テキスト"/>
        <xdr:cNvSpPr txBox="1"/>
      </xdr:nvSpPr>
      <xdr:spPr>
        <a:xfrm>
          <a:off x="16370300" y="123519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72</xdr:row>
      <xdr:rowOff>156146</xdr:rowOff>
    </xdr:from>
    <xdr:to>
      <xdr:col>85</xdr:col>
      <xdr:colOff>177800</xdr:colOff>
      <xdr:row>73</xdr:row>
      <xdr:rowOff>86296</xdr:rowOff>
    </xdr:to>
    <xdr:sp macro="" textlink="">
      <xdr:nvSpPr>
        <xdr:cNvPr id="623" name="フローチャート: 判断 622"/>
        <xdr:cNvSpPr/>
      </xdr:nvSpPr>
      <xdr:spPr>
        <a:xfrm>
          <a:off x="16268700" y="12500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64415</xdr:rowOff>
    </xdr:from>
    <xdr:to>
      <xdr:col>81</xdr:col>
      <xdr:colOff>50800</xdr:colOff>
      <xdr:row>74</xdr:row>
      <xdr:rowOff>141605</xdr:rowOff>
    </xdr:to>
    <xdr:cxnSp macro="">
      <xdr:nvCxnSpPr>
        <xdr:cNvPr id="624" name="直線コネクタ 623"/>
        <xdr:cNvCxnSpPr/>
      </xdr:nvCxnSpPr>
      <xdr:spPr>
        <a:xfrm>
          <a:off x="14592300" y="12751715"/>
          <a:ext cx="889000" cy="77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72</xdr:row>
      <xdr:rowOff>66649</xdr:rowOff>
    </xdr:from>
    <xdr:to>
      <xdr:col>81</xdr:col>
      <xdr:colOff>101600</xdr:colOff>
      <xdr:row>72</xdr:row>
      <xdr:rowOff>168249</xdr:rowOff>
    </xdr:to>
    <xdr:sp macro="" textlink="">
      <xdr:nvSpPr>
        <xdr:cNvPr id="625" name="フローチャート: 判断 624"/>
        <xdr:cNvSpPr/>
      </xdr:nvSpPr>
      <xdr:spPr>
        <a:xfrm>
          <a:off x="15430500" y="12411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71</xdr:row>
      <xdr:rowOff>13326</xdr:rowOff>
    </xdr:from>
    <xdr:ext cx="534377" cy="259045"/>
    <xdr:sp macro="" textlink="">
      <xdr:nvSpPr>
        <xdr:cNvPr id="626" name="テキスト ボックス 625"/>
        <xdr:cNvSpPr txBox="1"/>
      </xdr:nvSpPr>
      <xdr:spPr>
        <a:xfrm>
          <a:off x="15214111" y="12186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64415</xdr:rowOff>
    </xdr:from>
    <xdr:to>
      <xdr:col>76</xdr:col>
      <xdr:colOff>114300</xdr:colOff>
      <xdr:row>74</xdr:row>
      <xdr:rowOff>67653</xdr:rowOff>
    </xdr:to>
    <xdr:cxnSp macro="">
      <xdr:nvCxnSpPr>
        <xdr:cNvPr id="627" name="直線コネクタ 626"/>
        <xdr:cNvCxnSpPr/>
      </xdr:nvCxnSpPr>
      <xdr:spPr>
        <a:xfrm flipV="1">
          <a:off x="13703300" y="12751715"/>
          <a:ext cx="889000" cy="3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965</xdr:rowOff>
    </xdr:from>
    <xdr:to>
      <xdr:col>76</xdr:col>
      <xdr:colOff>165100</xdr:colOff>
      <xdr:row>74</xdr:row>
      <xdr:rowOff>102565</xdr:rowOff>
    </xdr:to>
    <xdr:sp macro="" textlink="">
      <xdr:nvSpPr>
        <xdr:cNvPr id="628" name="フローチャート: 判断 627"/>
        <xdr:cNvSpPr/>
      </xdr:nvSpPr>
      <xdr:spPr>
        <a:xfrm>
          <a:off x="14541500" y="1268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119092</xdr:rowOff>
    </xdr:from>
    <xdr:ext cx="534377" cy="259045"/>
    <xdr:sp macro="" textlink="">
      <xdr:nvSpPr>
        <xdr:cNvPr id="629" name="テキスト ボックス 628"/>
        <xdr:cNvSpPr txBox="1"/>
      </xdr:nvSpPr>
      <xdr:spPr>
        <a:xfrm>
          <a:off x="14325111" y="124634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67653</xdr:rowOff>
    </xdr:from>
    <xdr:to>
      <xdr:col>71</xdr:col>
      <xdr:colOff>177800</xdr:colOff>
      <xdr:row>75</xdr:row>
      <xdr:rowOff>4788</xdr:rowOff>
    </xdr:to>
    <xdr:cxnSp macro="">
      <xdr:nvCxnSpPr>
        <xdr:cNvPr id="630" name="直線コネクタ 629"/>
        <xdr:cNvCxnSpPr/>
      </xdr:nvCxnSpPr>
      <xdr:spPr>
        <a:xfrm flipV="1">
          <a:off x="12814300" y="12754953"/>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49390</xdr:rowOff>
    </xdr:from>
    <xdr:to>
      <xdr:col>72</xdr:col>
      <xdr:colOff>38100</xdr:colOff>
      <xdr:row>74</xdr:row>
      <xdr:rowOff>150990</xdr:rowOff>
    </xdr:to>
    <xdr:sp macro="" textlink="">
      <xdr:nvSpPr>
        <xdr:cNvPr id="631" name="フローチャート: 判断 630"/>
        <xdr:cNvSpPr/>
      </xdr:nvSpPr>
      <xdr:spPr>
        <a:xfrm>
          <a:off x="13652500" y="12736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142117</xdr:rowOff>
    </xdr:from>
    <xdr:ext cx="534377" cy="259045"/>
    <xdr:sp macro="" textlink="">
      <xdr:nvSpPr>
        <xdr:cNvPr id="632" name="テキスト ボックス 631"/>
        <xdr:cNvSpPr txBox="1"/>
      </xdr:nvSpPr>
      <xdr:spPr>
        <a:xfrm>
          <a:off x="13436111" y="1282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155536</xdr:rowOff>
    </xdr:from>
    <xdr:to>
      <xdr:col>67</xdr:col>
      <xdr:colOff>101600</xdr:colOff>
      <xdr:row>76</xdr:row>
      <xdr:rowOff>85686</xdr:rowOff>
    </xdr:to>
    <xdr:sp macro="" textlink="">
      <xdr:nvSpPr>
        <xdr:cNvPr id="633" name="フローチャート: 判断 632"/>
        <xdr:cNvSpPr/>
      </xdr:nvSpPr>
      <xdr:spPr>
        <a:xfrm>
          <a:off x="12763500" y="13014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76813</xdr:rowOff>
    </xdr:from>
    <xdr:ext cx="534377" cy="259045"/>
    <xdr:sp macro="" textlink="">
      <xdr:nvSpPr>
        <xdr:cNvPr id="634" name="テキスト ボックス 633"/>
        <xdr:cNvSpPr txBox="1"/>
      </xdr:nvSpPr>
      <xdr:spPr>
        <a:xfrm>
          <a:off x="12547111" y="13107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5" name="テキスト ボックス 63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6" name="テキスト ボックス 63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7" name="テキスト ボックス 63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8" name="テキスト ボックス 63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9" name="テキスト ボックス 63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38494</xdr:rowOff>
    </xdr:from>
    <xdr:to>
      <xdr:col>85</xdr:col>
      <xdr:colOff>177800</xdr:colOff>
      <xdr:row>75</xdr:row>
      <xdr:rowOff>140094</xdr:rowOff>
    </xdr:to>
    <xdr:sp macro="" textlink="">
      <xdr:nvSpPr>
        <xdr:cNvPr id="640" name="楕円 639"/>
        <xdr:cNvSpPr/>
      </xdr:nvSpPr>
      <xdr:spPr>
        <a:xfrm>
          <a:off x="16268700" y="12897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16921</xdr:rowOff>
    </xdr:from>
    <xdr:ext cx="534377" cy="259045"/>
    <xdr:sp macro="" textlink="">
      <xdr:nvSpPr>
        <xdr:cNvPr id="641" name="公債費該当値テキスト"/>
        <xdr:cNvSpPr txBox="1"/>
      </xdr:nvSpPr>
      <xdr:spPr>
        <a:xfrm>
          <a:off x="16370300" y="12875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90805</xdr:rowOff>
    </xdr:from>
    <xdr:to>
      <xdr:col>81</xdr:col>
      <xdr:colOff>101600</xdr:colOff>
      <xdr:row>75</xdr:row>
      <xdr:rowOff>20955</xdr:rowOff>
    </xdr:to>
    <xdr:sp macro="" textlink="">
      <xdr:nvSpPr>
        <xdr:cNvPr id="642" name="楕円 641"/>
        <xdr:cNvSpPr/>
      </xdr:nvSpPr>
      <xdr:spPr>
        <a:xfrm>
          <a:off x="15430500" y="12778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12082</xdr:rowOff>
    </xdr:from>
    <xdr:ext cx="534377" cy="259045"/>
    <xdr:sp macro="" textlink="">
      <xdr:nvSpPr>
        <xdr:cNvPr id="643" name="テキスト ボックス 642"/>
        <xdr:cNvSpPr txBox="1"/>
      </xdr:nvSpPr>
      <xdr:spPr>
        <a:xfrm>
          <a:off x="15214111" y="12870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13615</xdr:rowOff>
    </xdr:from>
    <xdr:to>
      <xdr:col>76</xdr:col>
      <xdr:colOff>165100</xdr:colOff>
      <xdr:row>74</xdr:row>
      <xdr:rowOff>115215</xdr:rowOff>
    </xdr:to>
    <xdr:sp macro="" textlink="">
      <xdr:nvSpPr>
        <xdr:cNvPr id="644" name="楕円 643"/>
        <xdr:cNvSpPr/>
      </xdr:nvSpPr>
      <xdr:spPr>
        <a:xfrm>
          <a:off x="14541500" y="12700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106342</xdr:rowOff>
    </xdr:from>
    <xdr:ext cx="534377" cy="259045"/>
    <xdr:sp macro="" textlink="">
      <xdr:nvSpPr>
        <xdr:cNvPr id="645" name="テキスト ボックス 644"/>
        <xdr:cNvSpPr txBox="1"/>
      </xdr:nvSpPr>
      <xdr:spPr>
        <a:xfrm>
          <a:off x="14325111" y="12793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16853</xdr:rowOff>
    </xdr:from>
    <xdr:to>
      <xdr:col>72</xdr:col>
      <xdr:colOff>38100</xdr:colOff>
      <xdr:row>74</xdr:row>
      <xdr:rowOff>118453</xdr:rowOff>
    </xdr:to>
    <xdr:sp macro="" textlink="">
      <xdr:nvSpPr>
        <xdr:cNvPr id="646" name="楕円 645"/>
        <xdr:cNvSpPr/>
      </xdr:nvSpPr>
      <xdr:spPr>
        <a:xfrm>
          <a:off x="13652500" y="12704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72</xdr:row>
      <xdr:rowOff>134980</xdr:rowOff>
    </xdr:from>
    <xdr:ext cx="534377" cy="259045"/>
    <xdr:sp macro="" textlink="">
      <xdr:nvSpPr>
        <xdr:cNvPr id="647" name="テキスト ボックス 646"/>
        <xdr:cNvSpPr txBox="1"/>
      </xdr:nvSpPr>
      <xdr:spPr>
        <a:xfrm>
          <a:off x="13436111" y="12479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125438</xdr:rowOff>
    </xdr:from>
    <xdr:to>
      <xdr:col>67</xdr:col>
      <xdr:colOff>101600</xdr:colOff>
      <xdr:row>75</xdr:row>
      <xdr:rowOff>55588</xdr:rowOff>
    </xdr:to>
    <xdr:sp macro="" textlink="">
      <xdr:nvSpPr>
        <xdr:cNvPr id="648" name="楕円 647"/>
        <xdr:cNvSpPr/>
      </xdr:nvSpPr>
      <xdr:spPr>
        <a:xfrm>
          <a:off x="12763500" y="1281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72115</xdr:rowOff>
    </xdr:from>
    <xdr:ext cx="534377" cy="259045"/>
    <xdr:sp macro="" textlink="">
      <xdr:nvSpPr>
        <xdr:cNvPr id="649" name="テキスト ボックス 648"/>
        <xdr:cNvSpPr txBox="1"/>
      </xdr:nvSpPr>
      <xdr:spPr>
        <a:xfrm>
          <a:off x="12547111" y="12587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0" name="正方形/長方形 64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1" name="正方形/長方形 65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2" name="正方形/長方形 65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3" name="正方形/長方形 65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4" name="正方形/長方形 65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5" name="正方形/長方形 65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6" name="正方形/長方形 65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7" name="正方形/長方形 65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8" name="テキスト ボックス 65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9" name="直線コネクタ 65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98879</xdr:rowOff>
    </xdr:from>
    <xdr:to>
      <xdr:col>89</xdr:col>
      <xdr:colOff>177800</xdr:colOff>
      <xdr:row>99</xdr:row>
      <xdr:rowOff>98879</xdr:rowOff>
    </xdr:to>
    <xdr:cxnSp macro="">
      <xdr:nvCxnSpPr>
        <xdr:cNvPr id="660" name="直線コネクタ 659"/>
        <xdr:cNvCxnSpPr/>
      </xdr:nvCxnSpPr>
      <xdr:spPr>
        <a:xfrm>
          <a:off x="12446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128106</xdr:rowOff>
    </xdr:from>
    <xdr:ext cx="248786" cy="259045"/>
    <xdr:sp macro="" textlink="">
      <xdr:nvSpPr>
        <xdr:cNvPr id="661" name="テキスト ボックス 660"/>
        <xdr:cNvSpPr txBox="1"/>
      </xdr:nvSpPr>
      <xdr:spPr>
        <a:xfrm>
          <a:off x="12197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115207</xdr:rowOff>
    </xdr:from>
    <xdr:to>
      <xdr:col>89</xdr:col>
      <xdr:colOff>177800</xdr:colOff>
      <xdr:row>97</xdr:row>
      <xdr:rowOff>115207</xdr:rowOff>
    </xdr:to>
    <xdr:cxnSp macro="">
      <xdr:nvCxnSpPr>
        <xdr:cNvPr id="662" name="直線コネクタ 661"/>
        <xdr:cNvCxnSpPr/>
      </xdr:nvCxnSpPr>
      <xdr:spPr>
        <a:xfrm>
          <a:off x="12446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144434</xdr:rowOff>
    </xdr:from>
    <xdr:ext cx="531299" cy="259045"/>
    <xdr:sp macro="" textlink="">
      <xdr:nvSpPr>
        <xdr:cNvPr id="663" name="テキスト ボックス 662"/>
        <xdr:cNvSpPr txBox="1"/>
      </xdr:nvSpPr>
      <xdr:spPr>
        <a:xfrm>
          <a:off x="11914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95</xdr:row>
      <xdr:rowOff>131536</xdr:rowOff>
    </xdr:from>
    <xdr:to>
      <xdr:col>89</xdr:col>
      <xdr:colOff>177800</xdr:colOff>
      <xdr:row>95</xdr:row>
      <xdr:rowOff>131536</xdr:rowOff>
    </xdr:to>
    <xdr:cxnSp macro="">
      <xdr:nvCxnSpPr>
        <xdr:cNvPr id="664" name="直線コネクタ 663"/>
        <xdr:cNvCxnSpPr/>
      </xdr:nvCxnSpPr>
      <xdr:spPr>
        <a:xfrm>
          <a:off x="12446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94</xdr:row>
      <xdr:rowOff>160763</xdr:rowOff>
    </xdr:from>
    <xdr:ext cx="531299" cy="259045"/>
    <xdr:sp macro="" textlink="">
      <xdr:nvSpPr>
        <xdr:cNvPr id="665" name="テキスト ボックス 664"/>
        <xdr:cNvSpPr txBox="1"/>
      </xdr:nvSpPr>
      <xdr:spPr>
        <a:xfrm>
          <a:off x="11914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147864</xdr:rowOff>
    </xdr:from>
    <xdr:to>
      <xdr:col>89</xdr:col>
      <xdr:colOff>177800</xdr:colOff>
      <xdr:row>93</xdr:row>
      <xdr:rowOff>147864</xdr:rowOff>
    </xdr:to>
    <xdr:cxnSp macro="">
      <xdr:nvCxnSpPr>
        <xdr:cNvPr id="666" name="直線コネクタ 665"/>
        <xdr:cNvCxnSpPr/>
      </xdr:nvCxnSpPr>
      <xdr:spPr>
        <a:xfrm>
          <a:off x="12446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5641</xdr:rowOff>
    </xdr:from>
    <xdr:ext cx="531299" cy="259045"/>
    <xdr:sp macro="" textlink="">
      <xdr:nvSpPr>
        <xdr:cNvPr id="667" name="テキスト ボックス 666"/>
        <xdr:cNvSpPr txBox="1"/>
      </xdr:nvSpPr>
      <xdr:spPr>
        <a:xfrm>
          <a:off x="11914701" y="15950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164193</xdr:rowOff>
    </xdr:from>
    <xdr:to>
      <xdr:col>89</xdr:col>
      <xdr:colOff>177800</xdr:colOff>
      <xdr:row>91</xdr:row>
      <xdr:rowOff>164193</xdr:rowOff>
    </xdr:to>
    <xdr:cxnSp macro="">
      <xdr:nvCxnSpPr>
        <xdr:cNvPr id="668" name="直線コネクタ 667"/>
        <xdr:cNvCxnSpPr/>
      </xdr:nvCxnSpPr>
      <xdr:spPr>
        <a:xfrm>
          <a:off x="12446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21970</xdr:rowOff>
    </xdr:from>
    <xdr:ext cx="531299" cy="259045"/>
    <xdr:sp macro="" textlink="">
      <xdr:nvSpPr>
        <xdr:cNvPr id="669" name="テキスト ボックス 668"/>
        <xdr:cNvSpPr txBox="1"/>
      </xdr:nvSpPr>
      <xdr:spPr>
        <a:xfrm>
          <a:off x="11914701" y="15623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9071</xdr:rowOff>
    </xdr:from>
    <xdr:to>
      <xdr:col>89</xdr:col>
      <xdr:colOff>177800</xdr:colOff>
      <xdr:row>90</xdr:row>
      <xdr:rowOff>9071</xdr:rowOff>
    </xdr:to>
    <xdr:cxnSp macro="">
      <xdr:nvCxnSpPr>
        <xdr:cNvPr id="670" name="直線コネクタ 669"/>
        <xdr:cNvCxnSpPr/>
      </xdr:nvCxnSpPr>
      <xdr:spPr>
        <a:xfrm>
          <a:off x="12446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38298</xdr:rowOff>
    </xdr:from>
    <xdr:ext cx="531299" cy="259045"/>
    <xdr:sp macro="" textlink="">
      <xdr:nvSpPr>
        <xdr:cNvPr id="671" name="テキスト ボックス 670"/>
        <xdr:cNvSpPr txBox="1"/>
      </xdr:nvSpPr>
      <xdr:spPr>
        <a:xfrm>
          <a:off x="11914701" y="15297348"/>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2" name="直線コネクタ 671"/>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73" name="テキスト ボックス 672"/>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4"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47084</xdr:rowOff>
    </xdr:from>
    <xdr:to>
      <xdr:col>85</xdr:col>
      <xdr:colOff>126364</xdr:colOff>
      <xdr:row>99</xdr:row>
      <xdr:rowOff>11423</xdr:rowOff>
    </xdr:to>
    <xdr:cxnSp macro="">
      <xdr:nvCxnSpPr>
        <xdr:cNvPr id="675" name="直線コネクタ 674"/>
        <xdr:cNvCxnSpPr/>
      </xdr:nvCxnSpPr>
      <xdr:spPr>
        <a:xfrm flipV="1">
          <a:off x="16317595" y="15649034"/>
          <a:ext cx="1269" cy="1335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15250</xdr:rowOff>
    </xdr:from>
    <xdr:ext cx="469744" cy="259045"/>
    <xdr:sp macro="" textlink="">
      <xdr:nvSpPr>
        <xdr:cNvPr id="676" name="積立金最小値テキスト"/>
        <xdr:cNvSpPr txBox="1"/>
      </xdr:nvSpPr>
      <xdr:spPr>
        <a:xfrm>
          <a:off x="16370300" y="169888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11423</xdr:rowOff>
    </xdr:from>
    <xdr:to>
      <xdr:col>86</xdr:col>
      <xdr:colOff>25400</xdr:colOff>
      <xdr:row>99</xdr:row>
      <xdr:rowOff>11423</xdr:rowOff>
    </xdr:to>
    <xdr:cxnSp macro="">
      <xdr:nvCxnSpPr>
        <xdr:cNvPr id="677" name="直線コネクタ 676"/>
        <xdr:cNvCxnSpPr/>
      </xdr:nvCxnSpPr>
      <xdr:spPr>
        <a:xfrm>
          <a:off x="16230600" y="16984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165211</xdr:rowOff>
    </xdr:from>
    <xdr:ext cx="534377" cy="259045"/>
    <xdr:sp macro="" textlink="">
      <xdr:nvSpPr>
        <xdr:cNvPr id="678" name="積立金最大値テキスト"/>
        <xdr:cNvSpPr txBox="1"/>
      </xdr:nvSpPr>
      <xdr:spPr>
        <a:xfrm>
          <a:off x="16370300" y="15424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47084</xdr:rowOff>
    </xdr:from>
    <xdr:to>
      <xdr:col>86</xdr:col>
      <xdr:colOff>25400</xdr:colOff>
      <xdr:row>91</xdr:row>
      <xdr:rowOff>47084</xdr:rowOff>
    </xdr:to>
    <xdr:cxnSp macro="">
      <xdr:nvCxnSpPr>
        <xdr:cNvPr id="679" name="直線コネクタ 678"/>
        <xdr:cNvCxnSpPr/>
      </xdr:nvCxnSpPr>
      <xdr:spPr>
        <a:xfrm>
          <a:off x="16230600" y="15649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171052</xdr:rowOff>
    </xdr:from>
    <xdr:to>
      <xdr:col>85</xdr:col>
      <xdr:colOff>127000</xdr:colOff>
      <xdr:row>98</xdr:row>
      <xdr:rowOff>157922</xdr:rowOff>
    </xdr:to>
    <xdr:cxnSp macro="">
      <xdr:nvCxnSpPr>
        <xdr:cNvPr id="680" name="直線コネクタ 679"/>
        <xdr:cNvCxnSpPr/>
      </xdr:nvCxnSpPr>
      <xdr:spPr>
        <a:xfrm>
          <a:off x="15481300" y="16287352"/>
          <a:ext cx="838200" cy="672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61321</xdr:rowOff>
    </xdr:from>
    <xdr:ext cx="534377" cy="259045"/>
    <xdr:sp macro="" textlink="">
      <xdr:nvSpPr>
        <xdr:cNvPr id="681" name="積立金平均値テキスト"/>
        <xdr:cNvSpPr txBox="1"/>
      </xdr:nvSpPr>
      <xdr:spPr>
        <a:xfrm>
          <a:off x="16370300" y="161776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38444</xdr:rowOff>
    </xdr:from>
    <xdr:to>
      <xdr:col>85</xdr:col>
      <xdr:colOff>177800</xdr:colOff>
      <xdr:row>95</xdr:row>
      <xdr:rowOff>140044</xdr:rowOff>
    </xdr:to>
    <xdr:sp macro="" textlink="">
      <xdr:nvSpPr>
        <xdr:cNvPr id="682" name="フローチャート: 判断 681"/>
        <xdr:cNvSpPr/>
      </xdr:nvSpPr>
      <xdr:spPr>
        <a:xfrm>
          <a:off x="16268700" y="16326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171052</xdr:rowOff>
    </xdr:from>
    <xdr:to>
      <xdr:col>81</xdr:col>
      <xdr:colOff>50800</xdr:colOff>
      <xdr:row>96</xdr:row>
      <xdr:rowOff>69487</xdr:rowOff>
    </xdr:to>
    <xdr:cxnSp macro="">
      <xdr:nvCxnSpPr>
        <xdr:cNvPr id="683" name="直線コネクタ 682"/>
        <xdr:cNvCxnSpPr/>
      </xdr:nvCxnSpPr>
      <xdr:spPr>
        <a:xfrm flipV="1">
          <a:off x="14592300" y="16287352"/>
          <a:ext cx="889000" cy="241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162509</xdr:rowOff>
    </xdr:from>
    <xdr:to>
      <xdr:col>81</xdr:col>
      <xdr:colOff>101600</xdr:colOff>
      <xdr:row>95</xdr:row>
      <xdr:rowOff>92659</xdr:rowOff>
    </xdr:to>
    <xdr:sp macro="" textlink="">
      <xdr:nvSpPr>
        <xdr:cNvPr id="684" name="フローチャート: 判断 683"/>
        <xdr:cNvSpPr/>
      </xdr:nvSpPr>
      <xdr:spPr>
        <a:xfrm>
          <a:off x="15430500" y="16278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83786</xdr:rowOff>
    </xdr:from>
    <xdr:ext cx="534377" cy="259045"/>
    <xdr:sp macro="" textlink="">
      <xdr:nvSpPr>
        <xdr:cNvPr id="685" name="テキスト ボックス 684"/>
        <xdr:cNvSpPr txBox="1"/>
      </xdr:nvSpPr>
      <xdr:spPr>
        <a:xfrm>
          <a:off x="15214111" y="16371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69487</xdr:rowOff>
    </xdr:from>
    <xdr:to>
      <xdr:col>76</xdr:col>
      <xdr:colOff>114300</xdr:colOff>
      <xdr:row>96</xdr:row>
      <xdr:rowOff>118636</xdr:rowOff>
    </xdr:to>
    <xdr:cxnSp macro="">
      <xdr:nvCxnSpPr>
        <xdr:cNvPr id="686" name="直線コネクタ 685"/>
        <xdr:cNvCxnSpPr/>
      </xdr:nvCxnSpPr>
      <xdr:spPr>
        <a:xfrm flipV="1">
          <a:off x="13703300" y="16528687"/>
          <a:ext cx="889000" cy="49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74695</xdr:rowOff>
    </xdr:from>
    <xdr:to>
      <xdr:col>76</xdr:col>
      <xdr:colOff>165100</xdr:colOff>
      <xdr:row>96</xdr:row>
      <xdr:rowOff>4845</xdr:rowOff>
    </xdr:to>
    <xdr:sp macro="" textlink="">
      <xdr:nvSpPr>
        <xdr:cNvPr id="687" name="フローチャート: 判断 686"/>
        <xdr:cNvSpPr/>
      </xdr:nvSpPr>
      <xdr:spPr>
        <a:xfrm>
          <a:off x="14541500" y="16362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21372</xdr:rowOff>
    </xdr:from>
    <xdr:ext cx="534377" cy="259045"/>
    <xdr:sp macro="" textlink="">
      <xdr:nvSpPr>
        <xdr:cNvPr id="688" name="テキスト ボックス 687"/>
        <xdr:cNvSpPr txBox="1"/>
      </xdr:nvSpPr>
      <xdr:spPr>
        <a:xfrm>
          <a:off x="14325111" y="16137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118636</xdr:rowOff>
    </xdr:from>
    <xdr:to>
      <xdr:col>71</xdr:col>
      <xdr:colOff>177800</xdr:colOff>
      <xdr:row>98</xdr:row>
      <xdr:rowOff>69748</xdr:rowOff>
    </xdr:to>
    <xdr:cxnSp macro="">
      <xdr:nvCxnSpPr>
        <xdr:cNvPr id="689" name="直線コネクタ 688"/>
        <xdr:cNvCxnSpPr/>
      </xdr:nvCxnSpPr>
      <xdr:spPr>
        <a:xfrm flipV="1">
          <a:off x="12814300" y="16577836"/>
          <a:ext cx="889000" cy="294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74073</xdr:rowOff>
    </xdr:from>
    <xdr:to>
      <xdr:col>72</xdr:col>
      <xdr:colOff>38100</xdr:colOff>
      <xdr:row>96</xdr:row>
      <xdr:rowOff>4223</xdr:rowOff>
    </xdr:to>
    <xdr:sp macro="" textlink="">
      <xdr:nvSpPr>
        <xdr:cNvPr id="690" name="フローチャート: 判断 689"/>
        <xdr:cNvSpPr/>
      </xdr:nvSpPr>
      <xdr:spPr>
        <a:xfrm>
          <a:off x="13652500" y="1636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20750</xdr:rowOff>
    </xdr:from>
    <xdr:ext cx="534377" cy="259045"/>
    <xdr:sp macro="" textlink="">
      <xdr:nvSpPr>
        <xdr:cNvPr id="691" name="テキスト ボックス 690"/>
        <xdr:cNvSpPr txBox="1"/>
      </xdr:nvSpPr>
      <xdr:spPr>
        <a:xfrm>
          <a:off x="13436111" y="16137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165677</xdr:rowOff>
    </xdr:from>
    <xdr:to>
      <xdr:col>67</xdr:col>
      <xdr:colOff>101600</xdr:colOff>
      <xdr:row>96</xdr:row>
      <xdr:rowOff>95827</xdr:rowOff>
    </xdr:to>
    <xdr:sp macro="" textlink="">
      <xdr:nvSpPr>
        <xdr:cNvPr id="692" name="フローチャート: 判断 691"/>
        <xdr:cNvSpPr/>
      </xdr:nvSpPr>
      <xdr:spPr>
        <a:xfrm>
          <a:off x="12763500" y="16453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112354</xdr:rowOff>
    </xdr:from>
    <xdr:ext cx="534377" cy="259045"/>
    <xdr:sp macro="" textlink="">
      <xdr:nvSpPr>
        <xdr:cNvPr id="693" name="テキスト ボックス 692"/>
        <xdr:cNvSpPr txBox="1"/>
      </xdr:nvSpPr>
      <xdr:spPr>
        <a:xfrm>
          <a:off x="12547111" y="162286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4" name="テキスト ボックス 693"/>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5" name="テキスト ボックス 694"/>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6" name="テキスト ボックス 695"/>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7" name="テキスト ボックス 696"/>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8" name="テキスト ボックス 697"/>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107122</xdr:rowOff>
    </xdr:from>
    <xdr:to>
      <xdr:col>85</xdr:col>
      <xdr:colOff>177800</xdr:colOff>
      <xdr:row>99</xdr:row>
      <xdr:rowOff>37272</xdr:rowOff>
    </xdr:to>
    <xdr:sp macro="" textlink="">
      <xdr:nvSpPr>
        <xdr:cNvPr id="699" name="楕円 698"/>
        <xdr:cNvSpPr/>
      </xdr:nvSpPr>
      <xdr:spPr>
        <a:xfrm>
          <a:off x="16268700" y="16909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22049</xdr:rowOff>
    </xdr:from>
    <xdr:ext cx="469744" cy="259045"/>
    <xdr:sp macro="" textlink="">
      <xdr:nvSpPr>
        <xdr:cNvPr id="700" name="積立金該当値テキスト"/>
        <xdr:cNvSpPr txBox="1"/>
      </xdr:nvSpPr>
      <xdr:spPr>
        <a:xfrm>
          <a:off x="16370300" y="16824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120252</xdr:rowOff>
    </xdr:from>
    <xdr:to>
      <xdr:col>81</xdr:col>
      <xdr:colOff>101600</xdr:colOff>
      <xdr:row>95</xdr:row>
      <xdr:rowOff>50402</xdr:rowOff>
    </xdr:to>
    <xdr:sp macro="" textlink="">
      <xdr:nvSpPr>
        <xdr:cNvPr id="701" name="楕円 700"/>
        <xdr:cNvSpPr/>
      </xdr:nvSpPr>
      <xdr:spPr>
        <a:xfrm>
          <a:off x="15430500" y="16236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66929</xdr:rowOff>
    </xdr:from>
    <xdr:ext cx="534377" cy="259045"/>
    <xdr:sp macro="" textlink="">
      <xdr:nvSpPr>
        <xdr:cNvPr id="702" name="テキスト ボックス 701"/>
        <xdr:cNvSpPr txBox="1"/>
      </xdr:nvSpPr>
      <xdr:spPr>
        <a:xfrm>
          <a:off x="15214111" y="16011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18687</xdr:rowOff>
    </xdr:from>
    <xdr:to>
      <xdr:col>76</xdr:col>
      <xdr:colOff>165100</xdr:colOff>
      <xdr:row>96</xdr:row>
      <xdr:rowOff>120287</xdr:rowOff>
    </xdr:to>
    <xdr:sp macro="" textlink="">
      <xdr:nvSpPr>
        <xdr:cNvPr id="703" name="楕円 702"/>
        <xdr:cNvSpPr/>
      </xdr:nvSpPr>
      <xdr:spPr>
        <a:xfrm>
          <a:off x="14541500" y="16477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111414</xdr:rowOff>
    </xdr:from>
    <xdr:ext cx="534377" cy="259045"/>
    <xdr:sp macro="" textlink="">
      <xdr:nvSpPr>
        <xdr:cNvPr id="704" name="テキスト ボックス 703"/>
        <xdr:cNvSpPr txBox="1"/>
      </xdr:nvSpPr>
      <xdr:spPr>
        <a:xfrm>
          <a:off x="14325111" y="16570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67836</xdr:rowOff>
    </xdr:from>
    <xdr:to>
      <xdr:col>72</xdr:col>
      <xdr:colOff>38100</xdr:colOff>
      <xdr:row>96</xdr:row>
      <xdr:rowOff>169436</xdr:rowOff>
    </xdr:to>
    <xdr:sp macro="" textlink="">
      <xdr:nvSpPr>
        <xdr:cNvPr id="705" name="楕円 704"/>
        <xdr:cNvSpPr/>
      </xdr:nvSpPr>
      <xdr:spPr>
        <a:xfrm>
          <a:off x="13652500" y="16527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160563</xdr:rowOff>
    </xdr:from>
    <xdr:ext cx="534377" cy="259045"/>
    <xdr:sp macro="" textlink="">
      <xdr:nvSpPr>
        <xdr:cNvPr id="706" name="テキスト ボックス 705"/>
        <xdr:cNvSpPr txBox="1"/>
      </xdr:nvSpPr>
      <xdr:spPr>
        <a:xfrm>
          <a:off x="13436111" y="16619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18948</xdr:rowOff>
    </xdr:from>
    <xdr:to>
      <xdr:col>67</xdr:col>
      <xdr:colOff>101600</xdr:colOff>
      <xdr:row>98</xdr:row>
      <xdr:rowOff>120548</xdr:rowOff>
    </xdr:to>
    <xdr:sp macro="" textlink="">
      <xdr:nvSpPr>
        <xdr:cNvPr id="707" name="楕円 706"/>
        <xdr:cNvSpPr/>
      </xdr:nvSpPr>
      <xdr:spPr>
        <a:xfrm>
          <a:off x="12763500" y="16821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111675</xdr:rowOff>
    </xdr:from>
    <xdr:ext cx="469744" cy="259045"/>
    <xdr:sp macro="" textlink="">
      <xdr:nvSpPr>
        <xdr:cNvPr id="708" name="テキスト ボックス 707"/>
        <xdr:cNvSpPr txBox="1"/>
      </xdr:nvSpPr>
      <xdr:spPr>
        <a:xfrm>
          <a:off x="12579428" y="16913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9" name="正方形/長方形 708"/>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0" name="正方形/長方形 709"/>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1" name="正方形/長方形 710"/>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2" name="正方形/長方形 711"/>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3" name="正方形/長方形 712"/>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4" name="正方形/長方形 713"/>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5" name="正方形/長方形 714"/>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6" name="正方形/長方形 715"/>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7" name="テキスト ボックス 716"/>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8" name="直線コネクタ 717"/>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9" name="直線コネクタ 718"/>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0" name="テキスト ボックス 719"/>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1" name="直線コネクタ 720"/>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2" name="テキスト ボックス 721"/>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3" name="直線コネクタ 722"/>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4" name="テキスト ボックス 723"/>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5" name="直線コネクタ 724"/>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26" name="テキスト ボックス 725"/>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7" name="直線コネクタ 726"/>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8" name="テキスト ボックス 727"/>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9" name="直線コネクタ 728"/>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0" name="テキスト ボックス 729"/>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1" name="直線コネクタ 730"/>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2" name="テキスト ボックス 731"/>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3"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85707</xdr:rowOff>
    </xdr:from>
    <xdr:to>
      <xdr:col>116</xdr:col>
      <xdr:colOff>62864</xdr:colOff>
      <xdr:row>39</xdr:row>
      <xdr:rowOff>98878</xdr:rowOff>
    </xdr:to>
    <xdr:cxnSp macro="">
      <xdr:nvCxnSpPr>
        <xdr:cNvPr id="734" name="直線コネクタ 733"/>
        <xdr:cNvCxnSpPr/>
      </xdr:nvCxnSpPr>
      <xdr:spPr>
        <a:xfrm flipV="1">
          <a:off x="22159595" y="5229207"/>
          <a:ext cx="1269" cy="15562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5"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6" name="直線コネクタ 735"/>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32384</xdr:rowOff>
    </xdr:from>
    <xdr:ext cx="534377" cy="259045"/>
    <xdr:sp macro="" textlink="">
      <xdr:nvSpPr>
        <xdr:cNvPr id="737" name="投資及び出資金最大値テキスト"/>
        <xdr:cNvSpPr txBox="1"/>
      </xdr:nvSpPr>
      <xdr:spPr>
        <a:xfrm>
          <a:off x="22212300" y="5004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85707</xdr:rowOff>
    </xdr:from>
    <xdr:to>
      <xdr:col>116</xdr:col>
      <xdr:colOff>152400</xdr:colOff>
      <xdr:row>30</xdr:row>
      <xdr:rowOff>85707</xdr:rowOff>
    </xdr:to>
    <xdr:cxnSp macro="">
      <xdr:nvCxnSpPr>
        <xdr:cNvPr id="738" name="直線コネクタ 737"/>
        <xdr:cNvCxnSpPr/>
      </xdr:nvCxnSpPr>
      <xdr:spPr>
        <a:xfrm>
          <a:off x="22072600" y="52292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39" name="直線コネクタ 738"/>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24691</xdr:rowOff>
    </xdr:from>
    <xdr:ext cx="469744" cy="259045"/>
    <xdr:sp macro="" textlink="">
      <xdr:nvSpPr>
        <xdr:cNvPr id="740" name="投資及び出資金平均値テキスト"/>
        <xdr:cNvSpPr txBox="1"/>
      </xdr:nvSpPr>
      <xdr:spPr>
        <a:xfrm>
          <a:off x="22212300" y="61968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1814</xdr:rowOff>
    </xdr:from>
    <xdr:to>
      <xdr:col>116</xdr:col>
      <xdr:colOff>114300</xdr:colOff>
      <xdr:row>37</xdr:row>
      <xdr:rowOff>103414</xdr:rowOff>
    </xdr:to>
    <xdr:sp macro="" textlink="">
      <xdr:nvSpPr>
        <xdr:cNvPr id="741" name="フローチャート: 判断 740"/>
        <xdr:cNvSpPr/>
      </xdr:nvSpPr>
      <xdr:spPr>
        <a:xfrm>
          <a:off x="22110700" y="6345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2" name="直線コネクタ 741"/>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36</xdr:row>
      <xdr:rowOff>156065</xdr:rowOff>
    </xdr:from>
    <xdr:to>
      <xdr:col>112</xdr:col>
      <xdr:colOff>38100</xdr:colOff>
      <xdr:row>37</xdr:row>
      <xdr:rowOff>86215</xdr:rowOff>
    </xdr:to>
    <xdr:sp macro="" textlink="">
      <xdr:nvSpPr>
        <xdr:cNvPr id="743" name="フローチャート: 判断 742"/>
        <xdr:cNvSpPr/>
      </xdr:nvSpPr>
      <xdr:spPr>
        <a:xfrm>
          <a:off x="21272500" y="632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35</xdr:row>
      <xdr:rowOff>102742</xdr:rowOff>
    </xdr:from>
    <xdr:ext cx="469744" cy="259045"/>
    <xdr:sp macro="" textlink="">
      <xdr:nvSpPr>
        <xdr:cNvPr id="744" name="テキスト ボックス 743"/>
        <xdr:cNvSpPr txBox="1"/>
      </xdr:nvSpPr>
      <xdr:spPr>
        <a:xfrm>
          <a:off x="21088428" y="6103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5" name="直線コネクタ 744"/>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119380</xdr:rowOff>
    </xdr:from>
    <xdr:to>
      <xdr:col>107</xdr:col>
      <xdr:colOff>101600</xdr:colOff>
      <xdr:row>38</xdr:row>
      <xdr:rowOff>49530</xdr:rowOff>
    </xdr:to>
    <xdr:sp macro="" textlink="">
      <xdr:nvSpPr>
        <xdr:cNvPr id="746" name="フローチャート: 判断 745"/>
        <xdr:cNvSpPr/>
      </xdr:nvSpPr>
      <xdr:spPr>
        <a:xfrm>
          <a:off x="20383500" y="646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66057</xdr:rowOff>
    </xdr:from>
    <xdr:ext cx="469744" cy="259045"/>
    <xdr:sp macro="" textlink="">
      <xdr:nvSpPr>
        <xdr:cNvPr id="747" name="テキスト ボックス 746"/>
        <xdr:cNvSpPr txBox="1"/>
      </xdr:nvSpPr>
      <xdr:spPr>
        <a:xfrm>
          <a:off x="20199428" y="6238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48" name="直線コネクタ 747"/>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114699</xdr:rowOff>
    </xdr:from>
    <xdr:to>
      <xdr:col>102</xdr:col>
      <xdr:colOff>165100</xdr:colOff>
      <xdr:row>38</xdr:row>
      <xdr:rowOff>44849</xdr:rowOff>
    </xdr:to>
    <xdr:sp macro="" textlink="">
      <xdr:nvSpPr>
        <xdr:cNvPr id="749" name="フローチャート: 判断 748"/>
        <xdr:cNvSpPr/>
      </xdr:nvSpPr>
      <xdr:spPr>
        <a:xfrm>
          <a:off x="19494500" y="6458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61376</xdr:rowOff>
    </xdr:from>
    <xdr:ext cx="469744" cy="259045"/>
    <xdr:sp macro="" textlink="">
      <xdr:nvSpPr>
        <xdr:cNvPr id="750" name="テキスト ボックス 749"/>
        <xdr:cNvSpPr txBox="1"/>
      </xdr:nvSpPr>
      <xdr:spPr>
        <a:xfrm>
          <a:off x="19310428" y="6233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93037</xdr:rowOff>
    </xdr:from>
    <xdr:to>
      <xdr:col>98</xdr:col>
      <xdr:colOff>38100</xdr:colOff>
      <xdr:row>38</xdr:row>
      <xdr:rowOff>23186</xdr:rowOff>
    </xdr:to>
    <xdr:sp macro="" textlink="">
      <xdr:nvSpPr>
        <xdr:cNvPr id="751" name="フローチャート: 判断 750"/>
        <xdr:cNvSpPr/>
      </xdr:nvSpPr>
      <xdr:spPr>
        <a:xfrm>
          <a:off x="18605500" y="643668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39714</xdr:rowOff>
    </xdr:from>
    <xdr:ext cx="469744" cy="259045"/>
    <xdr:sp macro="" textlink="">
      <xdr:nvSpPr>
        <xdr:cNvPr id="752" name="テキスト ボックス 751"/>
        <xdr:cNvSpPr txBox="1"/>
      </xdr:nvSpPr>
      <xdr:spPr>
        <a:xfrm>
          <a:off x="18421428" y="6211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3" name="テキスト ボックス 752"/>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4" name="テキスト ボックス 753"/>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5" name="テキスト ボックス 754"/>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6" name="テキスト ボックス 755"/>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7" name="テキスト ボックス 756"/>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58" name="楕円 757"/>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59" name="投資及び出資金該当値テキスト"/>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0" name="楕円 759"/>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1" name="テキスト ボックス 760"/>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2" name="楕円 761"/>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3" name="テキスト ボックス 762"/>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4" name="楕円 763"/>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5" name="テキスト ボックス 764"/>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6" name="楕円 765"/>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67" name="テキスト ボックス 766"/>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8" name="正方形/長方形 767"/>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9" name="正方形/長方形 768"/>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0" name="正方形/長方形 769"/>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1" name="正方形/長方形 770"/>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2" name="正方形/長方形 771"/>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3" name="正方形/長方形 772"/>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4" name="正方形/長方形 773"/>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5" name="正方形/長方形 774"/>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6" name="テキスト ボックス 775"/>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7" name="直線コネクタ 776"/>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8" name="直線コネクタ 777"/>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9" name="テキスト ボックス 778"/>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0" name="直線コネクタ 779"/>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1" name="テキスト ボックス 780"/>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2" name="直線コネクタ 781"/>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83" name="テキスト ボックス 782"/>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84" name="直線コネクタ 783"/>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85" name="テキスト ボックス 784"/>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6" name="直線コネクタ 78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7" name="テキスト ボックス 786"/>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8"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114783</xdr:rowOff>
    </xdr:from>
    <xdr:to>
      <xdr:col>116</xdr:col>
      <xdr:colOff>62864</xdr:colOff>
      <xdr:row>58</xdr:row>
      <xdr:rowOff>129184</xdr:rowOff>
    </xdr:to>
    <xdr:cxnSp macro="">
      <xdr:nvCxnSpPr>
        <xdr:cNvPr id="789" name="直線コネクタ 788"/>
        <xdr:cNvCxnSpPr/>
      </xdr:nvCxnSpPr>
      <xdr:spPr>
        <a:xfrm flipV="1">
          <a:off x="22159595" y="8858733"/>
          <a:ext cx="1269" cy="12145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133011</xdr:rowOff>
    </xdr:from>
    <xdr:ext cx="378565" cy="259045"/>
    <xdr:sp macro="" textlink="">
      <xdr:nvSpPr>
        <xdr:cNvPr id="790" name="貸付金最小値テキスト"/>
        <xdr:cNvSpPr txBox="1"/>
      </xdr:nvSpPr>
      <xdr:spPr>
        <a:xfrm>
          <a:off x="22212300" y="100771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129184</xdr:rowOff>
    </xdr:from>
    <xdr:to>
      <xdr:col>116</xdr:col>
      <xdr:colOff>152400</xdr:colOff>
      <xdr:row>58</xdr:row>
      <xdr:rowOff>129184</xdr:rowOff>
    </xdr:to>
    <xdr:cxnSp macro="">
      <xdr:nvCxnSpPr>
        <xdr:cNvPr id="791" name="直線コネクタ 790"/>
        <xdr:cNvCxnSpPr/>
      </xdr:nvCxnSpPr>
      <xdr:spPr>
        <a:xfrm>
          <a:off x="22072600" y="10073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61460</xdr:rowOff>
    </xdr:from>
    <xdr:ext cx="534377" cy="259045"/>
    <xdr:sp macro="" textlink="">
      <xdr:nvSpPr>
        <xdr:cNvPr id="792" name="貸付金最大値テキスト"/>
        <xdr:cNvSpPr txBox="1"/>
      </xdr:nvSpPr>
      <xdr:spPr>
        <a:xfrm>
          <a:off x="22212300" y="8633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26,795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114783</xdr:rowOff>
    </xdr:from>
    <xdr:to>
      <xdr:col>116</xdr:col>
      <xdr:colOff>152400</xdr:colOff>
      <xdr:row>51</xdr:row>
      <xdr:rowOff>114783</xdr:rowOff>
    </xdr:to>
    <xdr:cxnSp macro="">
      <xdr:nvCxnSpPr>
        <xdr:cNvPr id="793" name="直線コネクタ 792"/>
        <xdr:cNvCxnSpPr/>
      </xdr:nvCxnSpPr>
      <xdr:spPr>
        <a:xfrm>
          <a:off x="22072600" y="8858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56</xdr:row>
      <xdr:rowOff>91785</xdr:rowOff>
    </xdr:from>
    <xdr:to>
      <xdr:col>116</xdr:col>
      <xdr:colOff>63500</xdr:colOff>
      <xdr:row>56</xdr:row>
      <xdr:rowOff>98095</xdr:rowOff>
    </xdr:to>
    <xdr:cxnSp macro="">
      <xdr:nvCxnSpPr>
        <xdr:cNvPr id="794" name="直線コネクタ 793"/>
        <xdr:cNvCxnSpPr/>
      </xdr:nvCxnSpPr>
      <xdr:spPr>
        <a:xfrm flipV="1">
          <a:off x="21323300" y="9692985"/>
          <a:ext cx="838200" cy="6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87123</xdr:rowOff>
    </xdr:from>
    <xdr:ext cx="469744" cy="259045"/>
    <xdr:sp macro="" textlink="">
      <xdr:nvSpPr>
        <xdr:cNvPr id="795" name="貸付金平均値テキスト"/>
        <xdr:cNvSpPr txBox="1"/>
      </xdr:nvSpPr>
      <xdr:spPr>
        <a:xfrm>
          <a:off x="22212300" y="985977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108696</xdr:rowOff>
    </xdr:from>
    <xdr:to>
      <xdr:col>116</xdr:col>
      <xdr:colOff>114300</xdr:colOff>
      <xdr:row>58</xdr:row>
      <xdr:rowOff>38846</xdr:rowOff>
    </xdr:to>
    <xdr:sp macro="" textlink="">
      <xdr:nvSpPr>
        <xdr:cNvPr id="796" name="フローチャート: 判断 795"/>
        <xdr:cNvSpPr/>
      </xdr:nvSpPr>
      <xdr:spPr>
        <a:xfrm>
          <a:off x="22110700" y="98813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56</xdr:row>
      <xdr:rowOff>98095</xdr:rowOff>
    </xdr:from>
    <xdr:to>
      <xdr:col>111</xdr:col>
      <xdr:colOff>177800</xdr:colOff>
      <xdr:row>56</xdr:row>
      <xdr:rowOff>101112</xdr:rowOff>
    </xdr:to>
    <xdr:cxnSp macro="">
      <xdr:nvCxnSpPr>
        <xdr:cNvPr id="797" name="直線コネクタ 796"/>
        <xdr:cNvCxnSpPr/>
      </xdr:nvCxnSpPr>
      <xdr:spPr>
        <a:xfrm flipV="1">
          <a:off x="20434300" y="9699295"/>
          <a:ext cx="889000" cy="3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129043</xdr:rowOff>
    </xdr:from>
    <xdr:to>
      <xdr:col>112</xdr:col>
      <xdr:colOff>38100</xdr:colOff>
      <xdr:row>58</xdr:row>
      <xdr:rowOff>59193</xdr:rowOff>
    </xdr:to>
    <xdr:sp macro="" textlink="">
      <xdr:nvSpPr>
        <xdr:cNvPr id="798" name="フローチャート: 判断 797"/>
        <xdr:cNvSpPr/>
      </xdr:nvSpPr>
      <xdr:spPr>
        <a:xfrm>
          <a:off x="21272500" y="9901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50320</xdr:rowOff>
    </xdr:from>
    <xdr:ext cx="469744" cy="259045"/>
    <xdr:sp macro="" textlink="">
      <xdr:nvSpPr>
        <xdr:cNvPr id="799" name="テキスト ボックス 798"/>
        <xdr:cNvSpPr txBox="1"/>
      </xdr:nvSpPr>
      <xdr:spPr>
        <a:xfrm>
          <a:off x="21088428" y="9994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56</xdr:row>
      <xdr:rowOff>101112</xdr:rowOff>
    </xdr:from>
    <xdr:to>
      <xdr:col>107</xdr:col>
      <xdr:colOff>50800</xdr:colOff>
      <xdr:row>56</xdr:row>
      <xdr:rowOff>114005</xdr:rowOff>
    </xdr:to>
    <xdr:cxnSp macro="">
      <xdr:nvCxnSpPr>
        <xdr:cNvPr id="800" name="直線コネクタ 799"/>
        <xdr:cNvCxnSpPr/>
      </xdr:nvCxnSpPr>
      <xdr:spPr>
        <a:xfrm flipV="1">
          <a:off x="19545300" y="9702312"/>
          <a:ext cx="889000" cy="12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56</xdr:row>
      <xdr:rowOff>33670</xdr:rowOff>
    </xdr:from>
    <xdr:to>
      <xdr:col>107</xdr:col>
      <xdr:colOff>101600</xdr:colOff>
      <xdr:row>56</xdr:row>
      <xdr:rowOff>135270</xdr:rowOff>
    </xdr:to>
    <xdr:sp macro="" textlink="">
      <xdr:nvSpPr>
        <xdr:cNvPr id="801" name="フローチャート: 判断 800"/>
        <xdr:cNvSpPr/>
      </xdr:nvSpPr>
      <xdr:spPr>
        <a:xfrm>
          <a:off x="20383500" y="9634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54</xdr:row>
      <xdr:rowOff>151797</xdr:rowOff>
    </xdr:from>
    <xdr:ext cx="469744" cy="259045"/>
    <xdr:sp macro="" textlink="">
      <xdr:nvSpPr>
        <xdr:cNvPr id="802" name="テキスト ボックス 801"/>
        <xdr:cNvSpPr txBox="1"/>
      </xdr:nvSpPr>
      <xdr:spPr>
        <a:xfrm>
          <a:off x="20199428" y="9410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114005</xdr:rowOff>
    </xdr:from>
    <xdr:to>
      <xdr:col>102</xdr:col>
      <xdr:colOff>114300</xdr:colOff>
      <xdr:row>56</xdr:row>
      <xdr:rowOff>125116</xdr:rowOff>
    </xdr:to>
    <xdr:cxnSp macro="">
      <xdr:nvCxnSpPr>
        <xdr:cNvPr id="803" name="直線コネクタ 802"/>
        <xdr:cNvCxnSpPr/>
      </xdr:nvCxnSpPr>
      <xdr:spPr>
        <a:xfrm flipV="1">
          <a:off x="18656300" y="9715205"/>
          <a:ext cx="889000" cy="11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56</xdr:row>
      <xdr:rowOff>26264</xdr:rowOff>
    </xdr:from>
    <xdr:to>
      <xdr:col>102</xdr:col>
      <xdr:colOff>165100</xdr:colOff>
      <xdr:row>56</xdr:row>
      <xdr:rowOff>127864</xdr:rowOff>
    </xdr:to>
    <xdr:sp macro="" textlink="">
      <xdr:nvSpPr>
        <xdr:cNvPr id="804" name="フローチャート: 判断 803"/>
        <xdr:cNvSpPr/>
      </xdr:nvSpPr>
      <xdr:spPr>
        <a:xfrm>
          <a:off x="19494500" y="9627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54</xdr:row>
      <xdr:rowOff>144391</xdr:rowOff>
    </xdr:from>
    <xdr:ext cx="469744" cy="259045"/>
    <xdr:sp macro="" textlink="">
      <xdr:nvSpPr>
        <xdr:cNvPr id="805" name="テキスト ボックス 804"/>
        <xdr:cNvSpPr txBox="1"/>
      </xdr:nvSpPr>
      <xdr:spPr>
        <a:xfrm>
          <a:off x="19310428" y="9402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118892</xdr:rowOff>
    </xdr:from>
    <xdr:to>
      <xdr:col>98</xdr:col>
      <xdr:colOff>38100</xdr:colOff>
      <xdr:row>57</xdr:row>
      <xdr:rowOff>49042</xdr:rowOff>
    </xdr:to>
    <xdr:sp macro="" textlink="">
      <xdr:nvSpPr>
        <xdr:cNvPr id="806" name="フローチャート: 判断 805"/>
        <xdr:cNvSpPr/>
      </xdr:nvSpPr>
      <xdr:spPr>
        <a:xfrm>
          <a:off x="18605500" y="9720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40169</xdr:rowOff>
    </xdr:from>
    <xdr:ext cx="469744" cy="259045"/>
    <xdr:sp macro="" textlink="">
      <xdr:nvSpPr>
        <xdr:cNvPr id="807" name="テキスト ボックス 806"/>
        <xdr:cNvSpPr txBox="1"/>
      </xdr:nvSpPr>
      <xdr:spPr>
        <a:xfrm>
          <a:off x="18421428" y="9812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8" name="テキスト ボックス 80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9" name="テキスト ボックス 80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0" name="テキスト ボックス 80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1" name="テキスト ボックス 81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2" name="テキスト ボックス 81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56</xdr:row>
      <xdr:rowOff>40985</xdr:rowOff>
    </xdr:from>
    <xdr:to>
      <xdr:col>116</xdr:col>
      <xdr:colOff>114300</xdr:colOff>
      <xdr:row>56</xdr:row>
      <xdr:rowOff>142585</xdr:rowOff>
    </xdr:to>
    <xdr:sp macro="" textlink="">
      <xdr:nvSpPr>
        <xdr:cNvPr id="813" name="楕円 812"/>
        <xdr:cNvSpPr/>
      </xdr:nvSpPr>
      <xdr:spPr>
        <a:xfrm>
          <a:off x="22110700" y="964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55</xdr:row>
      <xdr:rowOff>63862</xdr:rowOff>
    </xdr:from>
    <xdr:ext cx="469744" cy="259045"/>
    <xdr:sp macro="" textlink="">
      <xdr:nvSpPr>
        <xdr:cNvPr id="814" name="貸付金該当値テキスト"/>
        <xdr:cNvSpPr txBox="1"/>
      </xdr:nvSpPr>
      <xdr:spPr>
        <a:xfrm>
          <a:off x="22212300" y="9493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56</xdr:row>
      <xdr:rowOff>47295</xdr:rowOff>
    </xdr:from>
    <xdr:to>
      <xdr:col>112</xdr:col>
      <xdr:colOff>38100</xdr:colOff>
      <xdr:row>56</xdr:row>
      <xdr:rowOff>148895</xdr:rowOff>
    </xdr:to>
    <xdr:sp macro="" textlink="">
      <xdr:nvSpPr>
        <xdr:cNvPr id="815" name="楕円 814"/>
        <xdr:cNvSpPr/>
      </xdr:nvSpPr>
      <xdr:spPr>
        <a:xfrm>
          <a:off x="21272500" y="9648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54</xdr:row>
      <xdr:rowOff>165422</xdr:rowOff>
    </xdr:from>
    <xdr:ext cx="469744" cy="259045"/>
    <xdr:sp macro="" textlink="">
      <xdr:nvSpPr>
        <xdr:cNvPr id="816" name="テキスト ボックス 815"/>
        <xdr:cNvSpPr txBox="1"/>
      </xdr:nvSpPr>
      <xdr:spPr>
        <a:xfrm>
          <a:off x="21088428" y="9423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56</xdr:row>
      <xdr:rowOff>50312</xdr:rowOff>
    </xdr:from>
    <xdr:to>
      <xdr:col>107</xdr:col>
      <xdr:colOff>101600</xdr:colOff>
      <xdr:row>56</xdr:row>
      <xdr:rowOff>151912</xdr:rowOff>
    </xdr:to>
    <xdr:sp macro="" textlink="">
      <xdr:nvSpPr>
        <xdr:cNvPr id="817" name="楕円 816"/>
        <xdr:cNvSpPr/>
      </xdr:nvSpPr>
      <xdr:spPr>
        <a:xfrm>
          <a:off x="20383500" y="965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143039</xdr:rowOff>
    </xdr:from>
    <xdr:ext cx="469744" cy="259045"/>
    <xdr:sp macro="" textlink="">
      <xdr:nvSpPr>
        <xdr:cNvPr id="818" name="テキスト ボックス 817"/>
        <xdr:cNvSpPr txBox="1"/>
      </xdr:nvSpPr>
      <xdr:spPr>
        <a:xfrm>
          <a:off x="20199428" y="97442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56</xdr:row>
      <xdr:rowOff>63205</xdr:rowOff>
    </xdr:from>
    <xdr:to>
      <xdr:col>102</xdr:col>
      <xdr:colOff>165100</xdr:colOff>
      <xdr:row>56</xdr:row>
      <xdr:rowOff>164805</xdr:rowOff>
    </xdr:to>
    <xdr:sp macro="" textlink="">
      <xdr:nvSpPr>
        <xdr:cNvPr id="819" name="楕円 818"/>
        <xdr:cNvSpPr/>
      </xdr:nvSpPr>
      <xdr:spPr>
        <a:xfrm>
          <a:off x="19494500" y="9664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155932</xdr:rowOff>
    </xdr:from>
    <xdr:ext cx="469744" cy="259045"/>
    <xdr:sp macro="" textlink="">
      <xdr:nvSpPr>
        <xdr:cNvPr id="820" name="テキスト ボックス 819"/>
        <xdr:cNvSpPr txBox="1"/>
      </xdr:nvSpPr>
      <xdr:spPr>
        <a:xfrm>
          <a:off x="19310428" y="9757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74316</xdr:rowOff>
    </xdr:from>
    <xdr:to>
      <xdr:col>98</xdr:col>
      <xdr:colOff>38100</xdr:colOff>
      <xdr:row>57</xdr:row>
      <xdr:rowOff>4466</xdr:rowOff>
    </xdr:to>
    <xdr:sp macro="" textlink="">
      <xdr:nvSpPr>
        <xdr:cNvPr id="821" name="楕円 820"/>
        <xdr:cNvSpPr/>
      </xdr:nvSpPr>
      <xdr:spPr>
        <a:xfrm>
          <a:off x="18605500" y="9675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55</xdr:row>
      <xdr:rowOff>20993</xdr:rowOff>
    </xdr:from>
    <xdr:ext cx="469744" cy="259045"/>
    <xdr:sp macro="" textlink="">
      <xdr:nvSpPr>
        <xdr:cNvPr id="822" name="テキスト ボックス 821"/>
        <xdr:cNvSpPr txBox="1"/>
      </xdr:nvSpPr>
      <xdr:spPr>
        <a:xfrm>
          <a:off x="18421428" y="94507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3" name="正方形/長方形 822"/>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4" name="正方形/長方形 823"/>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5" name="正方形/長方形 824"/>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6" name="正方形/長方形 825"/>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7" name="正方形/長方形 826"/>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8" name="正方形/長方形 827"/>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9" name="正方形/長方形 828"/>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0" name="正方形/長方形 829"/>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1" name="テキスト ボックス 830"/>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2" name="直線コネクタ 831"/>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33" name="テキスト ボックス 832"/>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34" name="直線コネクタ 833"/>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35" name="テキスト ボックス 834"/>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36" name="直線コネクタ 835"/>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37" name="テキスト ボックス 836"/>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38" name="直線コネクタ 837"/>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39" name="テキスト ボックス 838"/>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40" name="直線コネクタ 839"/>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41" name="テキスト ボックス 840"/>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2" name="直線コネクタ 84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43" name="テキスト ボックス 842"/>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152822</xdr:rowOff>
    </xdr:from>
    <xdr:to>
      <xdr:col>116</xdr:col>
      <xdr:colOff>62864</xdr:colOff>
      <xdr:row>77</xdr:row>
      <xdr:rowOff>45974</xdr:rowOff>
    </xdr:to>
    <xdr:cxnSp macro="">
      <xdr:nvCxnSpPr>
        <xdr:cNvPr id="845" name="直線コネクタ 844"/>
        <xdr:cNvCxnSpPr/>
      </xdr:nvCxnSpPr>
      <xdr:spPr>
        <a:xfrm flipV="1">
          <a:off x="22159595" y="12154322"/>
          <a:ext cx="1269" cy="1093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49801</xdr:rowOff>
    </xdr:from>
    <xdr:ext cx="534377" cy="259045"/>
    <xdr:sp macro="" textlink="">
      <xdr:nvSpPr>
        <xdr:cNvPr id="846" name="繰出金最小値テキスト"/>
        <xdr:cNvSpPr txBox="1"/>
      </xdr:nvSpPr>
      <xdr:spPr>
        <a:xfrm>
          <a:off x="22212300" y="13251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25,800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45974</xdr:rowOff>
    </xdr:from>
    <xdr:to>
      <xdr:col>116</xdr:col>
      <xdr:colOff>152400</xdr:colOff>
      <xdr:row>77</xdr:row>
      <xdr:rowOff>45974</xdr:rowOff>
    </xdr:to>
    <xdr:cxnSp macro="">
      <xdr:nvCxnSpPr>
        <xdr:cNvPr id="847" name="直線コネクタ 846"/>
        <xdr:cNvCxnSpPr/>
      </xdr:nvCxnSpPr>
      <xdr:spPr>
        <a:xfrm>
          <a:off x="22072600" y="13247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99499</xdr:rowOff>
    </xdr:from>
    <xdr:ext cx="534377" cy="259045"/>
    <xdr:sp macro="" textlink="">
      <xdr:nvSpPr>
        <xdr:cNvPr id="848" name="繰出金最大値テキスト"/>
        <xdr:cNvSpPr txBox="1"/>
      </xdr:nvSpPr>
      <xdr:spPr>
        <a:xfrm>
          <a:off x="22212300" y="119295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152822</xdr:rowOff>
    </xdr:from>
    <xdr:to>
      <xdr:col>116</xdr:col>
      <xdr:colOff>152400</xdr:colOff>
      <xdr:row>70</xdr:row>
      <xdr:rowOff>152822</xdr:rowOff>
    </xdr:to>
    <xdr:cxnSp macro="">
      <xdr:nvCxnSpPr>
        <xdr:cNvPr id="849" name="直線コネクタ 848"/>
        <xdr:cNvCxnSpPr/>
      </xdr:nvCxnSpPr>
      <xdr:spPr>
        <a:xfrm>
          <a:off x="22072600" y="121543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120772</xdr:rowOff>
    </xdr:from>
    <xdr:to>
      <xdr:col>116</xdr:col>
      <xdr:colOff>63500</xdr:colOff>
      <xdr:row>73</xdr:row>
      <xdr:rowOff>166767</xdr:rowOff>
    </xdr:to>
    <xdr:cxnSp macro="">
      <xdr:nvCxnSpPr>
        <xdr:cNvPr id="850" name="直線コネクタ 849"/>
        <xdr:cNvCxnSpPr/>
      </xdr:nvCxnSpPr>
      <xdr:spPr>
        <a:xfrm flipV="1">
          <a:off x="21323300" y="12636622"/>
          <a:ext cx="838200" cy="45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71</xdr:row>
      <xdr:rowOff>79727</xdr:rowOff>
    </xdr:from>
    <xdr:ext cx="534377" cy="259045"/>
    <xdr:sp macro="" textlink="">
      <xdr:nvSpPr>
        <xdr:cNvPr id="851" name="繰出金平均値テキスト"/>
        <xdr:cNvSpPr txBox="1"/>
      </xdr:nvSpPr>
      <xdr:spPr>
        <a:xfrm>
          <a:off x="22212300" y="122526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72</xdr:row>
      <xdr:rowOff>56850</xdr:rowOff>
    </xdr:from>
    <xdr:to>
      <xdr:col>116</xdr:col>
      <xdr:colOff>114300</xdr:colOff>
      <xdr:row>72</xdr:row>
      <xdr:rowOff>158450</xdr:rowOff>
    </xdr:to>
    <xdr:sp macro="" textlink="">
      <xdr:nvSpPr>
        <xdr:cNvPr id="852" name="フローチャート: 判断 851"/>
        <xdr:cNvSpPr/>
      </xdr:nvSpPr>
      <xdr:spPr>
        <a:xfrm>
          <a:off x="22110700" y="1240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166767</xdr:rowOff>
    </xdr:from>
    <xdr:to>
      <xdr:col>111</xdr:col>
      <xdr:colOff>177800</xdr:colOff>
      <xdr:row>74</xdr:row>
      <xdr:rowOff>71348</xdr:rowOff>
    </xdr:to>
    <xdr:cxnSp macro="">
      <xdr:nvCxnSpPr>
        <xdr:cNvPr id="853" name="直線コネクタ 852"/>
        <xdr:cNvCxnSpPr/>
      </xdr:nvCxnSpPr>
      <xdr:spPr>
        <a:xfrm flipV="1">
          <a:off x="20434300" y="12682617"/>
          <a:ext cx="889000" cy="76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14605</xdr:rowOff>
    </xdr:from>
    <xdr:to>
      <xdr:col>112</xdr:col>
      <xdr:colOff>38100</xdr:colOff>
      <xdr:row>72</xdr:row>
      <xdr:rowOff>116205</xdr:rowOff>
    </xdr:to>
    <xdr:sp macro="" textlink="">
      <xdr:nvSpPr>
        <xdr:cNvPr id="854" name="フローチャート: 判断 853"/>
        <xdr:cNvSpPr/>
      </xdr:nvSpPr>
      <xdr:spPr>
        <a:xfrm>
          <a:off x="21272500" y="1235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70</xdr:row>
      <xdr:rowOff>132732</xdr:rowOff>
    </xdr:from>
    <xdr:ext cx="534377" cy="259045"/>
    <xdr:sp macro="" textlink="">
      <xdr:nvSpPr>
        <xdr:cNvPr id="855" name="テキスト ボックス 854"/>
        <xdr:cNvSpPr txBox="1"/>
      </xdr:nvSpPr>
      <xdr:spPr>
        <a:xfrm>
          <a:off x="21056111" y="12134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71348</xdr:rowOff>
    </xdr:from>
    <xdr:to>
      <xdr:col>107</xdr:col>
      <xdr:colOff>50800</xdr:colOff>
      <xdr:row>74</xdr:row>
      <xdr:rowOff>135357</xdr:rowOff>
    </xdr:to>
    <xdr:cxnSp macro="">
      <xdr:nvCxnSpPr>
        <xdr:cNvPr id="856" name="直線コネクタ 855"/>
        <xdr:cNvCxnSpPr/>
      </xdr:nvCxnSpPr>
      <xdr:spPr>
        <a:xfrm flipV="1">
          <a:off x="19545300" y="12758648"/>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73</xdr:row>
      <xdr:rowOff>171287</xdr:rowOff>
    </xdr:from>
    <xdr:to>
      <xdr:col>107</xdr:col>
      <xdr:colOff>101600</xdr:colOff>
      <xdr:row>74</xdr:row>
      <xdr:rowOff>101437</xdr:rowOff>
    </xdr:to>
    <xdr:sp macro="" textlink="">
      <xdr:nvSpPr>
        <xdr:cNvPr id="857" name="フローチャート: 判断 856"/>
        <xdr:cNvSpPr/>
      </xdr:nvSpPr>
      <xdr:spPr>
        <a:xfrm>
          <a:off x="20383500" y="12687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117964</xdr:rowOff>
    </xdr:from>
    <xdr:ext cx="534377" cy="259045"/>
    <xdr:sp macro="" textlink="">
      <xdr:nvSpPr>
        <xdr:cNvPr id="858" name="テキスト ボックス 857"/>
        <xdr:cNvSpPr txBox="1"/>
      </xdr:nvSpPr>
      <xdr:spPr>
        <a:xfrm>
          <a:off x="20167111" y="12462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99192</xdr:rowOff>
    </xdr:from>
    <xdr:to>
      <xdr:col>102</xdr:col>
      <xdr:colOff>114300</xdr:colOff>
      <xdr:row>74</xdr:row>
      <xdr:rowOff>135357</xdr:rowOff>
    </xdr:to>
    <xdr:cxnSp macro="">
      <xdr:nvCxnSpPr>
        <xdr:cNvPr id="859" name="直線コネクタ 858"/>
        <xdr:cNvCxnSpPr/>
      </xdr:nvCxnSpPr>
      <xdr:spPr>
        <a:xfrm>
          <a:off x="18656300" y="12786492"/>
          <a:ext cx="889000" cy="36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31201</xdr:rowOff>
    </xdr:from>
    <xdr:to>
      <xdr:col>102</xdr:col>
      <xdr:colOff>165100</xdr:colOff>
      <xdr:row>74</xdr:row>
      <xdr:rowOff>132801</xdr:rowOff>
    </xdr:to>
    <xdr:sp macro="" textlink="">
      <xdr:nvSpPr>
        <xdr:cNvPr id="860" name="フローチャート: 判断 859"/>
        <xdr:cNvSpPr/>
      </xdr:nvSpPr>
      <xdr:spPr>
        <a:xfrm>
          <a:off x="19494500" y="12718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149328</xdr:rowOff>
    </xdr:from>
    <xdr:ext cx="534377" cy="259045"/>
    <xdr:sp macro="" textlink="">
      <xdr:nvSpPr>
        <xdr:cNvPr id="861" name="テキスト ボックス 860"/>
        <xdr:cNvSpPr txBox="1"/>
      </xdr:nvSpPr>
      <xdr:spPr>
        <a:xfrm>
          <a:off x="19278111" y="12493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35727</xdr:rowOff>
    </xdr:from>
    <xdr:to>
      <xdr:col>98</xdr:col>
      <xdr:colOff>38100</xdr:colOff>
      <xdr:row>74</xdr:row>
      <xdr:rowOff>137327</xdr:rowOff>
    </xdr:to>
    <xdr:sp macro="" textlink="">
      <xdr:nvSpPr>
        <xdr:cNvPr id="862" name="フローチャート: 判断 861"/>
        <xdr:cNvSpPr/>
      </xdr:nvSpPr>
      <xdr:spPr>
        <a:xfrm>
          <a:off x="18605500" y="12723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153854</xdr:rowOff>
    </xdr:from>
    <xdr:ext cx="534377" cy="259045"/>
    <xdr:sp macro="" textlink="">
      <xdr:nvSpPr>
        <xdr:cNvPr id="863" name="テキスト ボックス 862"/>
        <xdr:cNvSpPr txBox="1"/>
      </xdr:nvSpPr>
      <xdr:spPr>
        <a:xfrm>
          <a:off x="18389111" y="12498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4" name="テキスト ボックス 86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5" name="テキスト ボックス 86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6" name="テキスト ボックス 86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7" name="テキスト ボックス 86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8" name="テキスト ボックス 86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69972</xdr:rowOff>
    </xdr:from>
    <xdr:to>
      <xdr:col>116</xdr:col>
      <xdr:colOff>114300</xdr:colOff>
      <xdr:row>74</xdr:row>
      <xdr:rowOff>122</xdr:rowOff>
    </xdr:to>
    <xdr:sp macro="" textlink="">
      <xdr:nvSpPr>
        <xdr:cNvPr id="869" name="楕円 868"/>
        <xdr:cNvSpPr/>
      </xdr:nvSpPr>
      <xdr:spPr>
        <a:xfrm>
          <a:off x="22110700" y="12585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48399</xdr:rowOff>
    </xdr:from>
    <xdr:ext cx="534377" cy="259045"/>
    <xdr:sp macro="" textlink="">
      <xdr:nvSpPr>
        <xdr:cNvPr id="870" name="繰出金該当値テキスト"/>
        <xdr:cNvSpPr txBox="1"/>
      </xdr:nvSpPr>
      <xdr:spPr>
        <a:xfrm>
          <a:off x="22212300" y="12564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115967</xdr:rowOff>
    </xdr:from>
    <xdr:to>
      <xdr:col>112</xdr:col>
      <xdr:colOff>38100</xdr:colOff>
      <xdr:row>74</xdr:row>
      <xdr:rowOff>46117</xdr:rowOff>
    </xdr:to>
    <xdr:sp macro="" textlink="">
      <xdr:nvSpPr>
        <xdr:cNvPr id="871" name="楕円 870"/>
        <xdr:cNvSpPr/>
      </xdr:nvSpPr>
      <xdr:spPr>
        <a:xfrm>
          <a:off x="21272500" y="12631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37244</xdr:rowOff>
    </xdr:from>
    <xdr:ext cx="534377" cy="259045"/>
    <xdr:sp macro="" textlink="">
      <xdr:nvSpPr>
        <xdr:cNvPr id="872" name="テキスト ボックス 871"/>
        <xdr:cNvSpPr txBox="1"/>
      </xdr:nvSpPr>
      <xdr:spPr>
        <a:xfrm>
          <a:off x="21056111" y="12724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20548</xdr:rowOff>
    </xdr:from>
    <xdr:to>
      <xdr:col>107</xdr:col>
      <xdr:colOff>101600</xdr:colOff>
      <xdr:row>74</xdr:row>
      <xdr:rowOff>122148</xdr:rowOff>
    </xdr:to>
    <xdr:sp macro="" textlink="">
      <xdr:nvSpPr>
        <xdr:cNvPr id="873" name="楕円 872"/>
        <xdr:cNvSpPr/>
      </xdr:nvSpPr>
      <xdr:spPr>
        <a:xfrm>
          <a:off x="20383500" y="12707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113275</xdr:rowOff>
    </xdr:from>
    <xdr:ext cx="534377" cy="259045"/>
    <xdr:sp macro="" textlink="">
      <xdr:nvSpPr>
        <xdr:cNvPr id="874" name="テキスト ボックス 873"/>
        <xdr:cNvSpPr txBox="1"/>
      </xdr:nvSpPr>
      <xdr:spPr>
        <a:xfrm>
          <a:off x="20167111" y="12800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84557</xdr:rowOff>
    </xdr:from>
    <xdr:to>
      <xdr:col>102</xdr:col>
      <xdr:colOff>165100</xdr:colOff>
      <xdr:row>75</xdr:row>
      <xdr:rowOff>14707</xdr:rowOff>
    </xdr:to>
    <xdr:sp macro="" textlink="">
      <xdr:nvSpPr>
        <xdr:cNvPr id="875" name="楕円 874"/>
        <xdr:cNvSpPr/>
      </xdr:nvSpPr>
      <xdr:spPr>
        <a:xfrm>
          <a:off x="19494500" y="12771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5834</xdr:rowOff>
    </xdr:from>
    <xdr:ext cx="534377" cy="259045"/>
    <xdr:sp macro="" textlink="">
      <xdr:nvSpPr>
        <xdr:cNvPr id="876" name="テキスト ボックス 875"/>
        <xdr:cNvSpPr txBox="1"/>
      </xdr:nvSpPr>
      <xdr:spPr>
        <a:xfrm>
          <a:off x="19278111" y="12864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48392</xdr:rowOff>
    </xdr:from>
    <xdr:to>
      <xdr:col>98</xdr:col>
      <xdr:colOff>38100</xdr:colOff>
      <xdr:row>74</xdr:row>
      <xdr:rowOff>149992</xdr:rowOff>
    </xdr:to>
    <xdr:sp macro="" textlink="">
      <xdr:nvSpPr>
        <xdr:cNvPr id="877" name="楕円 876"/>
        <xdr:cNvSpPr/>
      </xdr:nvSpPr>
      <xdr:spPr>
        <a:xfrm>
          <a:off x="18605500" y="12735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141119</xdr:rowOff>
    </xdr:from>
    <xdr:ext cx="534377" cy="259045"/>
    <xdr:sp macro="" textlink="">
      <xdr:nvSpPr>
        <xdr:cNvPr id="878" name="テキスト ボックス 877"/>
        <xdr:cNvSpPr txBox="1"/>
      </xdr:nvSpPr>
      <xdr:spPr>
        <a:xfrm>
          <a:off x="18389111" y="12828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9" name="正方形/長方形 87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0" name="正方形/長方形 87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1" name="正方形/長方形 88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2" name="正方形/長方形 88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3" name="正方形/長方形 88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4" name="正方形/長方形 88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5" name="正方形/長方形 88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6" name="正方形/長方形 88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7" name="テキスト ボックス 88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8" name="直線コネクタ 88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9" name="直線コネクタ 888"/>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0" name="テキスト ボックス 889"/>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1" name="直線コネクタ 89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2" name="テキスト ボックス 891"/>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4" name="直線コネクタ 893"/>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5"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7"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8" name="直線コネクタ 89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9" name="直線コネクタ 898"/>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0"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1" name="フローチャート: 判断 900"/>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2" name="直線コネクタ 901"/>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3" name="フローチャート: 判断 902"/>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4" name="テキスト ボックス 903"/>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5" name="直線コネクタ 904"/>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6" name="フローチャート: 判断 905"/>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7" name="テキスト ボックス 906"/>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8" name="直線コネクタ 907"/>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9" name="フローチャート: 判断 908"/>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0" name="テキスト ボックス 909"/>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1" name="フローチャート: 判断 910"/>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2" name="テキスト ボックス 911"/>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3" name="テキスト ボックス 91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4" name="テキスト ボックス 91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5" name="テキスト ボックス 91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6" name="テキスト ボックス 91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7" name="テキスト ボックス 91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8" name="楕円 917"/>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9"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0" name="楕円 919"/>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1" name="テキスト ボックス 920"/>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2" name="楕円 921"/>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3" name="テキスト ボックス 922"/>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4" name="楕円 923"/>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5" name="テキスト ボックス 924"/>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6" name="楕円 925"/>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7" name="テキスト ボックス 926"/>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8" name="正方形/長方形 92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9" name="正方形/長方形 92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0" name="テキスト ボックス 92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panose="020B0600070205080204" pitchFamily="50" charset="-128"/>
              <a:ea typeface="ＭＳ Ｐゴシック" panose="020B0600070205080204" pitchFamily="50" charset="-128"/>
            </a:rPr>
            <a:t>　</a:t>
          </a:r>
          <a:r>
            <a:rPr kumimoji="1" lang="ja-JP" altLang="en-US" sz="1300">
              <a:latin typeface="ＭＳ Ｐゴシック" panose="020B0600070205080204" pitchFamily="50" charset="-128"/>
              <a:ea typeface="ＭＳ Ｐゴシック" panose="020B0600070205080204" pitchFamily="50" charset="-128"/>
            </a:rPr>
            <a:t>歳出決算総額は前年度比</a:t>
          </a:r>
          <a:r>
            <a:rPr kumimoji="1" lang="en-US" altLang="ja-JP" sz="1300">
              <a:latin typeface="ＭＳ Ｐゴシック" panose="020B0600070205080204" pitchFamily="50" charset="-128"/>
              <a:ea typeface="ＭＳ Ｐゴシック" panose="020B0600070205080204" pitchFamily="50" charset="-128"/>
            </a:rPr>
            <a:t>12,743</a:t>
          </a:r>
          <a:r>
            <a:rPr kumimoji="1" lang="ja-JP" altLang="en-US" sz="1300">
              <a:latin typeface="ＭＳ Ｐゴシック" panose="020B0600070205080204" pitchFamily="50" charset="-128"/>
              <a:ea typeface="ＭＳ Ｐゴシック" panose="020B0600070205080204" pitchFamily="50" charset="-128"/>
            </a:rPr>
            <a:t>円増の住民一人当たり</a:t>
          </a:r>
          <a:r>
            <a:rPr kumimoji="1" lang="en-US" altLang="ja-JP" sz="1300">
              <a:latin typeface="ＭＳ Ｐゴシック" panose="020B0600070205080204" pitchFamily="50" charset="-128"/>
              <a:ea typeface="ＭＳ Ｐゴシック" panose="020B0600070205080204" pitchFamily="50" charset="-128"/>
            </a:rPr>
            <a:t>501,975</a:t>
          </a:r>
          <a:r>
            <a:rPr kumimoji="1" lang="ja-JP" altLang="en-US" sz="1300">
              <a:latin typeface="ＭＳ Ｐゴシック" panose="020B0600070205080204" pitchFamily="50" charset="-128"/>
              <a:ea typeface="ＭＳ Ｐゴシック" panose="020B0600070205080204" pitchFamily="50" charset="-128"/>
            </a:rPr>
            <a:t>円となっている。増額の大きな要因としては、物件費、普通建設事業費及び扶助費の増額であり、物件費については、物価高騰の影響等により前年度比</a:t>
          </a:r>
          <a:r>
            <a:rPr kumimoji="1" lang="en-US" altLang="ja-JP" sz="1300">
              <a:latin typeface="ＭＳ Ｐゴシック" panose="020B0600070205080204" pitchFamily="50" charset="-128"/>
              <a:ea typeface="ＭＳ Ｐゴシック" panose="020B0600070205080204" pitchFamily="50" charset="-128"/>
            </a:rPr>
            <a:t>6,317</a:t>
          </a:r>
          <a:r>
            <a:rPr kumimoji="1" lang="ja-JP" altLang="en-US" sz="1300">
              <a:latin typeface="ＭＳ Ｐゴシック" panose="020B0600070205080204" pitchFamily="50" charset="-128"/>
              <a:ea typeface="ＭＳ Ｐゴシック" panose="020B0600070205080204" pitchFamily="50" charset="-128"/>
            </a:rPr>
            <a:t>円増の住民一人当たり</a:t>
          </a:r>
          <a:r>
            <a:rPr kumimoji="1" lang="en-US" altLang="ja-JP" sz="1300">
              <a:latin typeface="ＭＳ Ｐゴシック" panose="020B0600070205080204" pitchFamily="50" charset="-128"/>
              <a:ea typeface="ＭＳ Ｐゴシック" panose="020B0600070205080204" pitchFamily="50" charset="-128"/>
            </a:rPr>
            <a:t>73,918</a:t>
          </a:r>
          <a:r>
            <a:rPr kumimoji="1" lang="ja-JP" altLang="en-US" sz="1300">
              <a:latin typeface="ＭＳ Ｐゴシック" panose="020B0600070205080204" pitchFamily="50" charset="-128"/>
              <a:ea typeface="ＭＳ Ｐゴシック" panose="020B0600070205080204" pitchFamily="50" charset="-128"/>
            </a:rPr>
            <a:t>円となっており、類似団体平均を下回っているものの、県内平均を上回っている。普通建設事業費については、国庫補助事業である産地生産基盤パワーアップ事業及び地方創生道整備推進交付金事業等の実施により、前年度比</a:t>
          </a:r>
          <a:r>
            <a:rPr kumimoji="1" lang="en-US" altLang="ja-JP" sz="1300">
              <a:latin typeface="ＭＳ Ｐゴシック" panose="020B0600070205080204" pitchFamily="50" charset="-128"/>
              <a:ea typeface="ＭＳ Ｐゴシック" panose="020B0600070205080204" pitchFamily="50" charset="-128"/>
            </a:rPr>
            <a:t>14,417</a:t>
          </a:r>
          <a:r>
            <a:rPr kumimoji="1" lang="ja-JP" altLang="en-US" sz="1300">
              <a:latin typeface="ＭＳ Ｐゴシック" panose="020B0600070205080204" pitchFamily="50" charset="-128"/>
              <a:ea typeface="ＭＳ Ｐゴシック" panose="020B0600070205080204" pitchFamily="50" charset="-128"/>
            </a:rPr>
            <a:t>円増の住民一人当たり</a:t>
          </a:r>
          <a:r>
            <a:rPr kumimoji="1" lang="en-US" altLang="ja-JP" sz="1300">
              <a:latin typeface="ＭＳ Ｐゴシック" panose="020B0600070205080204" pitchFamily="50" charset="-128"/>
              <a:ea typeface="ＭＳ Ｐゴシック" panose="020B0600070205080204" pitchFamily="50" charset="-128"/>
            </a:rPr>
            <a:t>36,422</a:t>
          </a:r>
          <a:r>
            <a:rPr kumimoji="1" lang="ja-JP" altLang="en-US" sz="1300">
              <a:latin typeface="ＭＳ Ｐゴシック" panose="020B0600070205080204" pitchFamily="50" charset="-128"/>
              <a:ea typeface="ＭＳ Ｐゴシック" panose="020B0600070205080204" pitchFamily="50" charset="-128"/>
            </a:rPr>
            <a:t>円となっている。扶助費については、前年度比</a:t>
          </a:r>
          <a:r>
            <a:rPr kumimoji="1" lang="en-US" altLang="ja-JP" sz="1300">
              <a:latin typeface="ＭＳ Ｐゴシック" panose="020B0600070205080204" pitchFamily="50" charset="-128"/>
              <a:ea typeface="ＭＳ Ｐゴシック" panose="020B0600070205080204" pitchFamily="50" charset="-128"/>
            </a:rPr>
            <a:t>11,601</a:t>
          </a:r>
          <a:r>
            <a:rPr kumimoji="1" lang="ja-JP" altLang="en-US" sz="1300">
              <a:latin typeface="ＭＳ Ｐゴシック" panose="020B0600070205080204" pitchFamily="50" charset="-128"/>
              <a:ea typeface="ＭＳ Ｐゴシック" panose="020B0600070205080204" pitchFamily="50" charset="-128"/>
            </a:rPr>
            <a:t>円増の住民一人当たり</a:t>
          </a:r>
          <a:r>
            <a:rPr kumimoji="1" lang="en-US" altLang="ja-JP" sz="1300">
              <a:latin typeface="ＭＳ Ｐゴシック" panose="020B0600070205080204" pitchFamily="50" charset="-128"/>
              <a:ea typeface="ＭＳ Ｐゴシック" panose="020B0600070205080204" pitchFamily="50" charset="-128"/>
            </a:rPr>
            <a:t>135,725</a:t>
          </a:r>
          <a:r>
            <a:rPr kumimoji="1" lang="ja-JP" altLang="en-US" sz="1300">
              <a:latin typeface="ＭＳ Ｐゴシック" panose="020B0600070205080204" pitchFamily="50" charset="-128"/>
              <a:ea typeface="ＭＳ Ｐゴシック" panose="020B0600070205080204" pitchFamily="50" charset="-128"/>
            </a:rPr>
            <a:t>円となっており、類似団体平均、県内平均を大きく上回っている。要因としては、国の地方創生臨時交付金による住民税非課税世帯等に対する給付金の給付事業及び定額減税に伴う調整給付事業の実施の他、障害者自立支援給付費、児童手当等の増加が挙げられる。今後も扶助費の増加が見込まれるが、引き続き社会情勢などの変化に順応した住民サービスを実施する一方、資格審査等の適正化や、市単独事業の見直しなど扶助費総額の抑制に努めていく必要がある。また、積立金については、前年度比</a:t>
          </a:r>
          <a:r>
            <a:rPr kumimoji="1" lang="en-US" altLang="ja-JP" sz="1300">
              <a:latin typeface="ＭＳ Ｐゴシック" panose="020B0600070205080204" pitchFamily="50" charset="-128"/>
              <a:ea typeface="ＭＳ Ｐゴシック" panose="020B0600070205080204" pitchFamily="50" charset="-128"/>
            </a:rPr>
            <a:t>20,598</a:t>
          </a:r>
          <a:r>
            <a:rPr kumimoji="1" lang="ja-JP" altLang="en-US" sz="1300">
              <a:latin typeface="ＭＳ Ｐゴシック" panose="020B0600070205080204" pitchFamily="50" charset="-128"/>
              <a:ea typeface="ＭＳ Ｐゴシック" panose="020B0600070205080204" pitchFamily="50" charset="-128"/>
            </a:rPr>
            <a:t>円減の住民一人当たり</a:t>
          </a:r>
          <a:r>
            <a:rPr kumimoji="1" lang="en-US" altLang="ja-JP" sz="1300">
              <a:latin typeface="ＭＳ Ｐゴシック" panose="020B0600070205080204" pitchFamily="50" charset="-128"/>
              <a:ea typeface="ＭＳ Ｐゴシック" panose="020B0600070205080204" pitchFamily="50" charset="-128"/>
            </a:rPr>
            <a:t>3,442</a:t>
          </a:r>
          <a:r>
            <a:rPr kumimoji="1" lang="ja-JP" altLang="en-US" sz="1300">
              <a:latin typeface="ＭＳ Ｐゴシック" panose="020B0600070205080204" pitchFamily="50" charset="-128"/>
              <a:ea typeface="ＭＳ Ｐゴシック" panose="020B0600070205080204" pitchFamily="50" charset="-128"/>
            </a:rPr>
            <a:t>円となっており、これは今後見込まれる公共施設の改修、整備等の財政需要に備えるための公共施設整備等基金への積立額が前年度と比べ皆減となったこと及び財政調整基金への積立額が前年度と比べ減少したた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栃木県大田原市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68,053
66,754
354.36
35,885,709
34,160,909
1,637,045
19,545,366
23,410,468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7.0
23.5</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139700</xdr:rowOff>
    </xdr:from>
    <xdr:to>
      <xdr:col>28</xdr:col>
      <xdr:colOff>114300</xdr:colOff>
      <xdr:row>39</xdr:row>
      <xdr:rowOff>139700</xdr:rowOff>
    </xdr:to>
    <xdr:cxnSp macro="">
      <xdr:nvCxnSpPr>
        <xdr:cNvPr id="43" name="直線コネクタ 42"/>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168927</xdr:rowOff>
    </xdr:from>
    <xdr:ext cx="467179" cy="259045"/>
    <xdr:sp macro="" textlink="">
      <xdr:nvSpPr>
        <xdr:cNvPr id="44" name="テキスト ボックス 43"/>
        <xdr:cNvSpPr txBox="1"/>
      </xdr:nvSpPr>
      <xdr:spPr>
        <a:xfrm>
          <a:off x="294821" y="6684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5" name="直線コネクタ 44"/>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54627</xdr:rowOff>
    </xdr:from>
    <xdr:ext cx="467179" cy="259045"/>
    <xdr:sp macro="" textlink="">
      <xdr:nvSpPr>
        <xdr:cNvPr id="46" name="テキスト ボックス 45"/>
        <xdr:cNvSpPr txBox="1"/>
      </xdr:nvSpPr>
      <xdr:spPr>
        <a:xfrm>
          <a:off x="294821" y="6398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7" name="直線コネクタ 46"/>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111777</xdr:rowOff>
    </xdr:from>
    <xdr:ext cx="467179" cy="259045"/>
    <xdr:sp macro="" textlink="">
      <xdr:nvSpPr>
        <xdr:cNvPr id="48" name="テキスト ボックス 47"/>
        <xdr:cNvSpPr txBox="1"/>
      </xdr:nvSpPr>
      <xdr:spPr>
        <a:xfrm>
          <a:off x="294821" y="6112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9" name="直線コネクタ 48"/>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50" name="テキスト ボックス 49"/>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1" name="直線コネクタ 50"/>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54627</xdr:rowOff>
    </xdr:from>
    <xdr:ext cx="467179" cy="259045"/>
    <xdr:sp macro="" textlink="">
      <xdr:nvSpPr>
        <xdr:cNvPr id="52" name="テキスト ボックス 51"/>
        <xdr:cNvSpPr txBox="1"/>
      </xdr:nvSpPr>
      <xdr:spPr>
        <a:xfrm>
          <a:off x="294821" y="5541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3" name="直線コネクタ 52"/>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30</xdr:row>
      <xdr:rowOff>111777</xdr:rowOff>
    </xdr:from>
    <xdr:ext cx="467179" cy="259045"/>
    <xdr:sp macro="" textlink="">
      <xdr:nvSpPr>
        <xdr:cNvPr id="54" name="テキスト ボックス 53"/>
        <xdr:cNvSpPr txBox="1"/>
      </xdr:nvSpPr>
      <xdr:spPr>
        <a:xfrm>
          <a:off x="294821" y="5255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5" name="直線コネクタ 54"/>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28</xdr:row>
      <xdr:rowOff>168927</xdr:rowOff>
    </xdr:from>
    <xdr:ext cx="467179" cy="259045"/>
    <xdr:sp macro="" textlink="">
      <xdr:nvSpPr>
        <xdr:cNvPr id="56" name="テキスト ボックス 55"/>
        <xdr:cNvSpPr txBox="1"/>
      </xdr:nvSpPr>
      <xdr:spPr>
        <a:xfrm>
          <a:off x="294821" y="4969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7" name="直線コネクタ 56"/>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8" name="テキスト ボックス 57"/>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9"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159703</xdr:rowOff>
    </xdr:from>
    <xdr:to>
      <xdr:col>24</xdr:col>
      <xdr:colOff>62865</xdr:colOff>
      <xdr:row>38</xdr:row>
      <xdr:rowOff>166846</xdr:rowOff>
    </xdr:to>
    <xdr:cxnSp macro="">
      <xdr:nvCxnSpPr>
        <xdr:cNvPr id="60" name="直線コネクタ 59"/>
        <xdr:cNvCxnSpPr/>
      </xdr:nvCxnSpPr>
      <xdr:spPr>
        <a:xfrm flipV="1">
          <a:off x="4633595" y="5303203"/>
          <a:ext cx="1270" cy="13787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170673</xdr:rowOff>
    </xdr:from>
    <xdr:ext cx="469744" cy="259045"/>
    <xdr:sp macro="" textlink="">
      <xdr:nvSpPr>
        <xdr:cNvPr id="61" name="議会費最小値テキスト"/>
        <xdr:cNvSpPr txBox="1"/>
      </xdr:nvSpPr>
      <xdr:spPr>
        <a:xfrm>
          <a:off x="4686300" y="66857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166846</xdr:rowOff>
    </xdr:from>
    <xdr:to>
      <xdr:col>24</xdr:col>
      <xdr:colOff>152400</xdr:colOff>
      <xdr:row>38</xdr:row>
      <xdr:rowOff>166846</xdr:rowOff>
    </xdr:to>
    <xdr:cxnSp macro="">
      <xdr:nvCxnSpPr>
        <xdr:cNvPr id="62" name="直線コネクタ 61"/>
        <xdr:cNvCxnSpPr/>
      </xdr:nvCxnSpPr>
      <xdr:spPr>
        <a:xfrm>
          <a:off x="4546600" y="66819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106380</xdr:rowOff>
    </xdr:from>
    <xdr:ext cx="469744" cy="259045"/>
    <xdr:sp macro="" textlink="">
      <xdr:nvSpPr>
        <xdr:cNvPr id="63" name="議会費最大値テキスト"/>
        <xdr:cNvSpPr txBox="1"/>
      </xdr:nvSpPr>
      <xdr:spPr>
        <a:xfrm>
          <a:off x="4686300" y="50784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4,066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159703</xdr:rowOff>
    </xdr:from>
    <xdr:to>
      <xdr:col>24</xdr:col>
      <xdr:colOff>152400</xdr:colOff>
      <xdr:row>30</xdr:row>
      <xdr:rowOff>159703</xdr:rowOff>
    </xdr:to>
    <xdr:cxnSp macro="">
      <xdr:nvCxnSpPr>
        <xdr:cNvPr id="64" name="直線コネクタ 63"/>
        <xdr:cNvCxnSpPr/>
      </xdr:nvCxnSpPr>
      <xdr:spPr>
        <a:xfrm>
          <a:off x="4546600" y="53032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13970</xdr:rowOff>
    </xdr:from>
    <xdr:to>
      <xdr:col>24</xdr:col>
      <xdr:colOff>63500</xdr:colOff>
      <xdr:row>37</xdr:row>
      <xdr:rowOff>12541</xdr:rowOff>
    </xdr:to>
    <xdr:cxnSp macro="">
      <xdr:nvCxnSpPr>
        <xdr:cNvPr id="65" name="直線コネクタ 64"/>
        <xdr:cNvCxnSpPr/>
      </xdr:nvCxnSpPr>
      <xdr:spPr>
        <a:xfrm flipV="1">
          <a:off x="3797300" y="6014720"/>
          <a:ext cx="838200" cy="341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67486</xdr:rowOff>
    </xdr:from>
    <xdr:ext cx="469744" cy="259045"/>
    <xdr:sp macro="" textlink="">
      <xdr:nvSpPr>
        <xdr:cNvPr id="66" name="議会費平均値テキスト"/>
        <xdr:cNvSpPr txBox="1"/>
      </xdr:nvSpPr>
      <xdr:spPr>
        <a:xfrm>
          <a:off x="4686300" y="57253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44609</xdr:rowOff>
    </xdr:from>
    <xdr:to>
      <xdr:col>24</xdr:col>
      <xdr:colOff>114300</xdr:colOff>
      <xdr:row>34</xdr:row>
      <xdr:rowOff>146209</xdr:rowOff>
    </xdr:to>
    <xdr:sp macro="" textlink="">
      <xdr:nvSpPr>
        <xdr:cNvPr id="67" name="フローチャート: 判断 66"/>
        <xdr:cNvSpPr/>
      </xdr:nvSpPr>
      <xdr:spPr>
        <a:xfrm>
          <a:off x="4584700" y="5873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12541</xdr:rowOff>
    </xdr:from>
    <xdr:to>
      <xdr:col>19</xdr:col>
      <xdr:colOff>177800</xdr:colOff>
      <xdr:row>38</xdr:row>
      <xdr:rowOff>1112</xdr:rowOff>
    </xdr:to>
    <xdr:cxnSp macro="">
      <xdr:nvCxnSpPr>
        <xdr:cNvPr id="68" name="直線コネクタ 67"/>
        <xdr:cNvCxnSpPr/>
      </xdr:nvCxnSpPr>
      <xdr:spPr>
        <a:xfrm flipV="1">
          <a:off x="2908300" y="6356191"/>
          <a:ext cx="889000" cy="160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141764</xdr:rowOff>
    </xdr:from>
    <xdr:to>
      <xdr:col>20</xdr:col>
      <xdr:colOff>38100</xdr:colOff>
      <xdr:row>35</xdr:row>
      <xdr:rowOff>71914</xdr:rowOff>
    </xdr:to>
    <xdr:sp macro="" textlink="">
      <xdr:nvSpPr>
        <xdr:cNvPr id="69" name="フローチャート: 判断 68"/>
        <xdr:cNvSpPr/>
      </xdr:nvSpPr>
      <xdr:spPr>
        <a:xfrm>
          <a:off x="3746500" y="5971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88441</xdr:rowOff>
    </xdr:from>
    <xdr:ext cx="469744" cy="259045"/>
    <xdr:sp macro="" textlink="">
      <xdr:nvSpPr>
        <xdr:cNvPr id="70" name="テキスト ボックス 69"/>
        <xdr:cNvSpPr txBox="1"/>
      </xdr:nvSpPr>
      <xdr:spPr>
        <a:xfrm>
          <a:off x="3562428" y="5746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83979</xdr:rowOff>
    </xdr:from>
    <xdr:to>
      <xdr:col>15</xdr:col>
      <xdr:colOff>50800</xdr:colOff>
      <xdr:row>38</xdr:row>
      <xdr:rowOff>1112</xdr:rowOff>
    </xdr:to>
    <xdr:cxnSp macro="">
      <xdr:nvCxnSpPr>
        <xdr:cNvPr id="71" name="直線コネクタ 70"/>
        <xdr:cNvCxnSpPr/>
      </xdr:nvCxnSpPr>
      <xdr:spPr>
        <a:xfrm>
          <a:off x="2019300" y="6084729"/>
          <a:ext cx="889000" cy="431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104616</xdr:rowOff>
    </xdr:from>
    <xdr:to>
      <xdr:col>15</xdr:col>
      <xdr:colOff>101600</xdr:colOff>
      <xdr:row>36</xdr:row>
      <xdr:rowOff>34766</xdr:rowOff>
    </xdr:to>
    <xdr:sp macro="" textlink="">
      <xdr:nvSpPr>
        <xdr:cNvPr id="72" name="フローチャート: 判断 71"/>
        <xdr:cNvSpPr/>
      </xdr:nvSpPr>
      <xdr:spPr>
        <a:xfrm>
          <a:off x="2857500" y="6105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51293</xdr:rowOff>
    </xdr:from>
    <xdr:ext cx="469744" cy="259045"/>
    <xdr:sp macro="" textlink="">
      <xdr:nvSpPr>
        <xdr:cNvPr id="73" name="テキスト ボックス 72"/>
        <xdr:cNvSpPr txBox="1"/>
      </xdr:nvSpPr>
      <xdr:spPr>
        <a:xfrm>
          <a:off x="2673428" y="5880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83979</xdr:rowOff>
    </xdr:from>
    <xdr:to>
      <xdr:col>10</xdr:col>
      <xdr:colOff>114300</xdr:colOff>
      <xdr:row>35</xdr:row>
      <xdr:rowOff>141129</xdr:rowOff>
    </xdr:to>
    <xdr:cxnSp macro="">
      <xdr:nvCxnSpPr>
        <xdr:cNvPr id="74" name="直線コネクタ 73"/>
        <xdr:cNvCxnSpPr/>
      </xdr:nvCxnSpPr>
      <xdr:spPr>
        <a:xfrm flipV="1">
          <a:off x="1130300" y="6084729"/>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7461</xdr:rowOff>
    </xdr:from>
    <xdr:to>
      <xdr:col>10</xdr:col>
      <xdr:colOff>165100</xdr:colOff>
      <xdr:row>36</xdr:row>
      <xdr:rowOff>109061</xdr:rowOff>
    </xdr:to>
    <xdr:sp macro="" textlink="">
      <xdr:nvSpPr>
        <xdr:cNvPr id="75" name="フローチャート: 判断 74"/>
        <xdr:cNvSpPr/>
      </xdr:nvSpPr>
      <xdr:spPr>
        <a:xfrm>
          <a:off x="1968500" y="617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100188</xdr:rowOff>
    </xdr:from>
    <xdr:ext cx="469744" cy="259045"/>
    <xdr:sp macro="" textlink="">
      <xdr:nvSpPr>
        <xdr:cNvPr id="76" name="テキスト ボックス 75"/>
        <xdr:cNvSpPr txBox="1"/>
      </xdr:nvSpPr>
      <xdr:spPr>
        <a:xfrm>
          <a:off x="1784428" y="6272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57467</xdr:rowOff>
    </xdr:from>
    <xdr:to>
      <xdr:col>6</xdr:col>
      <xdr:colOff>38100</xdr:colOff>
      <xdr:row>34</xdr:row>
      <xdr:rowOff>159067</xdr:rowOff>
    </xdr:to>
    <xdr:sp macro="" textlink="">
      <xdr:nvSpPr>
        <xdr:cNvPr id="77" name="フローチャート: 判断 76"/>
        <xdr:cNvSpPr/>
      </xdr:nvSpPr>
      <xdr:spPr>
        <a:xfrm>
          <a:off x="1079500" y="5886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4144</xdr:rowOff>
    </xdr:from>
    <xdr:ext cx="469744" cy="259045"/>
    <xdr:sp macro="" textlink="">
      <xdr:nvSpPr>
        <xdr:cNvPr id="78" name="テキスト ボックス 77"/>
        <xdr:cNvSpPr txBox="1"/>
      </xdr:nvSpPr>
      <xdr:spPr>
        <a:xfrm>
          <a:off x="895428" y="5661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9" name="テキスト ボックス 78"/>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80" name="テキスト ボックス 79"/>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1" name="テキスト ボックス 80"/>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2" name="テキスト ボックス 81"/>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3" name="テキスト ボックス 82"/>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134620</xdr:rowOff>
    </xdr:from>
    <xdr:to>
      <xdr:col>24</xdr:col>
      <xdr:colOff>114300</xdr:colOff>
      <xdr:row>35</xdr:row>
      <xdr:rowOff>64770</xdr:rowOff>
    </xdr:to>
    <xdr:sp macro="" textlink="">
      <xdr:nvSpPr>
        <xdr:cNvPr id="84" name="楕円 83"/>
        <xdr:cNvSpPr/>
      </xdr:nvSpPr>
      <xdr:spPr>
        <a:xfrm>
          <a:off x="4584700" y="5963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113047</xdr:rowOff>
    </xdr:from>
    <xdr:ext cx="469744" cy="259045"/>
    <xdr:sp macro="" textlink="">
      <xdr:nvSpPr>
        <xdr:cNvPr id="85" name="議会費該当値テキスト"/>
        <xdr:cNvSpPr txBox="1"/>
      </xdr:nvSpPr>
      <xdr:spPr>
        <a:xfrm>
          <a:off x="4686300" y="594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133191</xdr:rowOff>
    </xdr:from>
    <xdr:to>
      <xdr:col>20</xdr:col>
      <xdr:colOff>38100</xdr:colOff>
      <xdr:row>37</xdr:row>
      <xdr:rowOff>63341</xdr:rowOff>
    </xdr:to>
    <xdr:sp macro="" textlink="">
      <xdr:nvSpPr>
        <xdr:cNvPr id="86" name="楕円 85"/>
        <xdr:cNvSpPr/>
      </xdr:nvSpPr>
      <xdr:spPr>
        <a:xfrm>
          <a:off x="3746500" y="6305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37</xdr:row>
      <xdr:rowOff>54468</xdr:rowOff>
    </xdr:from>
    <xdr:ext cx="469744" cy="259045"/>
    <xdr:sp macro="" textlink="">
      <xdr:nvSpPr>
        <xdr:cNvPr id="87" name="テキスト ボックス 86"/>
        <xdr:cNvSpPr txBox="1"/>
      </xdr:nvSpPr>
      <xdr:spPr>
        <a:xfrm>
          <a:off x="3562428" y="6398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121761</xdr:rowOff>
    </xdr:from>
    <xdr:to>
      <xdr:col>15</xdr:col>
      <xdr:colOff>101600</xdr:colOff>
      <xdr:row>38</xdr:row>
      <xdr:rowOff>51912</xdr:rowOff>
    </xdr:to>
    <xdr:sp macro="" textlink="">
      <xdr:nvSpPr>
        <xdr:cNvPr id="88" name="楕円 87"/>
        <xdr:cNvSpPr/>
      </xdr:nvSpPr>
      <xdr:spPr>
        <a:xfrm>
          <a:off x="2857500" y="6465411"/>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43039</xdr:rowOff>
    </xdr:from>
    <xdr:ext cx="469744" cy="259045"/>
    <xdr:sp macro="" textlink="">
      <xdr:nvSpPr>
        <xdr:cNvPr id="89" name="テキスト ボックス 88"/>
        <xdr:cNvSpPr txBox="1"/>
      </xdr:nvSpPr>
      <xdr:spPr>
        <a:xfrm>
          <a:off x="2673428" y="6558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33179</xdr:rowOff>
    </xdr:from>
    <xdr:to>
      <xdr:col>10</xdr:col>
      <xdr:colOff>165100</xdr:colOff>
      <xdr:row>35</xdr:row>
      <xdr:rowOff>134779</xdr:rowOff>
    </xdr:to>
    <xdr:sp macro="" textlink="">
      <xdr:nvSpPr>
        <xdr:cNvPr id="90" name="楕円 89"/>
        <xdr:cNvSpPr/>
      </xdr:nvSpPr>
      <xdr:spPr>
        <a:xfrm>
          <a:off x="1968500" y="6033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151306</xdr:rowOff>
    </xdr:from>
    <xdr:ext cx="469744" cy="259045"/>
    <xdr:sp macro="" textlink="">
      <xdr:nvSpPr>
        <xdr:cNvPr id="91" name="テキスト ボックス 90"/>
        <xdr:cNvSpPr txBox="1"/>
      </xdr:nvSpPr>
      <xdr:spPr>
        <a:xfrm>
          <a:off x="1784428" y="5809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90329</xdr:rowOff>
    </xdr:from>
    <xdr:to>
      <xdr:col>6</xdr:col>
      <xdr:colOff>38100</xdr:colOff>
      <xdr:row>36</xdr:row>
      <xdr:rowOff>20479</xdr:rowOff>
    </xdr:to>
    <xdr:sp macro="" textlink="">
      <xdr:nvSpPr>
        <xdr:cNvPr id="92" name="楕円 91"/>
        <xdr:cNvSpPr/>
      </xdr:nvSpPr>
      <xdr:spPr>
        <a:xfrm>
          <a:off x="1079500" y="6091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11606</xdr:rowOff>
    </xdr:from>
    <xdr:ext cx="469744" cy="259045"/>
    <xdr:sp macro="" textlink="">
      <xdr:nvSpPr>
        <xdr:cNvPr id="93" name="テキスト ボックス 92"/>
        <xdr:cNvSpPr txBox="1"/>
      </xdr:nvSpPr>
      <xdr:spPr>
        <a:xfrm>
          <a:off x="895428" y="6183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4" name="正方形/長方形 93"/>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5" name="正方形/長方形 94"/>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6" name="正方形/長方形 95"/>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7" name="正方形/長方形 96"/>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8" name="正方形/長方形 97"/>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9" name="正方形/長方形 98"/>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100" name="正方形/長方形 99"/>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1" name="正方形/長方形 100"/>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2" name="テキスト ボックス 101"/>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3" name="直線コネクタ 102"/>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60</xdr:row>
      <xdr:rowOff>111777</xdr:rowOff>
    </xdr:from>
    <xdr:ext cx="531299" cy="259045"/>
    <xdr:sp macro="" textlink="">
      <xdr:nvSpPr>
        <xdr:cNvPr id="104" name="テキスト ボックス 103"/>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5" name="直線コネクタ 104"/>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6" name="テキスト ボックス 105"/>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7" name="直線コネクタ 106"/>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8" name="テキスト ボックス 107"/>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9" name="直線コネクタ 108"/>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10" name="テキスト ボックス 109"/>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11" name="直線コネクタ 110"/>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2" name="テキスト ボックス 111"/>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3" name="直線コネクタ 112"/>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4" name="テキスト ボックス 113"/>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5" name="直線コネクタ 114"/>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6" name="テキスト ボックス 115"/>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7"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53</xdr:row>
      <xdr:rowOff>145174</xdr:rowOff>
    </xdr:from>
    <xdr:to>
      <xdr:col>24</xdr:col>
      <xdr:colOff>62865</xdr:colOff>
      <xdr:row>59</xdr:row>
      <xdr:rowOff>114694</xdr:rowOff>
    </xdr:to>
    <xdr:cxnSp macro="">
      <xdr:nvCxnSpPr>
        <xdr:cNvPr id="118" name="直線コネクタ 117"/>
        <xdr:cNvCxnSpPr/>
      </xdr:nvCxnSpPr>
      <xdr:spPr>
        <a:xfrm flipV="1">
          <a:off x="4633595" y="9232024"/>
          <a:ext cx="1270" cy="998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118521</xdr:rowOff>
    </xdr:from>
    <xdr:ext cx="534377" cy="259045"/>
    <xdr:sp macro="" textlink="">
      <xdr:nvSpPr>
        <xdr:cNvPr id="119" name="総務費最小値テキスト"/>
        <xdr:cNvSpPr txBox="1"/>
      </xdr:nvSpPr>
      <xdr:spPr>
        <a:xfrm>
          <a:off x="4686300" y="10234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114694</xdr:rowOff>
    </xdr:from>
    <xdr:to>
      <xdr:col>24</xdr:col>
      <xdr:colOff>152400</xdr:colOff>
      <xdr:row>59</xdr:row>
      <xdr:rowOff>114694</xdr:rowOff>
    </xdr:to>
    <xdr:cxnSp macro="">
      <xdr:nvCxnSpPr>
        <xdr:cNvPr id="120" name="直線コネクタ 119"/>
        <xdr:cNvCxnSpPr/>
      </xdr:nvCxnSpPr>
      <xdr:spPr>
        <a:xfrm>
          <a:off x="4546600" y="102302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91851</xdr:rowOff>
    </xdr:from>
    <xdr:ext cx="599010" cy="259045"/>
    <xdr:sp macro="" textlink="">
      <xdr:nvSpPr>
        <xdr:cNvPr id="121" name="総務費最大値テキスト"/>
        <xdr:cNvSpPr txBox="1"/>
      </xdr:nvSpPr>
      <xdr:spPr>
        <a:xfrm>
          <a:off x="4686300" y="9007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133,069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53</xdr:row>
      <xdr:rowOff>145174</xdr:rowOff>
    </xdr:from>
    <xdr:to>
      <xdr:col>24</xdr:col>
      <xdr:colOff>152400</xdr:colOff>
      <xdr:row>53</xdr:row>
      <xdr:rowOff>145174</xdr:rowOff>
    </xdr:to>
    <xdr:cxnSp macro="">
      <xdr:nvCxnSpPr>
        <xdr:cNvPr id="122" name="直線コネクタ 121"/>
        <xdr:cNvCxnSpPr/>
      </xdr:nvCxnSpPr>
      <xdr:spPr>
        <a:xfrm>
          <a:off x="4546600" y="9232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54254</xdr:rowOff>
    </xdr:from>
    <xdr:to>
      <xdr:col>24</xdr:col>
      <xdr:colOff>63500</xdr:colOff>
      <xdr:row>59</xdr:row>
      <xdr:rowOff>114694</xdr:rowOff>
    </xdr:to>
    <xdr:cxnSp macro="">
      <xdr:nvCxnSpPr>
        <xdr:cNvPr id="123" name="直線コネクタ 122"/>
        <xdr:cNvCxnSpPr/>
      </xdr:nvCxnSpPr>
      <xdr:spPr>
        <a:xfrm>
          <a:off x="3797300" y="9998354"/>
          <a:ext cx="838200" cy="231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33812</xdr:rowOff>
    </xdr:from>
    <xdr:ext cx="534377" cy="259045"/>
    <xdr:sp macro="" textlink="">
      <xdr:nvSpPr>
        <xdr:cNvPr id="124" name="総務費平均値テキスト"/>
        <xdr:cNvSpPr txBox="1"/>
      </xdr:nvSpPr>
      <xdr:spPr>
        <a:xfrm>
          <a:off x="4686300" y="96350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10935</xdr:rowOff>
    </xdr:from>
    <xdr:to>
      <xdr:col>24</xdr:col>
      <xdr:colOff>114300</xdr:colOff>
      <xdr:row>57</xdr:row>
      <xdr:rowOff>112535</xdr:rowOff>
    </xdr:to>
    <xdr:sp macro="" textlink="">
      <xdr:nvSpPr>
        <xdr:cNvPr id="125" name="フローチャート: 判断 124"/>
        <xdr:cNvSpPr/>
      </xdr:nvSpPr>
      <xdr:spPr>
        <a:xfrm>
          <a:off x="4584700" y="978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54254</xdr:rowOff>
    </xdr:from>
    <xdr:to>
      <xdr:col>19</xdr:col>
      <xdr:colOff>177800</xdr:colOff>
      <xdr:row>59</xdr:row>
      <xdr:rowOff>23926</xdr:rowOff>
    </xdr:to>
    <xdr:cxnSp macro="">
      <xdr:nvCxnSpPr>
        <xdr:cNvPr id="126" name="直線コネクタ 125"/>
        <xdr:cNvCxnSpPr/>
      </xdr:nvCxnSpPr>
      <xdr:spPr>
        <a:xfrm flipV="1">
          <a:off x="2908300" y="9998354"/>
          <a:ext cx="889000" cy="141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51194</xdr:rowOff>
    </xdr:from>
    <xdr:to>
      <xdr:col>20</xdr:col>
      <xdr:colOff>38100</xdr:colOff>
      <xdr:row>57</xdr:row>
      <xdr:rowOff>152794</xdr:rowOff>
    </xdr:to>
    <xdr:sp macro="" textlink="">
      <xdr:nvSpPr>
        <xdr:cNvPr id="127" name="フローチャート: 判断 126"/>
        <xdr:cNvSpPr/>
      </xdr:nvSpPr>
      <xdr:spPr>
        <a:xfrm>
          <a:off x="3746500" y="9823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169321</xdr:rowOff>
    </xdr:from>
    <xdr:ext cx="534377" cy="259045"/>
    <xdr:sp macro="" textlink="">
      <xdr:nvSpPr>
        <xdr:cNvPr id="128" name="テキスト ボックス 127"/>
        <xdr:cNvSpPr txBox="1"/>
      </xdr:nvSpPr>
      <xdr:spPr>
        <a:xfrm>
          <a:off x="3530111" y="9599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59</xdr:row>
      <xdr:rowOff>23926</xdr:rowOff>
    </xdr:from>
    <xdr:to>
      <xdr:col>15</xdr:col>
      <xdr:colOff>50800</xdr:colOff>
      <xdr:row>59</xdr:row>
      <xdr:rowOff>93891</xdr:rowOff>
    </xdr:to>
    <xdr:cxnSp macro="">
      <xdr:nvCxnSpPr>
        <xdr:cNvPr id="129" name="直線コネクタ 128"/>
        <xdr:cNvCxnSpPr/>
      </xdr:nvCxnSpPr>
      <xdr:spPr>
        <a:xfrm flipV="1">
          <a:off x="2019300" y="10139476"/>
          <a:ext cx="889000" cy="69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159359</xdr:rowOff>
    </xdr:from>
    <xdr:to>
      <xdr:col>15</xdr:col>
      <xdr:colOff>101600</xdr:colOff>
      <xdr:row>58</xdr:row>
      <xdr:rowOff>89509</xdr:rowOff>
    </xdr:to>
    <xdr:sp macro="" textlink="">
      <xdr:nvSpPr>
        <xdr:cNvPr id="130" name="フローチャート: 判断 129"/>
        <xdr:cNvSpPr/>
      </xdr:nvSpPr>
      <xdr:spPr>
        <a:xfrm>
          <a:off x="2857500" y="9932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106036</xdr:rowOff>
    </xdr:from>
    <xdr:ext cx="534377" cy="259045"/>
    <xdr:sp macro="" textlink="">
      <xdr:nvSpPr>
        <xdr:cNvPr id="131" name="テキスト ボックス 130"/>
        <xdr:cNvSpPr txBox="1"/>
      </xdr:nvSpPr>
      <xdr:spPr>
        <a:xfrm>
          <a:off x="2641111" y="9707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52</xdr:row>
      <xdr:rowOff>75476</xdr:rowOff>
    </xdr:from>
    <xdr:to>
      <xdr:col>10</xdr:col>
      <xdr:colOff>114300</xdr:colOff>
      <xdr:row>59</xdr:row>
      <xdr:rowOff>93891</xdr:rowOff>
    </xdr:to>
    <xdr:cxnSp macro="">
      <xdr:nvCxnSpPr>
        <xdr:cNvPr id="132" name="直線コネクタ 131"/>
        <xdr:cNvCxnSpPr/>
      </xdr:nvCxnSpPr>
      <xdr:spPr>
        <a:xfrm>
          <a:off x="1130300" y="8990876"/>
          <a:ext cx="889000" cy="1218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140551</xdr:rowOff>
    </xdr:from>
    <xdr:to>
      <xdr:col>10</xdr:col>
      <xdr:colOff>165100</xdr:colOff>
      <xdr:row>58</xdr:row>
      <xdr:rowOff>70701</xdr:rowOff>
    </xdr:to>
    <xdr:sp macro="" textlink="">
      <xdr:nvSpPr>
        <xdr:cNvPr id="133" name="フローチャート: 判断 132"/>
        <xdr:cNvSpPr/>
      </xdr:nvSpPr>
      <xdr:spPr>
        <a:xfrm>
          <a:off x="1968500" y="9913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87228</xdr:rowOff>
    </xdr:from>
    <xdr:ext cx="534377" cy="259045"/>
    <xdr:sp macro="" textlink="">
      <xdr:nvSpPr>
        <xdr:cNvPr id="134" name="テキスト ボックス 133"/>
        <xdr:cNvSpPr txBox="1"/>
      </xdr:nvSpPr>
      <xdr:spPr>
        <a:xfrm>
          <a:off x="1752111" y="9688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50</xdr:row>
      <xdr:rowOff>90335</xdr:rowOff>
    </xdr:from>
    <xdr:to>
      <xdr:col>6</xdr:col>
      <xdr:colOff>38100</xdr:colOff>
      <xdr:row>51</xdr:row>
      <xdr:rowOff>20485</xdr:rowOff>
    </xdr:to>
    <xdr:sp macro="" textlink="">
      <xdr:nvSpPr>
        <xdr:cNvPr id="135" name="フローチャート: 判断 134"/>
        <xdr:cNvSpPr/>
      </xdr:nvSpPr>
      <xdr:spPr>
        <a:xfrm>
          <a:off x="1079500" y="8662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49</xdr:row>
      <xdr:rowOff>37012</xdr:rowOff>
    </xdr:from>
    <xdr:ext cx="599010" cy="259045"/>
    <xdr:sp macro="" textlink="">
      <xdr:nvSpPr>
        <xdr:cNvPr id="136" name="テキスト ボックス 135"/>
        <xdr:cNvSpPr txBox="1"/>
      </xdr:nvSpPr>
      <xdr:spPr>
        <a:xfrm>
          <a:off x="830795" y="8438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7" name="テキスト ボックス 136"/>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8" name="テキスト ボックス 137"/>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9" name="テキスト ボックス 138"/>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40" name="テキスト ボックス 139"/>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1" name="テキスト ボックス 140"/>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63894</xdr:rowOff>
    </xdr:from>
    <xdr:to>
      <xdr:col>24</xdr:col>
      <xdr:colOff>114300</xdr:colOff>
      <xdr:row>59</xdr:row>
      <xdr:rowOff>165494</xdr:rowOff>
    </xdr:to>
    <xdr:sp macro="" textlink="">
      <xdr:nvSpPr>
        <xdr:cNvPr id="142" name="楕円 141"/>
        <xdr:cNvSpPr/>
      </xdr:nvSpPr>
      <xdr:spPr>
        <a:xfrm>
          <a:off x="4584700" y="10179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150271</xdr:rowOff>
    </xdr:from>
    <xdr:ext cx="534377" cy="259045"/>
    <xdr:sp macro="" textlink="">
      <xdr:nvSpPr>
        <xdr:cNvPr id="143" name="総務費該当値テキスト"/>
        <xdr:cNvSpPr txBox="1"/>
      </xdr:nvSpPr>
      <xdr:spPr>
        <a:xfrm>
          <a:off x="4686300" y="10094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3454</xdr:rowOff>
    </xdr:from>
    <xdr:to>
      <xdr:col>20</xdr:col>
      <xdr:colOff>38100</xdr:colOff>
      <xdr:row>58</xdr:row>
      <xdr:rowOff>105054</xdr:rowOff>
    </xdr:to>
    <xdr:sp macro="" textlink="">
      <xdr:nvSpPr>
        <xdr:cNvPr id="144" name="楕円 143"/>
        <xdr:cNvSpPr/>
      </xdr:nvSpPr>
      <xdr:spPr>
        <a:xfrm>
          <a:off x="3746500" y="9947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96181</xdr:rowOff>
    </xdr:from>
    <xdr:ext cx="534377" cy="259045"/>
    <xdr:sp macro="" textlink="">
      <xdr:nvSpPr>
        <xdr:cNvPr id="145" name="テキスト ボックス 144"/>
        <xdr:cNvSpPr txBox="1"/>
      </xdr:nvSpPr>
      <xdr:spPr>
        <a:xfrm>
          <a:off x="3530111" y="10040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144576</xdr:rowOff>
    </xdr:from>
    <xdr:to>
      <xdr:col>15</xdr:col>
      <xdr:colOff>101600</xdr:colOff>
      <xdr:row>59</xdr:row>
      <xdr:rowOff>74726</xdr:rowOff>
    </xdr:to>
    <xdr:sp macro="" textlink="">
      <xdr:nvSpPr>
        <xdr:cNvPr id="146" name="楕円 145"/>
        <xdr:cNvSpPr/>
      </xdr:nvSpPr>
      <xdr:spPr>
        <a:xfrm>
          <a:off x="2857500" y="1008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59</xdr:row>
      <xdr:rowOff>65853</xdr:rowOff>
    </xdr:from>
    <xdr:ext cx="534377" cy="259045"/>
    <xdr:sp macro="" textlink="">
      <xdr:nvSpPr>
        <xdr:cNvPr id="147" name="テキスト ボックス 146"/>
        <xdr:cNvSpPr txBox="1"/>
      </xdr:nvSpPr>
      <xdr:spPr>
        <a:xfrm>
          <a:off x="2641111" y="101814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59</xdr:row>
      <xdr:rowOff>43091</xdr:rowOff>
    </xdr:from>
    <xdr:to>
      <xdr:col>10</xdr:col>
      <xdr:colOff>165100</xdr:colOff>
      <xdr:row>59</xdr:row>
      <xdr:rowOff>144691</xdr:rowOff>
    </xdr:to>
    <xdr:sp macro="" textlink="">
      <xdr:nvSpPr>
        <xdr:cNvPr id="148" name="楕円 147"/>
        <xdr:cNvSpPr/>
      </xdr:nvSpPr>
      <xdr:spPr>
        <a:xfrm>
          <a:off x="1968500" y="10158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135818</xdr:rowOff>
    </xdr:from>
    <xdr:ext cx="534377" cy="259045"/>
    <xdr:sp macro="" textlink="">
      <xdr:nvSpPr>
        <xdr:cNvPr id="149" name="テキスト ボックス 148"/>
        <xdr:cNvSpPr txBox="1"/>
      </xdr:nvSpPr>
      <xdr:spPr>
        <a:xfrm>
          <a:off x="1752111" y="10251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52</xdr:row>
      <xdr:rowOff>24676</xdr:rowOff>
    </xdr:from>
    <xdr:to>
      <xdr:col>6</xdr:col>
      <xdr:colOff>38100</xdr:colOff>
      <xdr:row>52</xdr:row>
      <xdr:rowOff>126276</xdr:rowOff>
    </xdr:to>
    <xdr:sp macro="" textlink="">
      <xdr:nvSpPr>
        <xdr:cNvPr id="150" name="楕円 149"/>
        <xdr:cNvSpPr/>
      </xdr:nvSpPr>
      <xdr:spPr>
        <a:xfrm>
          <a:off x="1079500" y="8940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52</xdr:row>
      <xdr:rowOff>117403</xdr:rowOff>
    </xdr:from>
    <xdr:ext cx="599010" cy="259045"/>
    <xdr:sp macro="" textlink="">
      <xdr:nvSpPr>
        <xdr:cNvPr id="151" name="テキスト ボックス 150"/>
        <xdr:cNvSpPr txBox="1"/>
      </xdr:nvSpPr>
      <xdr:spPr>
        <a:xfrm>
          <a:off x="830795" y="9032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152,057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2" name="正方形/長方形 151"/>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3" name="正方形/長方形 152"/>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4" name="正方形/長方形 153"/>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5" name="正方形/長方形 154"/>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6" name="正方形/長方形 155"/>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7" name="正方形/長方形 156"/>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8" name="正方形/長方形 157"/>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9" name="正方形/長方形 158"/>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60" name="テキスト ボックス 159"/>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1" name="直線コネクタ 160"/>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62" name="テキスト ボックス 161"/>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63" name="直線コネクタ 162"/>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64" name="テキスト ボックス 163"/>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5" name="直線コネクタ 164"/>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6" name="テキスト ボックス 165"/>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7" name="直線コネクタ 166"/>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8" name="テキスト ボックス 167"/>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9" name="直線コネクタ 168"/>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70" name="テキスト ボックス 169"/>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71" name="直線コネクタ 170"/>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72" name="テキスト ボックス 171"/>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73" name="直線コネクタ 172"/>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74" name="テキスト ボックス 173"/>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5" name="直線コネクタ 174"/>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6" name="テキスト ボックス 175"/>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7"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151130</xdr:rowOff>
    </xdr:from>
    <xdr:to>
      <xdr:col>24</xdr:col>
      <xdr:colOff>62865</xdr:colOff>
      <xdr:row>79</xdr:row>
      <xdr:rowOff>49926</xdr:rowOff>
    </xdr:to>
    <xdr:cxnSp macro="">
      <xdr:nvCxnSpPr>
        <xdr:cNvPr id="178" name="直線コネクタ 177"/>
        <xdr:cNvCxnSpPr/>
      </xdr:nvCxnSpPr>
      <xdr:spPr>
        <a:xfrm flipV="1">
          <a:off x="4633595" y="12152630"/>
          <a:ext cx="1270" cy="14418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53753</xdr:rowOff>
    </xdr:from>
    <xdr:ext cx="599010" cy="259045"/>
    <xdr:sp macro="" textlink="">
      <xdr:nvSpPr>
        <xdr:cNvPr id="179" name="民生費最小値テキスト"/>
        <xdr:cNvSpPr txBox="1"/>
      </xdr:nvSpPr>
      <xdr:spPr>
        <a:xfrm>
          <a:off x="4686300" y="13598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161,499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49926</xdr:rowOff>
    </xdr:from>
    <xdr:to>
      <xdr:col>24</xdr:col>
      <xdr:colOff>152400</xdr:colOff>
      <xdr:row>79</xdr:row>
      <xdr:rowOff>49926</xdr:rowOff>
    </xdr:to>
    <xdr:cxnSp macro="">
      <xdr:nvCxnSpPr>
        <xdr:cNvPr id="180" name="直線コネクタ 179"/>
        <xdr:cNvCxnSpPr/>
      </xdr:nvCxnSpPr>
      <xdr:spPr>
        <a:xfrm>
          <a:off x="4546600" y="135944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97807</xdr:rowOff>
    </xdr:from>
    <xdr:ext cx="599010" cy="259045"/>
    <xdr:sp macro="" textlink="">
      <xdr:nvSpPr>
        <xdr:cNvPr id="181" name="民生費最大値テキスト"/>
        <xdr:cNvSpPr txBox="1"/>
      </xdr:nvSpPr>
      <xdr:spPr>
        <a:xfrm>
          <a:off x="4686300" y="119278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205,650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151130</xdr:rowOff>
    </xdr:from>
    <xdr:to>
      <xdr:col>24</xdr:col>
      <xdr:colOff>152400</xdr:colOff>
      <xdr:row>70</xdr:row>
      <xdr:rowOff>151130</xdr:rowOff>
    </xdr:to>
    <xdr:cxnSp macro="">
      <xdr:nvCxnSpPr>
        <xdr:cNvPr id="182" name="直線コネクタ 181"/>
        <xdr:cNvCxnSpPr/>
      </xdr:nvCxnSpPr>
      <xdr:spPr>
        <a:xfrm>
          <a:off x="4546600" y="12152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71</xdr:row>
      <xdr:rowOff>127127</xdr:rowOff>
    </xdr:from>
    <xdr:to>
      <xdr:col>24</xdr:col>
      <xdr:colOff>63500</xdr:colOff>
      <xdr:row>74</xdr:row>
      <xdr:rowOff>134965</xdr:rowOff>
    </xdr:to>
    <xdr:cxnSp macro="">
      <xdr:nvCxnSpPr>
        <xdr:cNvPr id="183" name="直線コネクタ 182"/>
        <xdr:cNvCxnSpPr/>
      </xdr:nvCxnSpPr>
      <xdr:spPr>
        <a:xfrm flipV="1">
          <a:off x="3797300" y="12300077"/>
          <a:ext cx="838200" cy="522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2568</xdr:rowOff>
    </xdr:from>
    <xdr:ext cx="599010" cy="259045"/>
    <xdr:sp macro="" textlink="">
      <xdr:nvSpPr>
        <xdr:cNvPr id="184" name="民生費平均値テキスト"/>
        <xdr:cNvSpPr txBox="1"/>
      </xdr:nvSpPr>
      <xdr:spPr>
        <a:xfrm>
          <a:off x="4686300" y="125184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192,233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24141</xdr:rowOff>
    </xdr:from>
    <xdr:to>
      <xdr:col>24</xdr:col>
      <xdr:colOff>114300</xdr:colOff>
      <xdr:row>73</xdr:row>
      <xdr:rowOff>125741</xdr:rowOff>
    </xdr:to>
    <xdr:sp macro="" textlink="">
      <xdr:nvSpPr>
        <xdr:cNvPr id="185" name="フローチャート: 判断 184"/>
        <xdr:cNvSpPr/>
      </xdr:nvSpPr>
      <xdr:spPr>
        <a:xfrm>
          <a:off x="4584700" y="12539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134965</xdr:rowOff>
    </xdr:from>
    <xdr:to>
      <xdr:col>19</xdr:col>
      <xdr:colOff>177800</xdr:colOff>
      <xdr:row>76</xdr:row>
      <xdr:rowOff>148909</xdr:rowOff>
    </xdr:to>
    <xdr:cxnSp macro="">
      <xdr:nvCxnSpPr>
        <xdr:cNvPr id="186" name="直線コネクタ 185"/>
        <xdr:cNvCxnSpPr/>
      </xdr:nvCxnSpPr>
      <xdr:spPr>
        <a:xfrm flipV="1">
          <a:off x="2908300" y="12822265"/>
          <a:ext cx="889000" cy="356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42658</xdr:rowOff>
    </xdr:from>
    <xdr:to>
      <xdr:col>20</xdr:col>
      <xdr:colOff>38100</xdr:colOff>
      <xdr:row>75</xdr:row>
      <xdr:rowOff>144258</xdr:rowOff>
    </xdr:to>
    <xdr:sp macro="" textlink="">
      <xdr:nvSpPr>
        <xdr:cNvPr id="187" name="フローチャート: 判断 186"/>
        <xdr:cNvSpPr/>
      </xdr:nvSpPr>
      <xdr:spPr>
        <a:xfrm>
          <a:off x="3746500" y="1290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135385</xdr:rowOff>
    </xdr:from>
    <xdr:ext cx="599010" cy="259045"/>
    <xdr:sp macro="" textlink="">
      <xdr:nvSpPr>
        <xdr:cNvPr id="188" name="テキスト ボックス 187"/>
        <xdr:cNvSpPr txBox="1"/>
      </xdr:nvSpPr>
      <xdr:spPr>
        <a:xfrm>
          <a:off x="3497795" y="129941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79807</xdr:rowOff>
    </xdr:from>
    <xdr:to>
      <xdr:col>15</xdr:col>
      <xdr:colOff>50800</xdr:colOff>
      <xdr:row>76</xdr:row>
      <xdr:rowOff>148909</xdr:rowOff>
    </xdr:to>
    <xdr:cxnSp macro="">
      <xdr:nvCxnSpPr>
        <xdr:cNvPr id="189" name="直線コネクタ 188"/>
        <xdr:cNvCxnSpPr/>
      </xdr:nvCxnSpPr>
      <xdr:spPr>
        <a:xfrm>
          <a:off x="2019300" y="12938557"/>
          <a:ext cx="889000" cy="240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132530</xdr:rowOff>
    </xdr:from>
    <xdr:to>
      <xdr:col>15</xdr:col>
      <xdr:colOff>101600</xdr:colOff>
      <xdr:row>78</xdr:row>
      <xdr:rowOff>62680</xdr:rowOff>
    </xdr:to>
    <xdr:sp macro="" textlink="">
      <xdr:nvSpPr>
        <xdr:cNvPr id="190" name="フローチャート: 判断 189"/>
        <xdr:cNvSpPr/>
      </xdr:nvSpPr>
      <xdr:spPr>
        <a:xfrm>
          <a:off x="2857500" y="13334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53807</xdr:rowOff>
    </xdr:from>
    <xdr:ext cx="599010" cy="259045"/>
    <xdr:sp macro="" textlink="">
      <xdr:nvSpPr>
        <xdr:cNvPr id="191" name="テキスト ボックス 190"/>
        <xdr:cNvSpPr txBox="1"/>
      </xdr:nvSpPr>
      <xdr:spPr>
        <a:xfrm>
          <a:off x="2608795" y="13426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79807</xdr:rowOff>
    </xdr:from>
    <xdr:to>
      <xdr:col>10</xdr:col>
      <xdr:colOff>114300</xdr:colOff>
      <xdr:row>78</xdr:row>
      <xdr:rowOff>26053</xdr:rowOff>
    </xdr:to>
    <xdr:cxnSp macro="">
      <xdr:nvCxnSpPr>
        <xdr:cNvPr id="192" name="直線コネクタ 191"/>
        <xdr:cNvCxnSpPr/>
      </xdr:nvCxnSpPr>
      <xdr:spPr>
        <a:xfrm flipV="1">
          <a:off x="1130300" y="12938557"/>
          <a:ext cx="889000" cy="460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55524</xdr:rowOff>
    </xdr:from>
    <xdr:to>
      <xdr:col>10</xdr:col>
      <xdr:colOff>165100</xdr:colOff>
      <xdr:row>76</xdr:row>
      <xdr:rowOff>157124</xdr:rowOff>
    </xdr:to>
    <xdr:sp macro="" textlink="">
      <xdr:nvSpPr>
        <xdr:cNvPr id="193" name="フローチャート: 判断 192"/>
        <xdr:cNvSpPr/>
      </xdr:nvSpPr>
      <xdr:spPr>
        <a:xfrm>
          <a:off x="1968500" y="13085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148251</xdr:rowOff>
    </xdr:from>
    <xdr:ext cx="599010" cy="259045"/>
    <xdr:sp macro="" textlink="">
      <xdr:nvSpPr>
        <xdr:cNvPr id="194" name="テキスト ボックス 193"/>
        <xdr:cNvSpPr txBox="1"/>
      </xdr:nvSpPr>
      <xdr:spPr>
        <a:xfrm>
          <a:off x="1719795" y="13178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127436</xdr:rowOff>
    </xdr:from>
    <xdr:to>
      <xdr:col>6</xdr:col>
      <xdr:colOff>38100</xdr:colOff>
      <xdr:row>79</xdr:row>
      <xdr:rowOff>57586</xdr:rowOff>
    </xdr:to>
    <xdr:sp macro="" textlink="">
      <xdr:nvSpPr>
        <xdr:cNvPr id="195" name="フローチャート: 判断 194"/>
        <xdr:cNvSpPr/>
      </xdr:nvSpPr>
      <xdr:spPr>
        <a:xfrm>
          <a:off x="1079500" y="13500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48713</xdr:rowOff>
    </xdr:from>
    <xdr:ext cx="599010" cy="259045"/>
    <xdr:sp macro="" textlink="">
      <xdr:nvSpPr>
        <xdr:cNvPr id="196" name="テキスト ボックス 195"/>
        <xdr:cNvSpPr txBox="1"/>
      </xdr:nvSpPr>
      <xdr:spPr>
        <a:xfrm>
          <a:off x="830795" y="13593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7" name="テキスト ボックス 196"/>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8" name="テキスト ボックス 197"/>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9" name="テキスト ボックス 198"/>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200" name="テキスト ボックス 199"/>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201" name="テキスト ボックス 200"/>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71</xdr:row>
      <xdr:rowOff>76327</xdr:rowOff>
    </xdr:from>
    <xdr:to>
      <xdr:col>24</xdr:col>
      <xdr:colOff>114300</xdr:colOff>
      <xdr:row>72</xdr:row>
      <xdr:rowOff>6477</xdr:rowOff>
    </xdr:to>
    <xdr:sp macro="" textlink="">
      <xdr:nvSpPr>
        <xdr:cNvPr id="202" name="楕円 201"/>
        <xdr:cNvSpPr/>
      </xdr:nvSpPr>
      <xdr:spPr>
        <a:xfrm>
          <a:off x="4584700" y="12249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70</xdr:row>
      <xdr:rowOff>99204</xdr:rowOff>
    </xdr:from>
    <xdr:ext cx="599010" cy="259045"/>
    <xdr:sp macro="" textlink="">
      <xdr:nvSpPr>
        <xdr:cNvPr id="203" name="民生費該当値テキスト"/>
        <xdr:cNvSpPr txBox="1"/>
      </xdr:nvSpPr>
      <xdr:spPr>
        <a:xfrm>
          <a:off x="4686300" y="12100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84165</xdr:rowOff>
    </xdr:from>
    <xdr:to>
      <xdr:col>20</xdr:col>
      <xdr:colOff>38100</xdr:colOff>
      <xdr:row>75</xdr:row>
      <xdr:rowOff>14315</xdr:rowOff>
    </xdr:to>
    <xdr:sp macro="" textlink="">
      <xdr:nvSpPr>
        <xdr:cNvPr id="204" name="楕円 203"/>
        <xdr:cNvSpPr/>
      </xdr:nvSpPr>
      <xdr:spPr>
        <a:xfrm>
          <a:off x="3746500" y="12771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30842</xdr:rowOff>
    </xdr:from>
    <xdr:ext cx="599010" cy="259045"/>
    <xdr:sp macro="" textlink="">
      <xdr:nvSpPr>
        <xdr:cNvPr id="205" name="テキスト ボックス 204"/>
        <xdr:cNvSpPr txBox="1"/>
      </xdr:nvSpPr>
      <xdr:spPr>
        <a:xfrm>
          <a:off x="3497795" y="12546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98109</xdr:rowOff>
    </xdr:from>
    <xdr:to>
      <xdr:col>15</xdr:col>
      <xdr:colOff>101600</xdr:colOff>
      <xdr:row>77</xdr:row>
      <xdr:rowOff>28259</xdr:rowOff>
    </xdr:to>
    <xdr:sp macro="" textlink="">
      <xdr:nvSpPr>
        <xdr:cNvPr id="206" name="楕円 205"/>
        <xdr:cNvSpPr/>
      </xdr:nvSpPr>
      <xdr:spPr>
        <a:xfrm>
          <a:off x="2857500" y="13128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44787</xdr:rowOff>
    </xdr:from>
    <xdr:ext cx="599010" cy="259045"/>
    <xdr:sp macro="" textlink="">
      <xdr:nvSpPr>
        <xdr:cNvPr id="207" name="テキスト ボックス 206"/>
        <xdr:cNvSpPr txBox="1"/>
      </xdr:nvSpPr>
      <xdr:spPr>
        <a:xfrm>
          <a:off x="2608795" y="129035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29007</xdr:rowOff>
    </xdr:from>
    <xdr:to>
      <xdr:col>10</xdr:col>
      <xdr:colOff>165100</xdr:colOff>
      <xdr:row>75</xdr:row>
      <xdr:rowOff>130607</xdr:rowOff>
    </xdr:to>
    <xdr:sp macro="" textlink="">
      <xdr:nvSpPr>
        <xdr:cNvPr id="208" name="楕円 207"/>
        <xdr:cNvSpPr/>
      </xdr:nvSpPr>
      <xdr:spPr>
        <a:xfrm>
          <a:off x="1968500" y="1288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73</xdr:row>
      <xdr:rowOff>147134</xdr:rowOff>
    </xdr:from>
    <xdr:ext cx="599010" cy="259045"/>
    <xdr:sp macro="" textlink="">
      <xdr:nvSpPr>
        <xdr:cNvPr id="209" name="テキスト ボックス 208"/>
        <xdr:cNvSpPr txBox="1"/>
      </xdr:nvSpPr>
      <xdr:spPr>
        <a:xfrm>
          <a:off x="1719795" y="12662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146703</xdr:rowOff>
    </xdr:from>
    <xdr:to>
      <xdr:col>6</xdr:col>
      <xdr:colOff>38100</xdr:colOff>
      <xdr:row>78</xdr:row>
      <xdr:rowOff>76853</xdr:rowOff>
    </xdr:to>
    <xdr:sp macro="" textlink="">
      <xdr:nvSpPr>
        <xdr:cNvPr id="210" name="楕円 209"/>
        <xdr:cNvSpPr/>
      </xdr:nvSpPr>
      <xdr:spPr>
        <a:xfrm>
          <a:off x="1079500" y="13348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93380</xdr:rowOff>
    </xdr:from>
    <xdr:ext cx="599010" cy="259045"/>
    <xdr:sp macro="" textlink="">
      <xdr:nvSpPr>
        <xdr:cNvPr id="211" name="テキスト ボックス 210"/>
        <xdr:cNvSpPr txBox="1"/>
      </xdr:nvSpPr>
      <xdr:spPr>
        <a:xfrm>
          <a:off x="830795" y="131235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12" name="正方形/長方形 211"/>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13" name="正方形/長方形 212"/>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4" name="正方形/長方形 213"/>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5" name="正方形/長方形 214"/>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6" name="正方形/長方形 215"/>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7" name="正方形/長方形 216"/>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8" name="正方形/長方形 217"/>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9" name="正方形/長方形 218"/>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20" name="テキスト ボックス 219"/>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21" name="直線コネクタ 220"/>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22" name="テキスト ボックス 221"/>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23" name="直線コネクタ 222"/>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24" name="テキスト ボックス 223"/>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25" name="直線コネクタ 224"/>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6" name="テキスト ボックス 225"/>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7" name="直線コネクタ 226"/>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8" name="テキスト ボックス 227"/>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9" name="直線コネクタ 228"/>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30" name="テキスト ボックス 229"/>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134260</xdr:rowOff>
    </xdr:from>
    <xdr:to>
      <xdr:col>24</xdr:col>
      <xdr:colOff>62865</xdr:colOff>
      <xdr:row>97</xdr:row>
      <xdr:rowOff>85224</xdr:rowOff>
    </xdr:to>
    <xdr:cxnSp macro="">
      <xdr:nvCxnSpPr>
        <xdr:cNvPr id="234" name="直線コネクタ 233"/>
        <xdr:cNvCxnSpPr/>
      </xdr:nvCxnSpPr>
      <xdr:spPr>
        <a:xfrm flipV="1">
          <a:off x="4633595" y="15564760"/>
          <a:ext cx="1270" cy="11511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89051</xdr:rowOff>
    </xdr:from>
    <xdr:ext cx="534377" cy="259045"/>
    <xdr:sp macro="" textlink="">
      <xdr:nvSpPr>
        <xdr:cNvPr id="235" name="衛生費最小値テキスト"/>
        <xdr:cNvSpPr txBox="1"/>
      </xdr:nvSpPr>
      <xdr:spPr>
        <a:xfrm>
          <a:off x="4686300" y="16719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85224</xdr:rowOff>
    </xdr:from>
    <xdr:to>
      <xdr:col>24</xdr:col>
      <xdr:colOff>152400</xdr:colOff>
      <xdr:row>97</xdr:row>
      <xdr:rowOff>85224</xdr:rowOff>
    </xdr:to>
    <xdr:cxnSp macro="">
      <xdr:nvCxnSpPr>
        <xdr:cNvPr id="236" name="直線コネクタ 235"/>
        <xdr:cNvCxnSpPr/>
      </xdr:nvCxnSpPr>
      <xdr:spPr>
        <a:xfrm>
          <a:off x="4546600" y="16715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80937</xdr:rowOff>
    </xdr:from>
    <xdr:ext cx="534377" cy="259045"/>
    <xdr:sp macro="" textlink="">
      <xdr:nvSpPr>
        <xdr:cNvPr id="237" name="衛生費最大値テキスト"/>
        <xdr:cNvSpPr txBox="1"/>
      </xdr:nvSpPr>
      <xdr:spPr>
        <a:xfrm>
          <a:off x="4686300" y="15339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80,238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134260</xdr:rowOff>
    </xdr:from>
    <xdr:to>
      <xdr:col>24</xdr:col>
      <xdr:colOff>152400</xdr:colOff>
      <xdr:row>90</xdr:row>
      <xdr:rowOff>134260</xdr:rowOff>
    </xdr:to>
    <xdr:cxnSp macro="">
      <xdr:nvCxnSpPr>
        <xdr:cNvPr id="238" name="直線コネクタ 237"/>
        <xdr:cNvCxnSpPr/>
      </xdr:nvCxnSpPr>
      <xdr:spPr>
        <a:xfrm>
          <a:off x="4546600" y="15564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148135</xdr:rowOff>
    </xdr:from>
    <xdr:to>
      <xdr:col>24</xdr:col>
      <xdr:colOff>63500</xdr:colOff>
      <xdr:row>97</xdr:row>
      <xdr:rowOff>16118</xdr:rowOff>
    </xdr:to>
    <xdr:cxnSp macro="">
      <xdr:nvCxnSpPr>
        <xdr:cNvPr id="239" name="直線コネクタ 238"/>
        <xdr:cNvCxnSpPr/>
      </xdr:nvCxnSpPr>
      <xdr:spPr>
        <a:xfrm flipV="1">
          <a:off x="3797300" y="16607335"/>
          <a:ext cx="838200" cy="39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104187</xdr:rowOff>
    </xdr:from>
    <xdr:ext cx="534377" cy="259045"/>
    <xdr:sp macro="" textlink="">
      <xdr:nvSpPr>
        <xdr:cNvPr id="240" name="衛生費平均値テキスト"/>
        <xdr:cNvSpPr txBox="1"/>
      </xdr:nvSpPr>
      <xdr:spPr>
        <a:xfrm>
          <a:off x="4686300" y="1604903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81310</xdr:rowOff>
    </xdr:from>
    <xdr:to>
      <xdr:col>24</xdr:col>
      <xdr:colOff>114300</xdr:colOff>
      <xdr:row>95</xdr:row>
      <xdr:rowOff>11460</xdr:rowOff>
    </xdr:to>
    <xdr:sp macro="" textlink="">
      <xdr:nvSpPr>
        <xdr:cNvPr id="241" name="フローチャート: 判断 240"/>
        <xdr:cNvSpPr/>
      </xdr:nvSpPr>
      <xdr:spPr>
        <a:xfrm>
          <a:off x="4584700" y="1619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95557</xdr:rowOff>
    </xdr:from>
    <xdr:to>
      <xdr:col>19</xdr:col>
      <xdr:colOff>177800</xdr:colOff>
      <xdr:row>97</xdr:row>
      <xdr:rowOff>16118</xdr:rowOff>
    </xdr:to>
    <xdr:cxnSp macro="">
      <xdr:nvCxnSpPr>
        <xdr:cNvPr id="242" name="直線コネクタ 241"/>
        <xdr:cNvCxnSpPr/>
      </xdr:nvCxnSpPr>
      <xdr:spPr>
        <a:xfrm>
          <a:off x="2908300" y="16554757"/>
          <a:ext cx="889000" cy="9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93</xdr:row>
      <xdr:rowOff>150943</xdr:rowOff>
    </xdr:from>
    <xdr:to>
      <xdr:col>20</xdr:col>
      <xdr:colOff>38100</xdr:colOff>
      <xdr:row>94</xdr:row>
      <xdr:rowOff>81093</xdr:rowOff>
    </xdr:to>
    <xdr:sp macro="" textlink="">
      <xdr:nvSpPr>
        <xdr:cNvPr id="243" name="フローチャート: 判断 242"/>
        <xdr:cNvSpPr/>
      </xdr:nvSpPr>
      <xdr:spPr>
        <a:xfrm>
          <a:off x="3746500" y="16095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92</xdr:row>
      <xdr:rowOff>97620</xdr:rowOff>
    </xdr:from>
    <xdr:ext cx="534377" cy="259045"/>
    <xdr:sp macro="" textlink="">
      <xdr:nvSpPr>
        <xdr:cNvPr id="244" name="テキスト ボックス 243"/>
        <xdr:cNvSpPr txBox="1"/>
      </xdr:nvSpPr>
      <xdr:spPr>
        <a:xfrm>
          <a:off x="3530111" y="15871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40717</xdr:rowOff>
    </xdr:from>
    <xdr:to>
      <xdr:col>15</xdr:col>
      <xdr:colOff>50800</xdr:colOff>
      <xdr:row>96</xdr:row>
      <xdr:rowOff>95557</xdr:rowOff>
    </xdr:to>
    <xdr:cxnSp macro="">
      <xdr:nvCxnSpPr>
        <xdr:cNvPr id="245" name="直線コネクタ 244"/>
        <xdr:cNvCxnSpPr/>
      </xdr:nvCxnSpPr>
      <xdr:spPr>
        <a:xfrm>
          <a:off x="2019300" y="16328467"/>
          <a:ext cx="889000" cy="226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94</xdr:row>
      <xdr:rowOff>128333</xdr:rowOff>
    </xdr:from>
    <xdr:to>
      <xdr:col>15</xdr:col>
      <xdr:colOff>101600</xdr:colOff>
      <xdr:row>95</xdr:row>
      <xdr:rowOff>58483</xdr:rowOff>
    </xdr:to>
    <xdr:sp macro="" textlink="">
      <xdr:nvSpPr>
        <xdr:cNvPr id="246" name="フローチャート: 判断 245"/>
        <xdr:cNvSpPr/>
      </xdr:nvSpPr>
      <xdr:spPr>
        <a:xfrm>
          <a:off x="2857500" y="1624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75010</xdr:rowOff>
    </xdr:from>
    <xdr:ext cx="534377" cy="259045"/>
    <xdr:sp macro="" textlink="">
      <xdr:nvSpPr>
        <xdr:cNvPr id="247" name="テキスト ボックス 246"/>
        <xdr:cNvSpPr txBox="1"/>
      </xdr:nvSpPr>
      <xdr:spPr>
        <a:xfrm>
          <a:off x="2641111" y="16019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93</xdr:row>
      <xdr:rowOff>94804</xdr:rowOff>
    </xdr:from>
    <xdr:to>
      <xdr:col>10</xdr:col>
      <xdr:colOff>114300</xdr:colOff>
      <xdr:row>95</xdr:row>
      <xdr:rowOff>40717</xdr:rowOff>
    </xdr:to>
    <xdr:cxnSp macro="">
      <xdr:nvCxnSpPr>
        <xdr:cNvPr id="248" name="直線コネクタ 247"/>
        <xdr:cNvCxnSpPr/>
      </xdr:nvCxnSpPr>
      <xdr:spPr>
        <a:xfrm>
          <a:off x="1130300" y="16039654"/>
          <a:ext cx="889000" cy="288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66543</xdr:rowOff>
    </xdr:from>
    <xdr:to>
      <xdr:col>10</xdr:col>
      <xdr:colOff>165100</xdr:colOff>
      <xdr:row>94</xdr:row>
      <xdr:rowOff>168143</xdr:rowOff>
    </xdr:to>
    <xdr:sp macro="" textlink="">
      <xdr:nvSpPr>
        <xdr:cNvPr id="249" name="フローチャート: 判断 248"/>
        <xdr:cNvSpPr/>
      </xdr:nvSpPr>
      <xdr:spPr>
        <a:xfrm>
          <a:off x="1968500" y="161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13220</xdr:rowOff>
    </xdr:from>
    <xdr:ext cx="534377" cy="259045"/>
    <xdr:sp macro="" textlink="">
      <xdr:nvSpPr>
        <xdr:cNvPr id="250" name="テキスト ボックス 249"/>
        <xdr:cNvSpPr txBox="1"/>
      </xdr:nvSpPr>
      <xdr:spPr>
        <a:xfrm>
          <a:off x="1752111" y="15958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157342</xdr:rowOff>
    </xdr:from>
    <xdr:to>
      <xdr:col>6</xdr:col>
      <xdr:colOff>38100</xdr:colOff>
      <xdr:row>95</xdr:row>
      <xdr:rowOff>87492</xdr:rowOff>
    </xdr:to>
    <xdr:sp macro="" textlink="">
      <xdr:nvSpPr>
        <xdr:cNvPr id="251" name="フローチャート: 判断 250"/>
        <xdr:cNvSpPr/>
      </xdr:nvSpPr>
      <xdr:spPr>
        <a:xfrm>
          <a:off x="1079500" y="1627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78619</xdr:rowOff>
    </xdr:from>
    <xdr:ext cx="534377" cy="259045"/>
    <xdr:sp macro="" textlink="">
      <xdr:nvSpPr>
        <xdr:cNvPr id="252" name="テキスト ボックス 251"/>
        <xdr:cNvSpPr txBox="1"/>
      </xdr:nvSpPr>
      <xdr:spPr>
        <a:xfrm>
          <a:off x="863111" y="16366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97335</xdr:rowOff>
    </xdr:from>
    <xdr:to>
      <xdr:col>24</xdr:col>
      <xdr:colOff>114300</xdr:colOff>
      <xdr:row>97</xdr:row>
      <xdr:rowOff>27485</xdr:rowOff>
    </xdr:to>
    <xdr:sp macro="" textlink="">
      <xdr:nvSpPr>
        <xdr:cNvPr id="258" name="楕円 257"/>
        <xdr:cNvSpPr/>
      </xdr:nvSpPr>
      <xdr:spPr>
        <a:xfrm>
          <a:off x="4584700" y="16556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12262</xdr:rowOff>
    </xdr:from>
    <xdr:ext cx="534377" cy="259045"/>
    <xdr:sp macro="" textlink="">
      <xdr:nvSpPr>
        <xdr:cNvPr id="259" name="衛生費該当値テキスト"/>
        <xdr:cNvSpPr txBox="1"/>
      </xdr:nvSpPr>
      <xdr:spPr>
        <a:xfrm>
          <a:off x="4686300" y="164714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136768</xdr:rowOff>
    </xdr:from>
    <xdr:to>
      <xdr:col>20</xdr:col>
      <xdr:colOff>38100</xdr:colOff>
      <xdr:row>97</xdr:row>
      <xdr:rowOff>66918</xdr:rowOff>
    </xdr:to>
    <xdr:sp macro="" textlink="">
      <xdr:nvSpPr>
        <xdr:cNvPr id="260" name="楕円 259"/>
        <xdr:cNvSpPr/>
      </xdr:nvSpPr>
      <xdr:spPr>
        <a:xfrm>
          <a:off x="3746500" y="1659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58045</xdr:rowOff>
    </xdr:from>
    <xdr:ext cx="534377" cy="259045"/>
    <xdr:sp macro="" textlink="">
      <xdr:nvSpPr>
        <xdr:cNvPr id="261" name="テキスト ボックス 260"/>
        <xdr:cNvSpPr txBox="1"/>
      </xdr:nvSpPr>
      <xdr:spPr>
        <a:xfrm>
          <a:off x="3530111" y="16688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44757</xdr:rowOff>
    </xdr:from>
    <xdr:to>
      <xdr:col>15</xdr:col>
      <xdr:colOff>101600</xdr:colOff>
      <xdr:row>96</xdr:row>
      <xdr:rowOff>146357</xdr:rowOff>
    </xdr:to>
    <xdr:sp macro="" textlink="">
      <xdr:nvSpPr>
        <xdr:cNvPr id="262" name="楕円 261"/>
        <xdr:cNvSpPr/>
      </xdr:nvSpPr>
      <xdr:spPr>
        <a:xfrm>
          <a:off x="2857500" y="1650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137484</xdr:rowOff>
    </xdr:from>
    <xdr:ext cx="534377" cy="259045"/>
    <xdr:sp macro="" textlink="">
      <xdr:nvSpPr>
        <xdr:cNvPr id="263" name="テキスト ボックス 262"/>
        <xdr:cNvSpPr txBox="1"/>
      </xdr:nvSpPr>
      <xdr:spPr>
        <a:xfrm>
          <a:off x="2641111" y="16596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161367</xdr:rowOff>
    </xdr:from>
    <xdr:to>
      <xdr:col>10</xdr:col>
      <xdr:colOff>165100</xdr:colOff>
      <xdr:row>95</xdr:row>
      <xdr:rowOff>91517</xdr:rowOff>
    </xdr:to>
    <xdr:sp macro="" textlink="">
      <xdr:nvSpPr>
        <xdr:cNvPr id="264" name="楕円 263"/>
        <xdr:cNvSpPr/>
      </xdr:nvSpPr>
      <xdr:spPr>
        <a:xfrm>
          <a:off x="1968500" y="162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82644</xdr:rowOff>
    </xdr:from>
    <xdr:ext cx="534377" cy="259045"/>
    <xdr:sp macro="" textlink="">
      <xdr:nvSpPr>
        <xdr:cNvPr id="265" name="テキスト ボックス 264"/>
        <xdr:cNvSpPr txBox="1"/>
      </xdr:nvSpPr>
      <xdr:spPr>
        <a:xfrm>
          <a:off x="1752111" y="16370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93</xdr:row>
      <xdr:rowOff>44004</xdr:rowOff>
    </xdr:from>
    <xdr:to>
      <xdr:col>6</xdr:col>
      <xdr:colOff>38100</xdr:colOff>
      <xdr:row>93</xdr:row>
      <xdr:rowOff>145604</xdr:rowOff>
    </xdr:to>
    <xdr:sp macro="" textlink="">
      <xdr:nvSpPr>
        <xdr:cNvPr id="266" name="楕円 265"/>
        <xdr:cNvSpPr/>
      </xdr:nvSpPr>
      <xdr:spPr>
        <a:xfrm>
          <a:off x="1079500" y="15988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91</xdr:row>
      <xdr:rowOff>162131</xdr:rowOff>
    </xdr:from>
    <xdr:ext cx="534377" cy="259045"/>
    <xdr:sp macro="" textlink="">
      <xdr:nvSpPr>
        <xdr:cNvPr id="267" name="テキスト ボックス 266"/>
        <xdr:cNvSpPr txBox="1"/>
      </xdr:nvSpPr>
      <xdr:spPr>
        <a:xfrm>
          <a:off x="863111" y="1576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8" name="テキスト ボックス 277"/>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44450</xdr:rowOff>
    </xdr:from>
    <xdr:to>
      <xdr:col>59</xdr:col>
      <xdr:colOff>50800</xdr:colOff>
      <xdr:row>39</xdr:row>
      <xdr:rowOff>44450</xdr:rowOff>
    </xdr:to>
    <xdr:cxnSp macro="">
      <xdr:nvCxnSpPr>
        <xdr:cNvPr id="279" name="直線コネクタ 278"/>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38</xdr:row>
      <xdr:rowOff>73677</xdr:rowOff>
    </xdr:from>
    <xdr:ext cx="377026" cy="259045"/>
    <xdr:sp macro="" textlink="">
      <xdr:nvSpPr>
        <xdr:cNvPr id="280" name="テキスト ボックス 279"/>
        <xdr:cNvSpPr txBox="1"/>
      </xdr:nvSpPr>
      <xdr:spPr>
        <a:xfrm>
          <a:off x="6226974" y="6588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1" name="直線コネクタ 280"/>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36</xdr:row>
      <xdr:rowOff>35577</xdr:rowOff>
    </xdr:from>
    <xdr:ext cx="377026" cy="259045"/>
    <xdr:sp macro="" textlink="">
      <xdr:nvSpPr>
        <xdr:cNvPr id="282" name="テキスト ボックス 281"/>
        <xdr:cNvSpPr txBox="1"/>
      </xdr:nvSpPr>
      <xdr:spPr>
        <a:xfrm>
          <a:off x="6226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3" name="直線コネクタ 282"/>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33</xdr:row>
      <xdr:rowOff>168927</xdr:rowOff>
    </xdr:from>
    <xdr:ext cx="377026" cy="259045"/>
    <xdr:sp macro="" textlink="">
      <xdr:nvSpPr>
        <xdr:cNvPr id="284" name="テキスト ボックス 283"/>
        <xdr:cNvSpPr txBox="1"/>
      </xdr:nvSpPr>
      <xdr:spPr>
        <a:xfrm>
          <a:off x="6226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5" name="直線コネクタ 284"/>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130974</xdr:colOff>
      <xdr:row>31</xdr:row>
      <xdr:rowOff>130827</xdr:rowOff>
    </xdr:from>
    <xdr:ext cx="377026" cy="259045"/>
    <xdr:sp macro="" textlink="">
      <xdr:nvSpPr>
        <xdr:cNvPr id="286" name="テキスト ボックス 285"/>
        <xdr:cNvSpPr txBox="1"/>
      </xdr:nvSpPr>
      <xdr:spPr>
        <a:xfrm>
          <a:off x="6226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7" name="直線コネクタ 286"/>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8" name="テキスト ボックス 287"/>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9" name="直線コネクタ 288"/>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90" name="テキスト ボックス 289"/>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1"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162560</xdr:rowOff>
    </xdr:from>
    <xdr:to>
      <xdr:col>54</xdr:col>
      <xdr:colOff>189865</xdr:colOff>
      <xdr:row>39</xdr:row>
      <xdr:rowOff>57785</xdr:rowOff>
    </xdr:to>
    <xdr:cxnSp macro="">
      <xdr:nvCxnSpPr>
        <xdr:cNvPr id="292" name="直線コネクタ 291"/>
        <xdr:cNvCxnSpPr/>
      </xdr:nvCxnSpPr>
      <xdr:spPr>
        <a:xfrm flipV="1">
          <a:off x="10475595" y="5134610"/>
          <a:ext cx="1270" cy="1609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61612</xdr:rowOff>
    </xdr:from>
    <xdr:ext cx="378565" cy="259045"/>
    <xdr:sp macro="" textlink="">
      <xdr:nvSpPr>
        <xdr:cNvPr id="293" name="労働費最小値テキスト"/>
        <xdr:cNvSpPr txBox="1"/>
      </xdr:nvSpPr>
      <xdr:spPr>
        <a:xfrm>
          <a:off x="10528300" y="674816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57785</xdr:rowOff>
    </xdr:from>
    <xdr:to>
      <xdr:col>55</xdr:col>
      <xdr:colOff>88900</xdr:colOff>
      <xdr:row>39</xdr:row>
      <xdr:rowOff>57785</xdr:rowOff>
    </xdr:to>
    <xdr:cxnSp macro="">
      <xdr:nvCxnSpPr>
        <xdr:cNvPr id="294" name="直線コネクタ 293"/>
        <xdr:cNvCxnSpPr/>
      </xdr:nvCxnSpPr>
      <xdr:spPr>
        <a:xfrm>
          <a:off x="10388600" y="6744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109237</xdr:rowOff>
    </xdr:from>
    <xdr:ext cx="469744" cy="259045"/>
    <xdr:sp macro="" textlink="">
      <xdr:nvSpPr>
        <xdr:cNvPr id="295" name="労働費最大値テキスト"/>
        <xdr:cNvSpPr txBox="1"/>
      </xdr:nvSpPr>
      <xdr:spPr>
        <a:xfrm>
          <a:off x="10528300" y="49098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29</xdr:row>
      <xdr:rowOff>162560</xdr:rowOff>
    </xdr:from>
    <xdr:to>
      <xdr:col>55</xdr:col>
      <xdr:colOff>88900</xdr:colOff>
      <xdr:row>29</xdr:row>
      <xdr:rowOff>162560</xdr:rowOff>
    </xdr:to>
    <xdr:cxnSp macro="">
      <xdr:nvCxnSpPr>
        <xdr:cNvPr id="296" name="直線コネクタ 295"/>
        <xdr:cNvCxnSpPr/>
      </xdr:nvCxnSpPr>
      <xdr:spPr>
        <a:xfrm>
          <a:off x="10388600" y="5134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120650</xdr:rowOff>
    </xdr:from>
    <xdr:to>
      <xdr:col>55</xdr:col>
      <xdr:colOff>0</xdr:colOff>
      <xdr:row>35</xdr:row>
      <xdr:rowOff>128270</xdr:rowOff>
    </xdr:to>
    <xdr:cxnSp macro="">
      <xdr:nvCxnSpPr>
        <xdr:cNvPr id="297" name="直線コネクタ 296"/>
        <xdr:cNvCxnSpPr/>
      </xdr:nvCxnSpPr>
      <xdr:spPr>
        <a:xfrm flipV="1">
          <a:off x="9639300" y="61214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79392</xdr:rowOff>
    </xdr:from>
    <xdr:ext cx="378565" cy="259045"/>
    <xdr:sp macro="" textlink="">
      <xdr:nvSpPr>
        <xdr:cNvPr id="298" name="労働費平均値テキスト"/>
        <xdr:cNvSpPr txBox="1"/>
      </xdr:nvSpPr>
      <xdr:spPr>
        <a:xfrm>
          <a:off x="10528300" y="556579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33</xdr:row>
      <xdr:rowOff>56515</xdr:rowOff>
    </xdr:from>
    <xdr:to>
      <xdr:col>55</xdr:col>
      <xdr:colOff>50800</xdr:colOff>
      <xdr:row>33</xdr:row>
      <xdr:rowOff>158115</xdr:rowOff>
    </xdr:to>
    <xdr:sp macro="" textlink="">
      <xdr:nvSpPr>
        <xdr:cNvPr id="299" name="フローチャート: 判断 298"/>
        <xdr:cNvSpPr/>
      </xdr:nvSpPr>
      <xdr:spPr>
        <a:xfrm>
          <a:off x="10426700" y="5714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107315</xdr:rowOff>
    </xdr:from>
    <xdr:to>
      <xdr:col>50</xdr:col>
      <xdr:colOff>114300</xdr:colOff>
      <xdr:row>35</xdr:row>
      <xdr:rowOff>128270</xdr:rowOff>
    </xdr:to>
    <xdr:cxnSp macro="">
      <xdr:nvCxnSpPr>
        <xdr:cNvPr id="300" name="直線コネクタ 299"/>
        <xdr:cNvCxnSpPr/>
      </xdr:nvCxnSpPr>
      <xdr:spPr>
        <a:xfrm>
          <a:off x="8750300" y="610806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32</xdr:row>
      <xdr:rowOff>144145</xdr:rowOff>
    </xdr:from>
    <xdr:to>
      <xdr:col>50</xdr:col>
      <xdr:colOff>165100</xdr:colOff>
      <xdr:row>33</xdr:row>
      <xdr:rowOff>74295</xdr:rowOff>
    </xdr:to>
    <xdr:sp macro="" textlink="">
      <xdr:nvSpPr>
        <xdr:cNvPr id="301" name="フローチャート: 判断 300"/>
        <xdr:cNvSpPr/>
      </xdr:nvSpPr>
      <xdr:spPr>
        <a:xfrm>
          <a:off x="9588500" y="5630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31</xdr:row>
      <xdr:rowOff>90822</xdr:rowOff>
    </xdr:from>
    <xdr:ext cx="378565" cy="259045"/>
    <xdr:sp macro="" textlink="">
      <xdr:nvSpPr>
        <xdr:cNvPr id="302" name="テキスト ボックス 301"/>
        <xdr:cNvSpPr txBox="1"/>
      </xdr:nvSpPr>
      <xdr:spPr>
        <a:xfrm>
          <a:off x="9450017" y="54057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15875</xdr:rowOff>
    </xdr:from>
    <xdr:to>
      <xdr:col>45</xdr:col>
      <xdr:colOff>177800</xdr:colOff>
      <xdr:row>35</xdr:row>
      <xdr:rowOff>107315</xdr:rowOff>
    </xdr:to>
    <xdr:cxnSp macro="">
      <xdr:nvCxnSpPr>
        <xdr:cNvPr id="303" name="直線コネクタ 302"/>
        <xdr:cNvCxnSpPr/>
      </xdr:nvCxnSpPr>
      <xdr:spPr>
        <a:xfrm>
          <a:off x="7861300" y="6016625"/>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34</xdr:row>
      <xdr:rowOff>77470</xdr:rowOff>
    </xdr:from>
    <xdr:to>
      <xdr:col>46</xdr:col>
      <xdr:colOff>38100</xdr:colOff>
      <xdr:row>35</xdr:row>
      <xdr:rowOff>7620</xdr:rowOff>
    </xdr:to>
    <xdr:sp macro="" textlink="">
      <xdr:nvSpPr>
        <xdr:cNvPr id="304" name="フローチャート: 判断 303"/>
        <xdr:cNvSpPr/>
      </xdr:nvSpPr>
      <xdr:spPr>
        <a:xfrm>
          <a:off x="8699500" y="5906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33</xdr:row>
      <xdr:rowOff>24147</xdr:rowOff>
    </xdr:from>
    <xdr:ext cx="378565" cy="259045"/>
    <xdr:sp macro="" textlink="">
      <xdr:nvSpPr>
        <xdr:cNvPr id="305" name="テキスト ボックス 304"/>
        <xdr:cNvSpPr txBox="1"/>
      </xdr:nvSpPr>
      <xdr:spPr>
        <a:xfrm>
          <a:off x="8561017" y="56819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160655</xdr:rowOff>
    </xdr:from>
    <xdr:to>
      <xdr:col>41</xdr:col>
      <xdr:colOff>50800</xdr:colOff>
      <xdr:row>35</xdr:row>
      <xdr:rowOff>15875</xdr:rowOff>
    </xdr:to>
    <xdr:cxnSp macro="">
      <xdr:nvCxnSpPr>
        <xdr:cNvPr id="306" name="直線コネクタ 305"/>
        <xdr:cNvCxnSpPr/>
      </xdr:nvCxnSpPr>
      <xdr:spPr>
        <a:xfrm>
          <a:off x="6972300" y="598995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33</xdr:row>
      <xdr:rowOff>163195</xdr:rowOff>
    </xdr:from>
    <xdr:to>
      <xdr:col>41</xdr:col>
      <xdr:colOff>101600</xdr:colOff>
      <xdr:row>34</xdr:row>
      <xdr:rowOff>93345</xdr:rowOff>
    </xdr:to>
    <xdr:sp macro="" textlink="">
      <xdr:nvSpPr>
        <xdr:cNvPr id="307" name="フローチャート: 判断 306"/>
        <xdr:cNvSpPr/>
      </xdr:nvSpPr>
      <xdr:spPr>
        <a:xfrm>
          <a:off x="7810500" y="58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32</xdr:row>
      <xdr:rowOff>109872</xdr:rowOff>
    </xdr:from>
    <xdr:ext cx="378565" cy="259045"/>
    <xdr:sp macro="" textlink="">
      <xdr:nvSpPr>
        <xdr:cNvPr id="308" name="テキスト ボックス 307"/>
        <xdr:cNvSpPr txBox="1"/>
      </xdr:nvSpPr>
      <xdr:spPr>
        <a:xfrm>
          <a:off x="7672017" y="559627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146050</xdr:rowOff>
    </xdr:from>
    <xdr:to>
      <xdr:col>36</xdr:col>
      <xdr:colOff>165100</xdr:colOff>
      <xdr:row>37</xdr:row>
      <xdr:rowOff>76200</xdr:rowOff>
    </xdr:to>
    <xdr:sp macro="" textlink="">
      <xdr:nvSpPr>
        <xdr:cNvPr id="309" name="フローチャート: 判断 308"/>
        <xdr:cNvSpPr/>
      </xdr:nvSpPr>
      <xdr:spPr>
        <a:xfrm>
          <a:off x="6921500" y="6318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67327</xdr:rowOff>
    </xdr:from>
    <xdr:ext cx="378565" cy="259045"/>
    <xdr:sp macro="" textlink="">
      <xdr:nvSpPr>
        <xdr:cNvPr id="310" name="テキスト ボックス 309"/>
        <xdr:cNvSpPr txBox="1"/>
      </xdr:nvSpPr>
      <xdr:spPr>
        <a:xfrm>
          <a:off x="6783017" y="64109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1" name="テキスト ボックス 310"/>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2" name="テキスト ボックス 311"/>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3" name="テキスト ボックス 312"/>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4" name="テキスト ボックス 313"/>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5" name="テキスト ボックス 314"/>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69850</xdr:rowOff>
    </xdr:from>
    <xdr:to>
      <xdr:col>55</xdr:col>
      <xdr:colOff>50800</xdr:colOff>
      <xdr:row>36</xdr:row>
      <xdr:rowOff>0</xdr:rowOff>
    </xdr:to>
    <xdr:sp macro="" textlink="">
      <xdr:nvSpPr>
        <xdr:cNvPr id="316" name="楕円 315"/>
        <xdr:cNvSpPr/>
      </xdr:nvSpPr>
      <xdr:spPr>
        <a:xfrm>
          <a:off x="10426700" y="607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48277</xdr:rowOff>
    </xdr:from>
    <xdr:ext cx="378565" cy="259045"/>
    <xdr:sp macro="" textlink="">
      <xdr:nvSpPr>
        <xdr:cNvPr id="317" name="労働費該当値テキスト"/>
        <xdr:cNvSpPr txBox="1"/>
      </xdr:nvSpPr>
      <xdr:spPr>
        <a:xfrm>
          <a:off x="10528300" y="60490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77470</xdr:rowOff>
    </xdr:from>
    <xdr:to>
      <xdr:col>50</xdr:col>
      <xdr:colOff>165100</xdr:colOff>
      <xdr:row>36</xdr:row>
      <xdr:rowOff>7620</xdr:rowOff>
    </xdr:to>
    <xdr:sp macro="" textlink="">
      <xdr:nvSpPr>
        <xdr:cNvPr id="318" name="楕円 317"/>
        <xdr:cNvSpPr/>
      </xdr:nvSpPr>
      <xdr:spPr>
        <a:xfrm>
          <a:off x="9588500" y="6078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35</xdr:row>
      <xdr:rowOff>170197</xdr:rowOff>
    </xdr:from>
    <xdr:ext cx="378565" cy="259045"/>
    <xdr:sp macro="" textlink="">
      <xdr:nvSpPr>
        <xdr:cNvPr id="319" name="テキスト ボックス 318"/>
        <xdr:cNvSpPr txBox="1"/>
      </xdr:nvSpPr>
      <xdr:spPr>
        <a:xfrm>
          <a:off x="9450017" y="61709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56515</xdr:rowOff>
    </xdr:from>
    <xdr:to>
      <xdr:col>46</xdr:col>
      <xdr:colOff>38100</xdr:colOff>
      <xdr:row>35</xdr:row>
      <xdr:rowOff>158115</xdr:rowOff>
    </xdr:to>
    <xdr:sp macro="" textlink="">
      <xdr:nvSpPr>
        <xdr:cNvPr id="320" name="楕円 319"/>
        <xdr:cNvSpPr/>
      </xdr:nvSpPr>
      <xdr:spPr>
        <a:xfrm>
          <a:off x="8699500" y="605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35</xdr:row>
      <xdr:rowOff>149242</xdr:rowOff>
    </xdr:from>
    <xdr:ext cx="378565" cy="259045"/>
    <xdr:sp macro="" textlink="">
      <xdr:nvSpPr>
        <xdr:cNvPr id="321" name="テキスト ボックス 320"/>
        <xdr:cNvSpPr txBox="1"/>
      </xdr:nvSpPr>
      <xdr:spPr>
        <a:xfrm>
          <a:off x="8561017" y="61499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136525</xdr:rowOff>
    </xdr:from>
    <xdr:to>
      <xdr:col>41</xdr:col>
      <xdr:colOff>101600</xdr:colOff>
      <xdr:row>35</xdr:row>
      <xdr:rowOff>66675</xdr:rowOff>
    </xdr:to>
    <xdr:sp macro="" textlink="">
      <xdr:nvSpPr>
        <xdr:cNvPr id="322" name="楕円 321"/>
        <xdr:cNvSpPr/>
      </xdr:nvSpPr>
      <xdr:spPr>
        <a:xfrm>
          <a:off x="7810500" y="596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57802</xdr:rowOff>
    </xdr:from>
    <xdr:ext cx="378565" cy="259045"/>
    <xdr:sp macro="" textlink="">
      <xdr:nvSpPr>
        <xdr:cNvPr id="323" name="テキスト ボックス 322"/>
        <xdr:cNvSpPr txBox="1"/>
      </xdr:nvSpPr>
      <xdr:spPr>
        <a:xfrm>
          <a:off x="7672017" y="60585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109855</xdr:rowOff>
    </xdr:from>
    <xdr:to>
      <xdr:col>36</xdr:col>
      <xdr:colOff>165100</xdr:colOff>
      <xdr:row>35</xdr:row>
      <xdr:rowOff>40005</xdr:rowOff>
    </xdr:to>
    <xdr:sp macro="" textlink="">
      <xdr:nvSpPr>
        <xdr:cNvPr id="324" name="楕円 323"/>
        <xdr:cNvSpPr/>
      </xdr:nvSpPr>
      <xdr:spPr>
        <a:xfrm>
          <a:off x="6921500" y="59391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33</xdr:row>
      <xdr:rowOff>56532</xdr:rowOff>
    </xdr:from>
    <xdr:ext cx="378565" cy="259045"/>
    <xdr:sp macro="" textlink="">
      <xdr:nvSpPr>
        <xdr:cNvPr id="325" name="テキスト ボックス 324"/>
        <xdr:cNvSpPr txBox="1"/>
      </xdr:nvSpPr>
      <xdr:spPr>
        <a:xfrm>
          <a:off x="6783017" y="57143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6" name="正方形/長方形 325"/>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7" name="正方形/長方形 326"/>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8" name="正方形/長方形 327"/>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9" name="正方形/長方形 328"/>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30" name="正方形/長方形 329"/>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1" name="正方形/長方形 330"/>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2" name="正方形/長方形 331"/>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3" name="正方形/長方形 332"/>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4" name="テキスト ボックス 333"/>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5" name="直線コネクタ 334"/>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36" name="テキスト ボックス 335"/>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139700</xdr:rowOff>
    </xdr:from>
    <xdr:to>
      <xdr:col>59</xdr:col>
      <xdr:colOff>50800</xdr:colOff>
      <xdr:row>58</xdr:row>
      <xdr:rowOff>139700</xdr:rowOff>
    </xdr:to>
    <xdr:cxnSp macro="">
      <xdr:nvCxnSpPr>
        <xdr:cNvPr id="337" name="直線コネクタ 336"/>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57</xdr:row>
      <xdr:rowOff>168927</xdr:rowOff>
    </xdr:from>
    <xdr:ext cx="531299" cy="259045"/>
    <xdr:sp macro="" textlink="">
      <xdr:nvSpPr>
        <xdr:cNvPr id="338" name="テキスト ボックス 337"/>
        <xdr:cNvSpPr txBox="1"/>
      </xdr:nvSpPr>
      <xdr:spPr>
        <a:xfrm>
          <a:off x="6072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9" name="直線コネクタ 338"/>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55</xdr:row>
      <xdr:rowOff>54627</xdr:rowOff>
    </xdr:from>
    <xdr:ext cx="531299" cy="259045"/>
    <xdr:sp macro="" textlink="">
      <xdr:nvSpPr>
        <xdr:cNvPr id="340" name="テキスト ボックス 339"/>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41" name="直線コネクタ 340"/>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52</xdr:row>
      <xdr:rowOff>111777</xdr:rowOff>
    </xdr:from>
    <xdr:ext cx="531299" cy="259045"/>
    <xdr:sp macro="" textlink="">
      <xdr:nvSpPr>
        <xdr:cNvPr id="342" name="テキスト ボックス 341"/>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43" name="直線コネクタ 342"/>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168927</xdr:rowOff>
    </xdr:from>
    <xdr:ext cx="531299" cy="259045"/>
    <xdr:sp macro="" textlink="">
      <xdr:nvSpPr>
        <xdr:cNvPr id="344" name="テキスト ボックス 343"/>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46" name="テキスト ボックス 345"/>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39208</xdr:rowOff>
    </xdr:from>
    <xdr:to>
      <xdr:col>54</xdr:col>
      <xdr:colOff>189865</xdr:colOff>
      <xdr:row>57</xdr:row>
      <xdr:rowOff>165715</xdr:rowOff>
    </xdr:to>
    <xdr:cxnSp macro="">
      <xdr:nvCxnSpPr>
        <xdr:cNvPr id="348" name="直線コネクタ 347"/>
        <xdr:cNvCxnSpPr/>
      </xdr:nvCxnSpPr>
      <xdr:spPr>
        <a:xfrm flipV="1">
          <a:off x="10475595" y="8611708"/>
          <a:ext cx="1270" cy="13266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169542</xdr:rowOff>
    </xdr:from>
    <xdr:ext cx="534377" cy="259045"/>
    <xdr:sp macro="" textlink="">
      <xdr:nvSpPr>
        <xdr:cNvPr id="349" name="農林水産業費最小値テキスト"/>
        <xdr:cNvSpPr txBox="1"/>
      </xdr:nvSpPr>
      <xdr:spPr>
        <a:xfrm>
          <a:off x="10528300" y="9942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57</xdr:row>
      <xdr:rowOff>165715</xdr:rowOff>
    </xdr:from>
    <xdr:to>
      <xdr:col>55</xdr:col>
      <xdr:colOff>88900</xdr:colOff>
      <xdr:row>57</xdr:row>
      <xdr:rowOff>165715</xdr:rowOff>
    </xdr:to>
    <xdr:cxnSp macro="">
      <xdr:nvCxnSpPr>
        <xdr:cNvPr id="350" name="直線コネクタ 349"/>
        <xdr:cNvCxnSpPr/>
      </xdr:nvCxnSpPr>
      <xdr:spPr>
        <a:xfrm>
          <a:off x="10388600" y="9938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157335</xdr:rowOff>
    </xdr:from>
    <xdr:ext cx="534377" cy="259045"/>
    <xdr:sp macro="" textlink="">
      <xdr:nvSpPr>
        <xdr:cNvPr id="351" name="農林水産業費最大値テキスト"/>
        <xdr:cNvSpPr txBox="1"/>
      </xdr:nvSpPr>
      <xdr:spPr>
        <a:xfrm>
          <a:off x="10528300" y="8386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42,198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39208</xdr:rowOff>
    </xdr:from>
    <xdr:to>
      <xdr:col>55</xdr:col>
      <xdr:colOff>88900</xdr:colOff>
      <xdr:row>50</xdr:row>
      <xdr:rowOff>39208</xdr:rowOff>
    </xdr:to>
    <xdr:cxnSp macro="">
      <xdr:nvCxnSpPr>
        <xdr:cNvPr id="352" name="直線コネクタ 351"/>
        <xdr:cNvCxnSpPr/>
      </xdr:nvCxnSpPr>
      <xdr:spPr>
        <a:xfrm>
          <a:off x="10388600" y="8611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137231</xdr:rowOff>
    </xdr:from>
    <xdr:to>
      <xdr:col>55</xdr:col>
      <xdr:colOff>0</xdr:colOff>
      <xdr:row>56</xdr:row>
      <xdr:rowOff>117846</xdr:rowOff>
    </xdr:to>
    <xdr:cxnSp macro="">
      <xdr:nvCxnSpPr>
        <xdr:cNvPr id="353" name="直線コネクタ 352"/>
        <xdr:cNvCxnSpPr/>
      </xdr:nvCxnSpPr>
      <xdr:spPr>
        <a:xfrm flipV="1">
          <a:off x="9639300" y="9566981"/>
          <a:ext cx="838200" cy="15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53</xdr:row>
      <xdr:rowOff>50055</xdr:rowOff>
    </xdr:from>
    <xdr:ext cx="534377" cy="259045"/>
    <xdr:sp macro="" textlink="">
      <xdr:nvSpPr>
        <xdr:cNvPr id="354" name="農林水産業費平均値テキスト"/>
        <xdr:cNvSpPr txBox="1"/>
      </xdr:nvSpPr>
      <xdr:spPr>
        <a:xfrm>
          <a:off x="10528300" y="91369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27178</xdr:rowOff>
    </xdr:from>
    <xdr:to>
      <xdr:col>55</xdr:col>
      <xdr:colOff>50800</xdr:colOff>
      <xdr:row>54</xdr:row>
      <xdr:rowOff>128778</xdr:rowOff>
    </xdr:to>
    <xdr:sp macro="" textlink="">
      <xdr:nvSpPr>
        <xdr:cNvPr id="355" name="フローチャート: 判断 354"/>
        <xdr:cNvSpPr/>
      </xdr:nvSpPr>
      <xdr:spPr>
        <a:xfrm>
          <a:off x="10426700" y="9285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117846</xdr:rowOff>
    </xdr:from>
    <xdr:to>
      <xdr:col>50</xdr:col>
      <xdr:colOff>114300</xdr:colOff>
      <xdr:row>56</xdr:row>
      <xdr:rowOff>156159</xdr:rowOff>
    </xdr:to>
    <xdr:cxnSp macro="">
      <xdr:nvCxnSpPr>
        <xdr:cNvPr id="356" name="直線コネクタ 355"/>
        <xdr:cNvCxnSpPr/>
      </xdr:nvCxnSpPr>
      <xdr:spPr>
        <a:xfrm flipV="1">
          <a:off x="8750300" y="9719046"/>
          <a:ext cx="889000" cy="38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54</xdr:row>
      <xdr:rowOff>47341</xdr:rowOff>
    </xdr:from>
    <xdr:to>
      <xdr:col>50</xdr:col>
      <xdr:colOff>165100</xdr:colOff>
      <xdr:row>54</xdr:row>
      <xdr:rowOff>148941</xdr:rowOff>
    </xdr:to>
    <xdr:sp macro="" textlink="">
      <xdr:nvSpPr>
        <xdr:cNvPr id="357" name="フローチャート: 判断 356"/>
        <xdr:cNvSpPr/>
      </xdr:nvSpPr>
      <xdr:spPr>
        <a:xfrm>
          <a:off x="9588500" y="9305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52</xdr:row>
      <xdr:rowOff>165468</xdr:rowOff>
    </xdr:from>
    <xdr:ext cx="534377" cy="259045"/>
    <xdr:sp macro="" textlink="">
      <xdr:nvSpPr>
        <xdr:cNvPr id="358" name="テキスト ボックス 357"/>
        <xdr:cNvSpPr txBox="1"/>
      </xdr:nvSpPr>
      <xdr:spPr>
        <a:xfrm>
          <a:off x="9372111" y="9080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156159</xdr:rowOff>
    </xdr:from>
    <xdr:to>
      <xdr:col>45</xdr:col>
      <xdr:colOff>177800</xdr:colOff>
      <xdr:row>57</xdr:row>
      <xdr:rowOff>18451</xdr:rowOff>
    </xdr:to>
    <xdr:cxnSp macro="">
      <xdr:nvCxnSpPr>
        <xdr:cNvPr id="359" name="直線コネクタ 358"/>
        <xdr:cNvCxnSpPr/>
      </xdr:nvCxnSpPr>
      <xdr:spPr>
        <a:xfrm flipV="1">
          <a:off x="7861300" y="9757359"/>
          <a:ext cx="889000" cy="33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54</xdr:row>
      <xdr:rowOff>62565</xdr:rowOff>
    </xdr:from>
    <xdr:to>
      <xdr:col>46</xdr:col>
      <xdr:colOff>38100</xdr:colOff>
      <xdr:row>54</xdr:row>
      <xdr:rowOff>164165</xdr:rowOff>
    </xdr:to>
    <xdr:sp macro="" textlink="">
      <xdr:nvSpPr>
        <xdr:cNvPr id="360" name="フローチャート: 判断 359"/>
        <xdr:cNvSpPr/>
      </xdr:nvSpPr>
      <xdr:spPr>
        <a:xfrm>
          <a:off x="8699500" y="9320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9242</xdr:rowOff>
    </xdr:from>
    <xdr:ext cx="534377" cy="259045"/>
    <xdr:sp macro="" textlink="">
      <xdr:nvSpPr>
        <xdr:cNvPr id="361" name="テキスト ボックス 360"/>
        <xdr:cNvSpPr txBox="1"/>
      </xdr:nvSpPr>
      <xdr:spPr>
        <a:xfrm>
          <a:off x="8483111" y="90960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18451</xdr:rowOff>
    </xdr:from>
    <xdr:to>
      <xdr:col>41</xdr:col>
      <xdr:colOff>50800</xdr:colOff>
      <xdr:row>57</xdr:row>
      <xdr:rowOff>22016</xdr:rowOff>
    </xdr:to>
    <xdr:cxnSp macro="">
      <xdr:nvCxnSpPr>
        <xdr:cNvPr id="362" name="直線コネクタ 361"/>
        <xdr:cNvCxnSpPr/>
      </xdr:nvCxnSpPr>
      <xdr:spPr>
        <a:xfrm flipV="1">
          <a:off x="6972300" y="9791101"/>
          <a:ext cx="889000" cy="3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50678</xdr:rowOff>
    </xdr:from>
    <xdr:to>
      <xdr:col>41</xdr:col>
      <xdr:colOff>101600</xdr:colOff>
      <xdr:row>55</xdr:row>
      <xdr:rowOff>152278</xdr:rowOff>
    </xdr:to>
    <xdr:sp macro="" textlink="">
      <xdr:nvSpPr>
        <xdr:cNvPr id="363" name="フローチャート: 判断 362"/>
        <xdr:cNvSpPr/>
      </xdr:nvSpPr>
      <xdr:spPr>
        <a:xfrm>
          <a:off x="7810500" y="9480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168805</xdr:rowOff>
    </xdr:from>
    <xdr:ext cx="534377" cy="259045"/>
    <xdr:sp macro="" textlink="">
      <xdr:nvSpPr>
        <xdr:cNvPr id="364" name="テキスト ボックス 363"/>
        <xdr:cNvSpPr txBox="1"/>
      </xdr:nvSpPr>
      <xdr:spPr>
        <a:xfrm>
          <a:off x="7594111" y="92556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48986</xdr:rowOff>
    </xdr:from>
    <xdr:to>
      <xdr:col>36</xdr:col>
      <xdr:colOff>165100</xdr:colOff>
      <xdr:row>55</xdr:row>
      <xdr:rowOff>150586</xdr:rowOff>
    </xdr:to>
    <xdr:sp macro="" textlink="">
      <xdr:nvSpPr>
        <xdr:cNvPr id="365" name="フローチャート: 判断 364"/>
        <xdr:cNvSpPr/>
      </xdr:nvSpPr>
      <xdr:spPr>
        <a:xfrm>
          <a:off x="6921500" y="9478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167113</xdr:rowOff>
    </xdr:from>
    <xdr:ext cx="534377" cy="259045"/>
    <xdr:sp macro="" textlink="">
      <xdr:nvSpPr>
        <xdr:cNvPr id="366" name="テキスト ボックス 365"/>
        <xdr:cNvSpPr txBox="1"/>
      </xdr:nvSpPr>
      <xdr:spPr>
        <a:xfrm>
          <a:off x="6705111" y="9253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86431</xdr:rowOff>
    </xdr:from>
    <xdr:to>
      <xdr:col>55</xdr:col>
      <xdr:colOff>50800</xdr:colOff>
      <xdr:row>56</xdr:row>
      <xdr:rowOff>16581</xdr:rowOff>
    </xdr:to>
    <xdr:sp macro="" textlink="">
      <xdr:nvSpPr>
        <xdr:cNvPr id="372" name="楕円 371"/>
        <xdr:cNvSpPr/>
      </xdr:nvSpPr>
      <xdr:spPr>
        <a:xfrm>
          <a:off x="10426700" y="9516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64858</xdr:rowOff>
    </xdr:from>
    <xdr:ext cx="534377" cy="259045"/>
    <xdr:sp macro="" textlink="">
      <xdr:nvSpPr>
        <xdr:cNvPr id="373" name="農林水産業費該当値テキスト"/>
        <xdr:cNvSpPr txBox="1"/>
      </xdr:nvSpPr>
      <xdr:spPr>
        <a:xfrm>
          <a:off x="10528300" y="94946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67046</xdr:rowOff>
    </xdr:from>
    <xdr:to>
      <xdr:col>50</xdr:col>
      <xdr:colOff>165100</xdr:colOff>
      <xdr:row>56</xdr:row>
      <xdr:rowOff>168646</xdr:rowOff>
    </xdr:to>
    <xdr:sp macro="" textlink="">
      <xdr:nvSpPr>
        <xdr:cNvPr id="374" name="楕円 373"/>
        <xdr:cNvSpPr/>
      </xdr:nvSpPr>
      <xdr:spPr>
        <a:xfrm>
          <a:off x="9588500" y="9668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159773</xdr:rowOff>
    </xdr:from>
    <xdr:ext cx="534377" cy="259045"/>
    <xdr:sp macro="" textlink="">
      <xdr:nvSpPr>
        <xdr:cNvPr id="375" name="テキスト ボックス 374"/>
        <xdr:cNvSpPr txBox="1"/>
      </xdr:nvSpPr>
      <xdr:spPr>
        <a:xfrm>
          <a:off x="9372111" y="9760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105359</xdr:rowOff>
    </xdr:from>
    <xdr:to>
      <xdr:col>46</xdr:col>
      <xdr:colOff>38100</xdr:colOff>
      <xdr:row>57</xdr:row>
      <xdr:rowOff>35509</xdr:rowOff>
    </xdr:to>
    <xdr:sp macro="" textlink="">
      <xdr:nvSpPr>
        <xdr:cNvPr id="376" name="楕円 375"/>
        <xdr:cNvSpPr/>
      </xdr:nvSpPr>
      <xdr:spPr>
        <a:xfrm>
          <a:off x="8699500" y="9706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26636</xdr:rowOff>
    </xdr:from>
    <xdr:ext cx="534377" cy="259045"/>
    <xdr:sp macro="" textlink="">
      <xdr:nvSpPr>
        <xdr:cNvPr id="377" name="テキスト ボックス 376"/>
        <xdr:cNvSpPr txBox="1"/>
      </xdr:nvSpPr>
      <xdr:spPr>
        <a:xfrm>
          <a:off x="8483111" y="9799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139101</xdr:rowOff>
    </xdr:from>
    <xdr:to>
      <xdr:col>41</xdr:col>
      <xdr:colOff>101600</xdr:colOff>
      <xdr:row>57</xdr:row>
      <xdr:rowOff>69251</xdr:rowOff>
    </xdr:to>
    <xdr:sp macro="" textlink="">
      <xdr:nvSpPr>
        <xdr:cNvPr id="378" name="楕円 377"/>
        <xdr:cNvSpPr/>
      </xdr:nvSpPr>
      <xdr:spPr>
        <a:xfrm>
          <a:off x="7810500" y="9740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60378</xdr:rowOff>
    </xdr:from>
    <xdr:ext cx="534377" cy="259045"/>
    <xdr:sp macro="" textlink="">
      <xdr:nvSpPr>
        <xdr:cNvPr id="379" name="テキスト ボックス 378"/>
        <xdr:cNvSpPr txBox="1"/>
      </xdr:nvSpPr>
      <xdr:spPr>
        <a:xfrm>
          <a:off x="7594111" y="9833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142666</xdr:rowOff>
    </xdr:from>
    <xdr:to>
      <xdr:col>36</xdr:col>
      <xdr:colOff>165100</xdr:colOff>
      <xdr:row>57</xdr:row>
      <xdr:rowOff>72816</xdr:rowOff>
    </xdr:to>
    <xdr:sp macro="" textlink="">
      <xdr:nvSpPr>
        <xdr:cNvPr id="380" name="楕円 379"/>
        <xdr:cNvSpPr/>
      </xdr:nvSpPr>
      <xdr:spPr>
        <a:xfrm>
          <a:off x="6921500" y="9743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63943</xdr:rowOff>
    </xdr:from>
    <xdr:ext cx="534377" cy="259045"/>
    <xdr:sp macro="" textlink="">
      <xdr:nvSpPr>
        <xdr:cNvPr id="381" name="テキスト ボックス 380"/>
        <xdr:cNvSpPr txBox="1"/>
      </xdr:nvSpPr>
      <xdr:spPr>
        <a:xfrm>
          <a:off x="6705111" y="9836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2" name="直線コネクタ 391"/>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3" name="テキスト ボックス 392"/>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4" name="直線コネクタ 393"/>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75</xdr:row>
      <xdr:rowOff>54627</xdr:rowOff>
    </xdr:from>
    <xdr:ext cx="531299" cy="259045"/>
    <xdr:sp macro="" textlink="">
      <xdr:nvSpPr>
        <xdr:cNvPr id="395" name="テキスト ボックス 394"/>
        <xdr:cNvSpPr txBox="1"/>
      </xdr:nvSpPr>
      <xdr:spPr>
        <a:xfrm>
          <a:off x="6072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6" name="直線コネクタ 395"/>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72</xdr:row>
      <xdr:rowOff>111777</xdr:rowOff>
    </xdr:from>
    <xdr:ext cx="531299" cy="259045"/>
    <xdr:sp macro="" textlink="">
      <xdr:nvSpPr>
        <xdr:cNvPr id="397" name="テキスト ボックス 396"/>
        <xdr:cNvSpPr txBox="1"/>
      </xdr:nvSpPr>
      <xdr:spPr>
        <a:xfrm>
          <a:off x="6072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8" name="直線コネクタ 397"/>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168927</xdr:rowOff>
    </xdr:from>
    <xdr:ext cx="531299" cy="259045"/>
    <xdr:sp macro="" textlink="">
      <xdr:nvSpPr>
        <xdr:cNvPr id="399" name="テキスト ボックス 398"/>
        <xdr:cNvSpPr txBox="1"/>
      </xdr:nvSpPr>
      <xdr:spPr>
        <a:xfrm>
          <a:off x="6072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1" name="テキスト ボックス 400"/>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73</xdr:row>
      <xdr:rowOff>20462</xdr:rowOff>
    </xdr:from>
    <xdr:to>
      <xdr:col>54</xdr:col>
      <xdr:colOff>189865</xdr:colOff>
      <xdr:row>77</xdr:row>
      <xdr:rowOff>14839</xdr:rowOff>
    </xdr:to>
    <xdr:cxnSp macro="">
      <xdr:nvCxnSpPr>
        <xdr:cNvPr id="403" name="直線コネクタ 402"/>
        <xdr:cNvCxnSpPr/>
      </xdr:nvCxnSpPr>
      <xdr:spPr>
        <a:xfrm flipV="1">
          <a:off x="10475595" y="12536312"/>
          <a:ext cx="1270" cy="680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18666</xdr:rowOff>
    </xdr:from>
    <xdr:ext cx="469744" cy="259045"/>
    <xdr:sp macro="" textlink="">
      <xdr:nvSpPr>
        <xdr:cNvPr id="404" name="商工費最小値テキスト"/>
        <xdr:cNvSpPr txBox="1"/>
      </xdr:nvSpPr>
      <xdr:spPr>
        <a:xfrm>
          <a:off x="10528300" y="132203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14839</xdr:rowOff>
    </xdr:from>
    <xdr:to>
      <xdr:col>55</xdr:col>
      <xdr:colOff>88900</xdr:colOff>
      <xdr:row>77</xdr:row>
      <xdr:rowOff>14839</xdr:rowOff>
    </xdr:to>
    <xdr:cxnSp macro="">
      <xdr:nvCxnSpPr>
        <xdr:cNvPr id="405" name="直線コネクタ 404"/>
        <xdr:cNvCxnSpPr/>
      </xdr:nvCxnSpPr>
      <xdr:spPr>
        <a:xfrm>
          <a:off x="10388600" y="13216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71</xdr:row>
      <xdr:rowOff>138589</xdr:rowOff>
    </xdr:from>
    <xdr:ext cx="534377" cy="259045"/>
    <xdr:sp macro="" textlink="">
      <xdr:nvSpPr>
        <xdr:cNvPr id="406" name="商工費最大値テキスト"/>
        <xdr:cNvSpPr txBox="1"/>
      </xdr:nvSpPr>
      <xdr:spPr>
        <a:xfrm>
          <a:off x="10528300" y="12311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21,358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73</xdr:row>
      <xdr:rowOff>20462</xdr:rowOff>
    </xdr:from>
    <xdr:to>
      <xdr:col>55</xdr:col>
      <xdr:colOff>88900</xdr:colOff>
      <xdr:row>73</xdr:row>
      <xdr:rowOff>20462</xdr:rowOff>
    </xdr:to>
    <xdr:cxnSp macro="">
      <xdr:nvCxnSpPr>
        <xdr:cNvPr id="407" name="直線コネクタ 406"/>
        <xdr:cNvCxnSpPr/>
      </xdr:nvCxnSpPr>
      <xdr:spPr>
        <a:xfrm>
          <a:off x="10388600" y="12536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73</xdr:row>
      <xdr:rowOff>83739</xdr:rowOff>
    </xdr:from>
    <xdr:to>
      <xdr:col>55</xdr:col>
      <xdr:colOff>0</xdr:colOff>
      <xdr:row>74</xdr:row>
      <xdr:rowOff>72263</xdr:rowOff>
    </xdr:to>
    <xdr:cxnSp macro="">
      <xdr:nvCxnSpPr>
        <xdr:cNvPr id="408" name="直線コネクタ 407"/>
        <xdr:cNvCxnSpPr/>
      </xdr:nvCxnSpPr>
      <xdr:spPr>
        <a:xfrm>
          <a:off x="9639300" y="12599589"/>
          <a:ext cx="838200" cy="159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42639</xdr:rowOff>
    </xdr:from>
    <xdr:ext cx="534377" cy="259045"/>
    <xdr:sp macro="" textlink="">
      <xdr:nvSpPr>
        <xdr:cNvPr id="409" name="商工費平均値テキスト"/>
        <xdr:cNvSpPr txBox="1"/>
      </xdr:nvSpPr>
      <xdr:spPr>
        <a:xfrm>
          <a:off x="10528300" y="129013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64212</xdr:rowOff>
    </xdr:from>
    <xdr:to>
      <xdr:col>55</xdr:col>
      <xdr:colOff>50800</xdr:colOff>
      <xdr:row>75</xdr:row>
      <xdr:rowOff>165812</xdr:rowOff>
    </xdr:to>
    <xdr:sp macro="" textlink="">
      <xdr:nvSpPr>
        <xdr:cNvPr id="410" name="フローチャート: 判断 409"/>
        <xdr:cNvSpPr/>
      </xdr:nvSpPr>
      <xdr:spPr>
        <a:xfrm>
          <a:off x="10426700" y="12922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73</xdr:row>
      <xdr:rowOff>61839</xdr:rowOff>
    </xdr:from>
    <xdr:to>
      <xdr:col>50</xdr:col>
      <xdr:colOff>114300</xdr:colOff>
      <xdr:row>73</xdr:row>
      <xdr:rowOff>83739</xdr:rowOff>
    </xdr:to>
    <xdr:cxnSp macro="">
      <xdr:nvCxnSpPr>
        <xdr:cNvPr id="411" name="直線コネクタ 410"/>
        <xdr:cNvCxnSpPr/>
      </xdr:nvCxnSpPr>
      <xdr:spPr>
        <a:xfrm>
          <a:off x="8750300" y="12577689"/>
          <a:ext cx="889000" cy="21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74</xdr:row>
      <xdr:rowOff>157114</xdr:rowOff>
    </xdr:from>
    <xdr:to>
      <xdr:col>50</xdr:col>
      <xdr:colOff>165100</xdr:colOff>
      <xdr:row>75</xdr:row>
      <xdr:rowOff>87264</xdr:rowOff>
    </xdr:to>
    <xdr:sp macro="" textlink="">
      <xdr:nvSpPr>
        <xdr:cNvPr id="412" name="フローチャート: 判断 411"/>
        <xdr:cNvSpPr/>
      </xdr:nvSpPr>
      <xdr:spPr>
        <a:xfrm>
          <a:off x="9588500" y="12844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78391</xdr:rowOff>
    </xdr:from>
    <xdr:ext cx="534377" cy="259045"/>
    <xdr:sp macro="" textlink="">
      <xdr:nvSpPr>
        <xdr:cNvPr id="413" name="テキスト ボックス 412"/>
        <xdr:cNvSpPr txBox="1"/>
      </xdr:nvSpPr>
      <xdr:spPr>
        <a:xfrm>
          <a:off x="9372111" y="12937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73</xdr:row>
      <xdr:rowOff>61839</xdr:rowOff>
    </xdr:from>
    <xdr:to>
      <xdr:col>45</xdr:col>
      <xdr:colOff>177800</xdr:colOff>
      <xdr:row>74</xdr:row>
      <xdr:rowOff>56673</xdr:rowOff>
    </xdr:to>
    <xdr:cxnSp macro="">
      <xdr:nvCxnSpPr>
        <xdr:cNvPr id="414" name="直線コネクタ 413"/>
        <xdr:cNvCxnSpPr/>
      </xdr:nvCxnSpPr>
      <xdr:spPr>
        <a:xfrm flipV="1">
          <a:off x="7861300" y="12577689"/>
          <a:ext cx="889000" cy="166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73</xdr:row>
      <xdr:rowOff>128814</xdr:rowOff>
    </xdr:from>
    <xdr:to>
      <xdr:col>46</xdr:col>
      <xdr:colOff>38100</xdr:colOff>
      <xdr:row>74</xdr:row>
      <xdr:rowOff>58964</xdr:rowOff>
    </xdr:to>
    <xdr:sp macro="" textlink="">
      <xdr:nvSpPr>
        <xdr:cNvPr id="415" name="フローチャート: 判断 414"/>
        <xdr:cNvSpPr/>
      </xdr:nvSpPr>
      <xdr:spPr>
        <a:xfrm>
          <a:off x="8699500" y="12644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74</xdr:row>
      <xdr:rowOff>50091</xdr:rowOff>
    </xdr:from>
    <xdr:ext cx="534377" cy="259045"/>
    <xdr:sp macro="" textlink="">
      <xdr:nvSpPr>
        <xdr:cNvPr id="416" name="テキスト ボックス 415"/>
        <xdr:cNvSpPr txBox="1"/>
      </xdr:nvSpPr>
      <xdr:spPr>
        <a:xfrm>
          <a:off x="8483111" y="12737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71</xdr:row>
      <xdr:rowOff>53701</xdr:rowOff>
    </xdr:from>
    <xdr:to>
      <xdr:col>41</xdr:col>
      <xdr:colOff>50800</xdr:colOff>
      <xdr:row>74</xdr:row>
      <xdr:rowOff>56673</xdr:rowOff>
    </xdr:to>
    <xdr:cxnSp macro="">
      <xdr:nvCxnSpPr>
        <xdr:cNvPr id="417" name="直線コネクタ 416"/>
        <xdr:cNvCxnSpPr/>
      </xdr:nvCxnSpPr>
      <xdr:spPr>
        <a:xfrm>
          <a:off x="6972300" y="12226651"/>
          <a:ext cx="889000" cy="517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73</xdr:row>
      <xdr:rowOff>100878</xdr:rowOff>
    </xdr:from>
    <xdr:to>
      <xdr:col>41</xdr:col>
      <xdr:colOff>101600</xdr:colOff>
      <xdr:row>74</xdr:row>
      <xdr:rowOff>31028</xdr:rowOff>
    </xdr:to>
    <xdr:sp macro="" textlink="">
      <xdr:nvSpPr>
        <xdr:cNvPr id="418" name="フローチャート: 判断 417"/>
        <xdr:cNvSpPr/>
      </xdr:nvSpPr>
      <xdr:spPr>
        <a:xfrm>
          <a:off x="7810500" y="12616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72</xdr:row>
      <xdr:rowOff>47555</xdr:rowOff>
    </xdr:from>
    <xdr:ext cx="534377" cy="259045"/>
    <xdr:sp macro="" textlink="">
      <xdr:nvSpPr>
        <xdr:cNvPr id="419" name="テキスト ボックス 418"/>
        <xdr:cNvSpPr txBox="1"/>
      </xdr:nvSpPr>
      <xdr:spPr>
        <a:xfrm>
          <a:off x="7594111" y="12391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141250</xdr:rowOff>
    </xdr:from>
    <xdr:to>
      <xdr:col>36</xdr:col>
      <xdr:colOff>165100</xdr:colOff>
      <xdr:row>74</xdr:row>
      <xdr:rowOff>71400</xdr:rowOff>
    </xdr:to>
    <xdr:sp macro="" textlink="">
      <xdr:nvSpPr>
        <xdr:cNvPr id="420" name="フローチャート: 判断 419"/>
        <xdr:cNvSpPr/>
      </xdr:nvSpPr>
      <xdr:spPr>
        <a:xfrm>
          <a:off x="6921500" y="12657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62527</xdr:rowOff>
    </xdr:from>
    <xdr:ext cx="534377" cy="259045"/>
    <xdr:sp macro="" textlink="">
      <xdr:nvSpPr>
        <xdr:cNvPr id="421" name="テキスト ボックス 420"/>
        <xdr:cNvSpPr txBox="1"/>
      </xdr:nvSpPr>
      <xdr:spPr>
        <a:xfrm>
          <a:off x="6705111" y="12749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74</xdr:row>
      <xdr:rowOff>21463</xdr:rowOff>
    </xdr:from>
    <xdr:to>
      <xdr:col>55</xdr:col>
      <xdr:colOff>50800</xdr:colOff>
      <xdr:row>74</xdr:row>
      <xdr:rowOff>123063</xdr:rowOff>
    </xdr:to>
    <xdr:sp macro="" textlink="">
      <xdr:nvSpPr>
        <xdr:cNvPr id="427" name="楕円 426"/>
        <xdr:cNvSpPr/>
      </xdr:nvSpPr>
      <xdr:spPr>
        <a:xfrm>
          <a:off x="10426700" y="1270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73</xdr:row>
      <xdr:rowOff>44340</xdr:rowOff>
    </xdr:from>
    <xdr:ext cx="534377" cy="259045"/>
    <xdr:sp macro="" textlink="">
      <xdr:nvSpPr>
        <xdr:cNvPr id="428" name="商工費該当値テキスト"/>
        <xdr:cNvSpPr txBox="1"/>
      </xdr:nvSpPr>
      <xdr:spPr>
        <a:xfrm>
          <a:off x="10528300" y="125601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73</xdr:row>
      <xdr:rowOff>32939</xdr:rowOff>
    </xdr:from>
    <xdr:to>
      <xdr:col>50</xdr:col>
      <xdr:colOff>165100</xdr:colOff>
      <xdr:row>73</xdr:row>
      <xdr:rowOff>134539</xdr:rowOff>
    </xdr:to>
    <xdr:sp macro="" textlink="">
      <xdr:nvSpPr>
        <xdr:cNvPr id="429" name="楕円 428"/>
        <xdr:cNvSpPr/>
      </xdr:nvSpPr>
      <xdr:spPr>
        <a:xfrm>
          <a:off x="9588500" y="1254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71</xdr:row>
      <xdr:rowOff>151066</xdr:rowOff>
    </xdr:from>
    <xdr:ext cx="534377" cy="259045"/>
    <xdr:sp macro="" textlink="">
      <xdr:nvSpPr>
        <xdr:cNvPr id="430" name="テキスト ボックス 429"/>
        <xdr:cNvSpPr txBox="1"/>
      </xdr:nvSpPr>
      <xdr:spPr>
        <a:xfrm>
          <a:off x="9372111" y="12324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73</xdr:row>
      <xdr:rowOff>11039</xdr:rowOff>
    </xdr:from>
    <xdr:to>
      <xdr:col>46</xdr:col>
      <xdr:colOff>38100</xdr:colOff>
      <xdr:row>73</xdr:row>
      <xdr:rowOff>112639</xdr:rowOff>
    </xdr:to>
    <xdr:sp macro="" textlink="">
      <xdr:nvSpPr>
        <xdr:cNvPr id="431" name="楕円 430"/>
        <xdr:cNvSpPr/>
      </xdr:nvSpPr>
      <xdr:spPr>
        <a:xfrm>
          <a:off x="8699500" y="12526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71</xdr:row>
      <xdr:rowOff>129166</xdr:rowOff>
    </xdr:from>
    <xdr:ext cx="534377" cy="259045"/>
    <xdr:sp macro="" textlink="">
      <xdr:nvSpPr>
        <xdr:cNvPr id="432" name="テキスト ボックス 431"/>
        <xdr:cNvSpPr txBox="1"/>
      </xdr:nvSpPr>
      <xdr:spPr>
        <a:xfrm>
          <a:off x="8483111" y="12302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74</xdr:row>
      <xdr:rowOff>5873</xdr:rowOff>
    </xdr:from>
    <xdr:to>
      <xdr:col>41</xdr:col>
      <xdr:colOff>101600</xdr:colOff>
      <xdr:row>74</xdr:row>
      <xdr:rowOff>107473</xdr:rowOff>
    </xdr:to>
    <xdr:sp macro="" textlink="">
      <xdr:nvSpPr>
        <xdr:cNvPr id="433" name="楕円 432"/>
        <xdr:cNvSpPr/>
      </xdr:nvSpPr>
      <xdr:spPr>
        <a:xfrm>
          <a:off x="7810500" y="12693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98600</xdr:rowOff>
    </xdr:from>
    <xdr:ext cx="534377" cy="259045"/>
    <xdr:sp macro="" textlink="">
      <xdr:nvSpPr>
        <xdr:cNvPr id="434" name="テキスト ボックス 433"/>
        <xdr:cNvSpPr txBox="1"/>
      </xdr:nvSpPr>
      <xdr:spPr>
        <a:xfrm>
          <a:off x="7594111" y="12785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71</xdr:row>
      <xdr:rowOff>2901</xdr:rowOff>
    </xdr:from>
    <xdr:to>
      <xdr:col>36</xdr:col>
      <xdr:colOff>165100</xdr:colOff>
      <xdr:row>71</xdr:row>
      <xdr:rowOff>104501</xdr:rowOff>
    </xdr:to>
    <xdr:sp macro="" textlink="">
      <xdr:nvSpPr>
        <xdr:cNvPr id="435" name="楕円 434"/>
        <xdr:cNvSpPr/>
      </xdr:nvSpPr>
      <xdr:spPr>
        <a:xfrm>
          <a:off x="6921500" y="12175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69</xdr:row>
      <xdr:rowOff>121028</xdr:rowOff>
    </xdr:from>
    <xdr:ext cx="534377" cy="259045"/>
    <xdr:sp macro="" textlink="">
      <xdr:nvSpPr>
        <xdr:cNvPr id="436" name="テキスト ボックス 435"/>
        <xdr:cNvSpPr txBox="1"/>
      </xdr:nvSpPr>
      <xdr:spPr>
        <a:xfrm>
          <a:off x="6705111" y="11951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100</xdr:row>
      <xdr:rowOff>111777</xdr:rowOff>
    </xdr:from>
    <xdr:ext cx="531299" cy="259045"/>
    <xdr:sp macro="" textlink="">
      <xdr:nvSpPr>
        <xdr:cNvPr id="447" name="テキスト ボックス 446"/>
        <xdr:cNvSpPr txBox="1"/>
      </xdr:nvSpPr>
      <xdr:spPr>
        <a:xfrm>
          <a:off x="6072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8" name="直線コネクタ 44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9" name="テキスト ボックス 448"/>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0" name="直線コネクタ 44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1" name="テキスト ボックス 450"/>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2" name="直線コネクタ 45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3" name="テキスト ボックス 452"/>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4" name="直線コネクタ 45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5" name="テキスト ボックス 454"/>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6" name="直線コネクタ 45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57" name="テキスト ボックス 456"/>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87</xdr:row>
      <xdr:rowOff>54627</xdr:rowOff>
    </xdr:from>
    <xdr:ext cx="531299" cy="259045"/>
    <xdr:sp macro="" textlink="">
      <xdr:nvSpPr>
        <xdr:cNvPr id="459" name="テキスト ボックス 458"/>
        <xdr:cNvSpPr txBox="1"/>
      </xdr:nvSpPr>
      <xdr:spPr>
        <a:xfrm>
          <a:off x="6072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97180</xdr:rowOff>
    </xdr:from>
    <xdr:to>
      <xdr:col>54</xdr:col>
      <xdr:colOff>189865</xdr:colOff>
      <xdr:row>95</xdr:row>
      <xdr:rowOff>73216</xdr:rowOff>
    </xdr:to>
    <xdr:cxnSp macro="">
      <xdr:nvCxnSpPr>
        <xdr:cNvPr id="461" name="直線コネクタ 460"/>
        <xdr:cNvCxnSpPr/>
      </xdr:nvCxnSpPr>
      <xdr:spPr>
        <a:xfrm flipV="1">
          <a:off x="10475595" y="15527680"/>
          <a:ext cx="1270" cy="833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77043</xdr:rowOff>
    </xdr:from>
    <xdr:ext cx="534377" cy="259045"/>
    <xdr:sp macro="" textlink="">
      <xdr:nvSpPr>
        <xdr:cNvPr id="462" name="土木費最小値テキスト"/>
        <xdr:cNvSpPr txBox="1"/>
      </xdr:nvSpPr>
      <xdr:spPr>
        <a:xfrm>
          <a:off x="10528300" y="16364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95</xdr:row>
      <xdr:rowOff>73216</xdr:rowOff>
    </xdr:from>
    <xdr:to>
      <xdr:col>55</xdr:col>
      <xdr:colOff>88900</xdr:colOff>
      <xdr:row>95</xdr:row>
      <xdr:rowOff>73216</xdr:rowOff>
    </xdr:to>
    <xdr:cxnSp macro="">
      <xdr:nvCxnSpPr>
        <xdr:cNvPr id="463" name="直線コネクタ 462"/>
        <xdr:cNvCxnSpPr/>
      </xdr:nvCxnSpPr>
      <xdr:spPr>
        <a:xfrm>
          <a:off x="10388600" y="16360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43857</xdr:rowOff>
    </xdr:from>
    <xdr:ext cx="534377" cy="259045"/>
    <xdr:sp macro="" textlink="">
      <xdr:nvSpPr>
        <xdr:cNvPr id="464" name="土木費最大値テキスト"/>
        <xdr:cNvSpPr txBox="1"/>
      </xdr:nvSpPr>
      <xdr:spPr>
        <a:xfrm>
          <a:off x="10528300" y="153029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59,116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97180</xdr:rowOff>
    </xdr:from>
    <xdr:to>
      <xdr:col>55</xdr:col>
      <xdr:colOff>88900</xdr:colOff>
      <xdr:row>90</xdr:row>
      <xdr:rowOff>97180</xdr:rowOff>
    </xdr:to>
    <xdr:cxnSp macro="">
      <xdr:nvCxnSpPr>
        <xdr:cNvPr id="465" name="直線コネクタ 464"/>
        <xdr:cNvCxnSpPr/>
      </xdr:nvCxnSpPr>
      <xdr:spPr>
        <a:xfrm>
          <a:off x="10388600" y="15527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32258</xdr:rowOff>
    </xdr:from>
    <xdr:to>
      <xdr:col>55</xdr:col>
      <xdr:colOff>0</xdr:colOff>
      <xdr:row>97</xdr:row>
      <xdr:rowOff>6617</xdr:rowOff>
    </xdr:to>
    <xdr:cxnSp macro="">
      <xdr:nvCxnSpPr>
        <xdr:cNvPr id="466" name="直線コネクタ 465"/>
        <xdr:cNvCxnSpPr/>
      </xdr:nvCxnSpPr>
      <xdr:spPr>
        <a:xfrm flipV="1">
          <a:off x="9639300" y="16320008"/>
          <a:ext cx="838200" cy="317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92</xdr:row>
      <xdr:rowOff>5135</xdr:rowOff>
    </xdr:from>
    <xdr:ext cx="534377" cy="259045"/>
    <xdr:sp macro="" textlink="">
      <xdr:nvSpPr>
        <xdr:cNvPr id="467" name="土木費平均値テキスト"/>
        <xdr:cNvSpPr txBox="1"/>
      </xdr:nvSpPr>
      <xdr:spPr>
        <a:xfrm>
          <a:off x="10528300" y="157785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92</xdr:row>
      <xdr:rowOff>153708</xdr:rowOff>
    </xdr:from>
    <xdr:to>
      <xdr:col>55</xdr:col>
      <xdr:colOff>50800</xdr:colOff>
      <xdr:row>93</xdr:row>
      <xdr:rowOff>83858</xdr:rowOff>
    </xdr:to>
    <xdr:sp macro="" textlink="">
      <xdr:nvSpPr>
        <xdr:cNvPr id="468" name="フローチャート: 判断 467"/>
        <xdr:cNvSpPr/>
      </xdr:nvSpPr>
      <xdr:spPr>
        <a:xfrm>
          <a:off x="10426700" y="15927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6617</xdr:rowOff>
    </xdr:from>
    <xdr:to>
      <xdr:col>50</xdr:col>
      <xdr:colOff>114300</xdr:colOff>
      <xdr:row>98</xdr:row>
      <xdr:rowOff>23609</xdr:rowOff>
    </xdr:to>
    <xdr:cxnSp macro="">
      <xdr:nvCxnSpPr>
        <xdr:cNvPr id="469" name="直線コネクタ 468"/>
        <xdr:cNvCxnSpPr/>
      </xdr:nvCxnSpPr>
      <xdr:spPr>
        <a:xfrm flipV="1">
          <a:off x="8750300" y="16637267"/>
          <a:ext cx="889000" cy="188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94</xdr:row>
      <xdr:rowOff>144869</xdr:rowOff>
    </xdr:from>
    <xdr:to>
      <xdr:col>50</xdr:col>
      <xdr:colOff>165100</xdr:colOff>
      <xdr:row>95</xdr:row>
      <xdr:rowOff>75019</xdr:rowOff>
    </xdr:to>
    <xdr:sp macro="" textlink="">
      <xdr:nvSpPr>
        <xdr:cNvPr id="470" name="フローチャート: 判断 469"/>
        <xdr:cNvSpPr/>
      </xdr:nvSpPr>
      <xdr:spPr>
        <a:xfrm>
          <a:off x="9588500" y="1626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93</xdr:row>
      <xdr:rowOff>91546</xdr:rowOff>
    </xdr:from>
    <xdr:ext cx="534377" cy="259045"/>
    <xdr:sp macro="" textlink="">
      <xdr:nvSpPr>
        <xdr:cNvPr id="471" name="テキスト ボックス 470"/>
        <xdr:cNvSpPr txBox="1"/>
      </xdr:nvSpPr>
      <xdr:spPr>
        <a:xfrm>
          <a:off x="9372111" y="16036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136156</xdr:rowOff>
    </xdr:from>
    <xdr:to>
      <xdr:col>45</xdr:col>
      <xdr:colOff>177800</xdr:colOff>
      <xdr:row>98</xdr:row>
      <xdr:rowOff>23609</xdr:rowOff>
    </xdr:to>
    <xdr:cxnSp macro="">
      <xdr:nvCxnSpPr>
        <xdr:cNvPr id="472" name="直線コネクタ 471"/>
        <xdr:cNvCxnSpPr/>
      </xdr:nvCxnSpPr>
      <xdr:spPr>
        <a:xfrm>
          <a:off x="7861300" y="16595356"/>
          <a:ext cx="889000" cy="230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94</xdr:row>
      <xdr:rowOff>157480</xdr:rowOff>
    </xdr:from>
    <xdr:to>
      <xdr:col>46</xdr:col>
      <xdr:colOff>38100</xdr:colOff>
      <xdr:row>95</xdr:row>
      <xdr:rowOff>87630</xdr:rowOff>
    </xdr:to>
    <xdr:sp macro="" textlink="">
      <xdr:nvSpPr>
        <xdr:cNvPr id="473" name="フローチャート: 判断 472"/>
        <xdr:cNvSpPr/>
      </xdr:nvSpPr>
      <xdr:spPr>
        <a:xfrm>
          <a:off x="8699500" y="16273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104157</xdr:rowOff>
    </xdr:from>
    <xdr:ext cx="534377" cy="259045"/>
    <xdr:sp macro="" textlink="">
      <xdr:nvSpPr>
        <xdr:cNvPr id="474" name="テキスト ボックス 473"/>
        <xdr:cNvSpPr txBox="1"/>
      </xdr:nvSpPr>
      <xdr:spPr>
        <a:xfrm>
          <a:off x="8483111" y="16049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170295</xdr:rowOff>
    </xdr:from>
    <xdr:to>
      <xdr:col>41</xdr:col>
      <xdr:colOff>50800</xdr:colOff>
      <xdr:row>96</xdr:row>
      <xdr:rowOff>136156</xdr:rowOff>
    </xdr:to>
    <xdr:cxnSp macro="">
      <xdr:nvCxnSpPr>
        <xdr:cNvPr id="475" name="直線コネクタ 474"/>
        <xdr:cNvCxnSpPr/>
      </xdr:nvCxnSpPr>
      <xdr:spPr>
        <a:xfrm>
          <a:off x="6972300" y="16286595"/>
          <a:ext cx="889000" cy="308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94</xdr:row>
      <xdr:rowOff>133744</xdr:rowOff>
    </xdr:from>
    <xdr:to>
      <xdr:col>41</xdr:col>
      <xdr:colOff>101600</xdr:colOff>
      <xdr:row>95</xdr:row>
      <xdr:rowOff>63894</xdr:rowOff>
    </xdr:to>
    <xdr:sp macro="" textlink="">
      <xdr:nvSpPr>
        <xdr:cNvPr id="476" name="フローチャート: 判断 475"/>
        <xdr:cNvSpPr/>
      </xdr:nvSpPr>
      <xdr:spPr>
        <a:xfrm>
          <a:off x="7810500" y="162500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93</xdr:row>
      <xdr:rowOff>80421</xdr:rowOff>
    </xdr:from>
    <xdr:ext cx="534377" cy="259045"/>
    <xdr:sp macro="" textlink="">
      <xdr:nvSpPr>
        <xdr:cNvPr id="477" name="テキスト ボックス 476"/>
        <xdr:cNvSpPr txBox="1"/>
      </xdr:nvSpPr>
      <xdr:spPr>
        <a:xfrm>
          <a:off x="7594111" y="16025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93</xdr:row>
      <xdr:rowOff>119495</xdr:rowOff>
    </xdr:from>
    <xdr:to>
      <xdr:col>36</xdr:col>
      <xdr:colOff>165100</xdr:colOff>
      <xdr:row>94</xdr:row>
      <xdr:rowOff>49645</xdr:rowOff>
    </xdr:to>
    <xdr:sp macro="" textlink="">
      <xdr:nvSpPr>
        <xdr:cNvPr id="478" name="フローチャート: 判断 477"/>
        <xdr:cNvSpPr/>
      </xdr:nvSpPr>
      <xdr:spPr>
        <a:xfrm>
          <a:off x="6921500" y="16064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92</xdr:row>
      <xdr:rowOff>66172</xdr:rowOff>
    </xdr:from>
    <xdr:ext cx="534377" cy="259045"/>
    <xdr:sp macro="" textlink="">
      <xdr:nvSpPr>
        <xdr:cNvPr id="479" name="テキスト ボックス 478"/>
        <xdr:cNvSpPr txBox="1"/>
      </xdr:nvSpPr>
      <xdr:spPr>
        <a:xfrm>
          <a:off x="6705111" y="15839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152908</xdr:rowOff>
    </xdr:from>
    <xdr:to>
      <xdr:col>55</xdr:col>
      <xdr:colOff>50800</xdr:colOff>
      <xdr:row>95</xdr:row>
      <xdr:rowOff>83058</xdr:rowOff>
    </xdr:to>
    <xdr:sp macro="" textlink="">
      <xdr:nvSpPr>
        <xdr:cNvPr id="485" name="楕円 484"/>
        <xdr:cNvSpPr/>
      </xdr:nvSpPr>
      <xdr:spPr>
        <a:xfrm>
          <a:off x="10426700" y="16269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67835</xdr:rowOff>
    </xdr:from>
    <xdr:ext cx="534377" cy="259045"/>
    <xdr:sp macro="" textlink="">
      <xdr:nvSpPr>
        <xdr:cNvPr id="486" name="土木費該当値テキスト"/>
        <xdr:cNvSpPr txBox="1"/>
      </xdr:nvSpPr>
      <xdr:spPr>
        <a:xfrm>
          <a:off x="10528300" y="16184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127267</xdr:rowOff>
    </xdr:from>
    <xdr:to>
      <xdr:col>50</xdr:col>
      <xdr:colOff>165100</xdr:colOff>
      <xdr:row>97</xdr:row>
      <xdr:rowOff>57417</xdr:rowOff>
    </xdr:to>
    <xdr:sp macro="" textlink="">
      <xdr:nvSpPr>
        <xdr:cNvPr id="487" name="楕円 486"/>
        <xdr:cNvSpPr/>
      </xdr:nvSpPr>
      <xdr:spPr>
        <a:xfrm>
          <a:off x="9588500" y="16586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48544</xdr:rowOff>
    </xdr:from>
    <xdr:ext cx="534377" cy="259045"/>
    <xdr:sp macro="" textlink="">
      <xdr:nvSpPr>
        <xdr:cNvPr id="488" name="テキスト ボックス 487"/>
        <xdr:cNvSpPr txBox="1"/>
      </xdr:nvSpPr>
      <xdr:spPr>
        <a:xfrm>
          <a:off x="9372111" y="16679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144259</xdr:rowOff>
    </xdr:from>
    <xdr:to>
      <xdr:col>46</xdr:col>
      <xdr:colOff>38100</xdr:colOff>
      <xdr:row>98</xdr:row>
      <xdr:rowOff>74409</xdr:rowOff>
    </xdr:to>
    <xdr:sp macro="" textlink="">
      <xdr:nvSpPr>
        <xdr:cNvPr id="489" name="楕円 488"/>
        <xdr:cNvSpPr/>
      </xdr:nvSpPr>
      <xdr:spPr>
        <a:xfrm>
          <a:off x="8699500" y="16774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65536</xdr:rowOff>
    </xdr:from>
    <xdr:ext cx="534377" cy="259045"/>
    <xdr:sp macro="" textlink="">
      <xdr:nvSpPr>
        <xdr:cNvPr id="490" name="テキスト ボックス 489"/>
        <xdr:cNvSpPr txBox="1"/>
      </xdr:nvSpPr>
      <xdr:spPr>
        <a:xfrm>
          <a:off x="8483111" y="16867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85356</xdr:rowOff>
    </xdr:from>
    <xdr:to>
      <xdr:col>41</xdr:col>
      <xdr:colOff>101600</xdr:colOff>
      <xdr:row>97</xdr:row>
      <xdr:rowOff>15506</xdr:rowOff>
    </xdr:to>
    <xdr:sp macro="" textlink="">
      <xdr:nvSpPr>
        <xdr:cNvPr id="491" name="楕円 490"/>
        <xdr:cNvSpPr/>
      </xdr:nvSpPr>
      <xdr:spPr>
        <a:xfrm>
          <a:off x="7810500" y="16544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6633</xdr:rowOff>
    </xdr:from>
    <xdr:ext cx="534377" cy="259045"/>
    <xdr:sp macro="" textlink="">
      <xdr:nvSpPr>
        <xdr:cNvPr id="492" name="テキスト ボックス 491"/>
        <xdr:cNvSpPr txBox="1"/>
      </xdr:nvSpPr>
      <xdr:spPr>
        <a:xfrm>
          <a:off x="7594111" y="16637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119495</xdr:rowOff>
    </xdr:from>
    <xdr:to>
      <xdr:col>36</xdr:col>
      <xdr:colOff>165100</xdr:colOff>
      <xdr:row>95</xdr:row>
      <xdr:rowOff>49645</xdr:rowOff>
    </xdr:to>
    <xdr:sp macro="" textlink="">
      <xdr:nvSpPr>
        <xdr:cNvPr id="493" name="楕円 492"/>
        <xdr:cNvSpPr/>
      </xdr:nvSpPr>
      <xdr:spPr>
        <a:xfrm>
          <a:off x="6921500" y="16235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40772</xdr:rowOff>
    </xdr:from>
    <xdr:ext cx="534377" cy="259045"/>
    <xdr:sp macro="" textlink="">
      <xdr:nvSpPr>
        <xdr:cNvPr id="494" name="テキスト ボックス 493"/>
        <xdr:cNvSpPr txBox="1"/>
      </xdr:nvSpPr>
      <xdr:spPr>
        <a:xfrm>
          <a:off x="6705111" y="16328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40</xdr:row>
      <xdr:rowOff>111777</xdr:rowOff>
    </xdr:from>
    <xdr:ext cx="531299" cy="259045"/>
    <xdr:sp macro="" textlink="">
      <xdr:nvSpPr>
        <xdr:cNvPr id="505" name="テキスト ボックス 504"/>
        <xdr:cNvSpPr txBox="1"/>
      </xdr:nvSpPr>
      <xdr:spPr>
        <a:xfrm>
          <a:off x="11914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6" name="直線コネクタ 505"/>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507" name="テキスト ボックス 506"/>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8" name="直線コネクタ 507"/>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9" name="テキスト ボックス 508"/>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0" name="直線コネクタ 509"/>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1" name="テキスト ボックス 510"/>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2" name="直線コネクタ 511"/>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3" name="テキスト ボックス 512"/>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4" name="直線コネクタ 513"/>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5" name="テキスト ボックス 514"/>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6" name="直線コネクタ 515"/>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7" name="テキスト ボックス 516"/>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8" name="直線コネクタ 51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9" name="テキスト ボックス 518"/>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0"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121085</xdr:rowOff>
    </xdr:from>
    <xdr:to>
      <xdr:col>85</xdr:col>
      <xdr:colOff>126364</xdr:colOff>
      <xdr:row>39</xdr:row>
      <xdr:rowOff>43035</xdr:rowOff>
    </xdr:to>
    <xdr:cxnSp macro="">
      <xdr:nvCxnSpPr>
        <xdr:cNvPr id="521" name="直線コネクタ 520"/>
        <xdr:cNvCxnSpPr/>
      </xdr:nvCxnSpPr>
      <xdr:spPr>
        <a:xfrm flipV="1">
          <a:off x="16317595" y="5264585"/>
          <a:ext cx="1269" cy="1465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46862</xdr:rowOff>
    </xdr:from>
    <xdr:ext cx="534377" cy="259045"/>
    <xdr:sp macro="" textlink="">
      <xdr:nvSpPr>
        <xdr:cNvPr id="522" name="消防費最小値テキスト"/>
        <xdr:cNvSpPr txBox="1"/>
      </xdr:nvSpPr>
      <xdr:spPr>
        <a:xfrm>
          <a:off x="16370300" y="6733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43035</xdr:rowOff>
    </xdr:from>
    <xdr:to>
      <xdr:col>86</xdr:col>
      <xdr:colOff>25400</xdr:colOff>
      <xdr:row>39</xdr:row>
      <xdr:rowOff>43035</xdr:rowOff>
    </xdr:to>
    <xdr:cxnSp macro="">
      <xdr:nvCxnSpPr>
        <xdr:cNvPr id="523" name="直線コネクタ 522"/>
        <xdr:cNvCxnSpPr/>
      </xdr:nvCxnSpPr>
      <xdr:spPr>
        <a:xfrm>
          <a:off x="16230600" y="6729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67762</xdr:rowOff>
    </xdr:from>
    <xdr:ext cx="534377" cy="259045"/>
    <xdr:sp macro="" textlink="">
      <xdr:nvSpPr>
        <xdr:cNvPr id="524" name="消防費最大値テキスト"/>
        <xdr:cNvSpPr txBox="1"/>
      </xdr:nvSpPr>
      <xdr:spPr>
        <a:xfrm>
          <a:off x="16370300" y="50398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28,971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121085</xdr:rowOff>
    </xdr:from>
    <xdr:to>
      <xdr:col>86</xdr:col>
      <xdr:colOff>25400</xdr:colOff>
      <xdr:row>30</xdr:row>
      <xdr:rowOff>121085</xdr:rowOff>
    </xdr:to>
    <xdr:cxnSp macro="">
      <xdr:nvCxnSpPr>
        <xdr:cNvPr id="525" name="直線コネクタ 524"/>
        <xdr:cNvCxnSpPr/>
      </xdr:nvCxnSpPr>
      <xdr:spPr>
        <a:xfrm>
          <a:off x="16230600" y="5264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146231</xdr:rowOff>
    </xdr:from>
    <xdr:to>
      <xdr:col>85</xdr:col>
      <xdr:colOff>127000</xdr:colOff>
      <xdr:row>36</xdr:row>
      <xdr:rowOff>166479</xdr:rowOff>
    </xdr:to>
    <xdr:cxnSp macro="">
      <xdr:nvCxnSpPr>
        <xdr:cNvPr id="526" name="直線コネクタ 525"/>
        <xdr:cNvCxnSpPr/>
      </xdr:nvCxnSpPr>
      <xdr:spPr>
        <a:xfrm>
          <a:off x="15481300" y="6318431"/>
          <a:ext cx="838200" cy="20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34</xdr:row>
      <xdr:rowOff>83148</xdr:rowOff>
    </xdr:from>
    <xdr:ext cx="534377" cy="259045"/>
    <xdr:sp macro="" textlink="">
      <xdr:nvSpPr>
        <xdr:cNvPr id="527" name="消防費平均値テキスト"/>
        <xdr:cNvSpPr txBox="1"/>
      </xdr:nvSpPr>
      <xdr:spPr>
        <a:xfrm>
          <a:off x="16370300" y="59124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60271</xdr:rowOff>
    </xdr:from>
    <xdr:to>
      <xdr:col>85</xdr:col>
      <xdr:colOff>177800</xdr:colOff>
      <xdr:row>35</xdr:row>
      <xdr:rowOff>161871</xdr:rowOff>
    </xdr:to>
    <xdr:sp macro="" textlink="">
      <xdr:nvSpPr>
        <xdr:cNvPr id="528" name="フローチャート: 判断 527"/>
        <xdr:cNvSpPr/>
      </xdr:nvSpPr>
      <xdr:spPr>
        <a:xfrm>
          <a:off x="16268700" y="6061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146231</xdr:rowOff>
    </xdr:from>
    <xdr:to>
      <xdr:col>81</xdr:col>
      <xdr:colOff>50800</xdr:colOff>
      <xdr:row>37</xdr:row>
      <xdr:rowOff>169309</xdr:rowOff>
    </xdr:to>
    <xdr:cxnSp macro="">
      <xdr:nvCxnSpPr>
        <xdr:cNvPr id="529" name="直線コネクタ 528"/>
        <xdr:cNvCxnSpPr/>
      </xdr:nvCxnSpPr>
      <xdr:spPr>
        <a:xfrm flipV="1">
          <a:off x="14592300" y="6318431"/>
          <a:ext cx="889000" cy="194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35</xdr:row>
      <xdr:rowOff>18034</xdr:rowOff>
    </xdr:from>
    <xdr:to>
      <xdr:col>81</xdr:col>
      <xdr:colOff>101600</xdr:colOff>
      <xdr:row>35</xdr:row>
      <xdr:rowOff>119634</xdr:rowOff>
    </xdr:to>
    <xdr:sp macro="" textlink="">
      <xdr:nvSpPr>
        <xdr:cNvPr id="530" name="フローチャート: 判断 529"/>
        <xdr:cNvSpPr/>
      </xdr:nvSpPr>
      <xdr:spPr>
        <a:xfrm>
          <a:off x="15430500" y="6018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33</xdr:row>
      <xdr:rowOff>136161</xdr:rowOff>
    </xdr:from>
    <xdr:ext cx="534377" cy="259045"/>
    <xdr:sp macro="" textlink="">
      <xdr:nvSpPr>
        <xdr:cNvPr id="531" name="テキスト ボックス 530"/>
        <xdr:cNvSpPr txBox="1"/>
      </xdr:nvSpPr>
      <xdr:spPr>
        <a:xfrm>
          <a:off x="15214111" y="5794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168656</xdr:rowOff>
    </xdr:from>
    <xdr:to>
      <xdr:col>76</xdr:col>
      <xdr:colOff>114300</xdr:colOff>
      <xdr:row>37</xdr:row>
      <xdr:rowOff>169309</xdr:rowOff>
    </xdr:to>
    <xdr:cxnSp macro="">
      <xdr:nvCxnSpPr>
        <xdr:cNvPr id="532" name="直線コネクタ 531"/>
        <xdr:cNvCxnSpPr/>
      </xdr:nvCxnSpPr>
      <xdr:spPr>
        <a:xfrm>
          <a:off x="13703300" y="6512306"/>
          <a:ext cx="889000" cy="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39479</xdr:rowOff>
    </xdr:from>
    <xdr:to>
      <xdr:col>76</xdr:col>
      <xdr:colOff>165100</xdr:colOff>
      <xdr:row>37</xdr:row>
      <xdr:rowOff>141079</xdr:rowOff>
    </xdr:to>
    <xdr:sp macro="" textlink="">
      <xdr:nvSpPr>
        <xdr:cNvPr id="533" name="フローチャート: 判断 532"/>
        <xdr:cNvSpPr/>
      </xdr:nvSpPr>
      <xdr:spPr>
        <a:xfrm>
          <a:off x="14541500" y="6383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157606</xdr:rowOff>
    </xdr:from>
    <xdr:ext cx="534377" cy="259045"/>
    <xdr:sp macro="" textlink="">
      <xdr:nvSpPr>
        <xdr:cNvPr id="534" name="テキスト ボックス 533"/>
        <xdr:cNvSpPr txBox="1"/>
      </xdr:nvSpPr>
      <xdr:spPr>
        <a:xfrm>
          <a:off x="14325111" y="6158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33</xdr:row>
      <xdr:rowOff>154287</xdr:rowOff>
    </xdr:from>
    <xdr:to>
      <xdr:col>71</xdr:col>
      <xdr:colOff>177800</xdr:colOff>
      <xdr:row>37</xdr:row>
      <xdr:rowOff>168656</xdr:rowOff>
    </xdr:to>
    <xdr:cxnSp macro="">
      <xdr:nvCxnSpPr>
        <xdr:cNvPr id="535" name="直線コネクタ 534"/>
        <xdr:cNvCxnSpPr/>
      </xdr:nvCxnSpPr>
      <xdr:spPr>
        <a:xfrm>
          <a:off x="12814300" y="5812137"/>
          <a:ext cx="889000" cy="700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133205</xdr:rowOff>
    </xdr:from>
    <xdr:to>
      <xdr:col>72</xdr:col>
      <xdr:colOff>38100</xdr:colOff>
      <xdr:row>37</xdr:row>
      <xdr:rowOff>63355</xdr:rowOff>
    </xdr:to>
    <xdr:sp macro="" textlink="">
      <xdr:nvSpPr>
        <xdr:cNvPr id="536" name="フローチャート: 判断 535"/>
        <xdr:cNvSpPr/>
      </xdr:nvSpPr>
      <xdr:spPr>
        <a:xfrm>
          <a:off x="13652500" y="6305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79882</xdr:rowOff>
    </xdr:from>
    <xdr:ext cx="534377" cy="259045"/>
    <xdr:sp macro="" textlink="">
      <xdr:nvSpPr>
        <xdr:cNvPr id="537" name="テキスト ボックス 536"/>
        <xdr:cNvSpPr txBox="1"/>
      </xdr:nvSpPr>
      <xdr:spPr>
        <a:xfrm>
          <a:off x="13436111" y="60806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144961</xdr:rowOff>
    </xdr:from>
    <xdr:to>
      <xdr:col>67</xdr:col>
      <xdr:colOff>101600</xdr:colOff>
      <xdr:row>34</xdr:row>
      <xdr:rowOff>75111</xdr:rowOff>
    </xdr:to>
    <xdr:sp macro="" textlink="">
      <xdr:nvSpPr>
        <xdr:cNvPr id="538" name="フローチャート: 判断 537"/>
        <xdr:cNvSpPr/>
      </xdr:nvSpPr>
      <xdr:spPr>
        <a:xfrm>
          <a:off x="12763500" y="5802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66238</xdr:rowOff>
    </xdr:from>
    <xdr:ext cx="534377" cy="259045"/>
    <xdr:sp macro="" textlink="">
      <xdr:nvSpPr>
        <xdr:cNvPr id="539" name="テキスト ボックス 538"/>
        <xdr:cNvSpPr txBox="1"/>
      </xdr:nvSpPr>
      <xdr:spPr>
        <a:xfrm>
          <a:off x="12547111" y="58955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0" name="テキスト ボックス 53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1" name="テキスト ボックス 54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2" name="テキスト ボックス 54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3" name="テキスト ボックス 54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4" name="テキスト ボックス 54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115679</xdr:rowOff>
    </xdr:from>
    <xdr:to>
      <xdr:col>85</xdr:col>
      <xdr:colOff>177800</xdr:colOff>
      <xdr:row>37</xdr:row>
      <xdr:rowOff>45829</xdr:rowOff>
    </xdr:to>
    <xdr:sp macro="" textlink="">
      <xdr:nvSpPr>
        <xdr:cNvPr id="545" name="楕円 544"/>
        <xdr:cNvSpPr/>
      </xdr:nvSpPr>
      <xdr:spPr>
        <a:xfrm>
          <a:off x="16268700" y="6287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94106</xdr:rowOff>
    </xdr:from>
    <xdr:ext cx="534377" cy="259045"/>
    <xdr:sp macro="" textlink="">
      <xdr:nvSpPr>
        <xdr:cNvPr id="546" name="消防費該当値テキスト"/>
        <xdr:cNvSpPr txBox="1"/>
      </xdr:nvSpPr>
      <xdr:spPr>
        <a:xfrm>
          <a:off x="16370300" y="6266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95431</xdr:rowOff>
    </xdr:from>
    <xdr:to>
      <xdr:col>81</xdr:col>
      <xdr:colOff>101600</xdr:colOff>
      <xdr:row>37</xdr:row>
      <xdr:rowOff>25581</xdr:rowOff>
    </xdr:to>
    <xdr:sp macro="" textlink="">
      <xdr:nvSpPr>
        <xdr:cNvPr id="547" name="楕円 546"/>
        <xdr:cNvSpPr/>
      </xdr:nvSpPr>
      <xdr:spPr>
        <a:xfrm>
          <a:off x="15430500" y="6267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16708</xdr:rowOff>
    </xdr:from>
    <xdr:ext cx="534377" cy="259045"/>
    <xdr:sp macro="" textlink="">
      <xdr:nvSpPr>
        <xdr:cNvPr id="548" name="テキスト ボックス 547"/>
        <xdr:cNvSpPr txBox="1"/>
      </xdr:nvSpPr>
      <xdr:spPr>
        <a:xfrm>
          <a:off x="15214111" y="6360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118509</xdr:rowOff>
    </xdr:from>
    <xdr:to>
      <xdr:col>76</xdr:col>
      <xdr:colOff>165100</xdr:colOff>
      <xdr:row>38</xdr:row>
      <xdr:rowOff>48659</xdr:rowOff>
    </xdr:to>
    <xdr:sp macro="" textlink="">
      <xdr:nvSpPr>
        <xdr:cNvPr id="549" name="楕円 548"/>
        <xdr:cNvSpPr/>
      </xdr:nvSpPr>
      <xdr:spPr>
        <a:xfrm>
          <a:off x="14541500" y="6462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39786</xdr:rowOff>
    </xdr:from>
    <xdr:ext cx="534377" cy="259045"/>
    <xdr:sp macro="" textlink="">
      <xdr:nvSpPr>
        <xdr:cNvPr id="550" name="テキスト ボックス 549"/>
        <xdr:cNvSpPr txBox="1"/>
      </xdr:nvSpPr>
      <xdr:spPr>
        <a:xfrm>
          <a:off x="14325111" y="6554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117856</xdr:rowOff>
    </xdr:from>
    <xdr:to>
      <xdr:col>72</xdr:col>
      <xdr:colOff>38100</xdr:colOff>
      <xdr:row>38</xdr:row>
      <xdr:rowOff>48006</xdr:rowOff>
    </xdr:to>
    <xdr:sp macro="" textlink="">
      <xdr:nvSpPr>
        <xdr:cNvPr id="551" name="楕円 550"/>
        <xdr:cNvSpPr/>
      </xdr:nvSpPr>
      <xdr:spPr>
        <a:xfrm>
          <a:off x="13652500" y="6461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39133</xdr:rowOff>
    </xdr:from>
    <xdr:ext cx="534377" cy="259045"/>
    <xdr:sp macro="" textlink="">
      <xdr:nvSpPr>
        <xdr:cNvPr id="552" name="テキスト ボックス 551"/>
        <xdr:cNvSpPr txBox="1"/>
      </xdr:nvSpPr>
      <xdr:spPr>
        <a:xfrm>
          <a:off x="13436111" y="6554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33</xdr:row>
      <xdr:rowOff>103487</xdr:rowOff>
    </xdr:from>
    <xdr:to>
      <xdr:col>67</xdr:col>
      <xdr:colOff>101600</xdr:colOff>
      <xdr:row>34</xdr:row>
      <xdr:rowOff>33637</xdr:rowOff>
    </xdr:to>
    <xdr:sp macro="" textlink="">
      <xdr:nvSpPr>
        <xdr:cNvPr id="553" name="楕円 552"/>
        <xdr:cNvSpPr/>
      </xdr:nvSpPr>
      <xdr:spPr>
        <a:xfrm>
          <a:off x="12763500" y="5761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32</xdr:row>
      <xdr:rowOff>50164</xdr:rowOff>
    </xdr:from>
    <xdr:ext cx="534377" cy="259045"/>
    <xdr:sp macro="" textlink="">
      <xdr:nvSpPr>
        <xdr:cNvPr id="554" name="テキスト ボックス 553"/>
        <xdr:cNvSpPr txBox="1"/>
      </xdr:nvSpPr>
      <xdr:spPr>
        <a:xfrm>
          <a:off x="12547111" y="5536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5" name="正方形/長方形 55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6" name="正方形/長方形 55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7" name="正方形/長方形 55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8" name="正方形/長方形 55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9" name="正方形/長方形 55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0" name="正方形/長方形 55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1" name="正方形/長方形 56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2" name="正方形/長方形 56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3" name="テキスト ボックス 56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4" name="直線コネクタ 56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60</xdr:row>
      <xdr:rowOff>111777</xdr:rowOff>
    </xdr:from>
    <xdr:ext cx="531299" cy="259045"/>
    <xdr:sp macro="" textlink="">
      <xdr:nvSpPr>
        <xdr:cNvPr id="565" name="テキスト ボックス 564"/>
        <xdr:cNvSpPr txBox="1"/>
      </xdr:nvSpPr>
      <xdr:spPr>
        <a:xfrm>
          <a:off x="11914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139700</xdr:rowOff>
    </xdr:from>
    <xdr:to>
      <xdr:col>89</xdr:col>
      <xdr:colOff>177800</xdr:colOff>
      <xdr:row>59</xdr:row>
      <xdr:rowOff>139700</xdr:rowOff>
    </xdr:to>
    <xdr:cxnSp macro="">
      <xdr:nvCxnSpPr>
        <xdr:cNvPr id="566" name="直線コネクタ 565"/>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168927</xdr:rowOff>
    </xdr:from>
    <xdr:ext cx="531299" cy="259045"/>
    <xdr:sp macro="" textlink="">
      <xdr:nvSpPr>
        <xdr:cNvPr id="567" name="テキスト ボックス 566"/>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25400</xdr:rowOff>
    </xdr:from>
    <xdr:to>
      <xdr:col>89</xdr:col>
      <xdr:colOff>177800</xdr:colOff>
      <xdr:row>58</xdr:row>
      <xdr:rowOff>25400</xdr:rowOff>
    </xdr:to>
    <xdr:cxnSp macro="">
      <xdr:nvCxnSpPr>
        <xdr:cNvPr id="568" name="直線コネクタ 567"/>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54627</xdr:rowOff>
    </xdr:from>
    <xdr:ext cx="531299" cy="259045"/>
    <xdr:sp macro="" textlink="">
      <xdr:nvSpPr>
        <xdr:cNvPr id="569" name="テキスト ボックス 568"/>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82550</xdr:rowOff>
    </xdr:from>
    <xdr:to>
      <xdr:col>89</xdr:col>
      <xdr:colOff>177800</xdr:colOff>
      <xdr:row>56</xdr:row>
      <xdr:rowOff>82550</xdr:rowOff>
    </xdr:to>
    <xdr:cxnSp macro="">
      <xdr:nvCxnSpPr>
        <xdr:cNvPr id="570" name="直線コネクタ 569"/>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111777</xdr:rowOff>
    </xdr:from>
    <xdr:ext cx="531299" cy="259045"/>
    <xdr:sp macro="" textlink="">
      <xdr:nvSpPr>
        <xdr:cNvPr id="571" name="テキスト ボックス 570"/>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72" name="直線コネクタ 571"/>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73" name="テキスト ボックス 572"/>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25400</xdr:rowOff>
    </xdr:from>
    <xdr:to>
      <xdr:col>89</xdr:col>
      <xdr:colOff>177800</xdr:colOff>
      <xdr:row>53</xdr:row>
      <xdr:rowOff>25400</xdr:rowOff>
    </xdr:to>
    <xdr:cxnSp macro="">
      <xdr:nvCxnSpPr>
        <xdr:cNvPr id="574" name="直線コネクタ 573"/>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54627</xdr:rowOff>
    </xdr:from>
    <xdr:ext cx="531299" cy="259045"/>
    <xdr:sp macro="" textlink="">
      <xdr:nvSpPr>
        <xdr:cNvPr id="575" name="テキスト ボックス 574"/>
        <xdr:cNvSpPr txBox="1"/>
      </xdr:nvSpPr>
      <xdr:spPr>
        <a:xfrm>
          <a:off x="11914701" y="8970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82550</xdr:rowOff>
    </xdr:from>
    <xdr:to>
      <xdr:col>89</xdr:col>
      <xdr:colOff>177800</xdr:colOff>
      <xdr:row>51</xdr:row>
      <xdr:rowOff>82550</xdr:rowOff>
    </xdr:to>
    <xdr:cxnSp macro="">
      <xdr:nvCxnSpPr>
        <xdr:cNvPr id="576" name="直線コネクタ 575"/>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50</xdr:row>
      <xdr:rowOff>111777</xdr:rowOff>
    </xdr:from>
    <xdr:ext cx="531299" cy="259045"/>
    <xdr:sp macro="" textlink="">
      <xdr:nvSpPr>
        <xdr:cNvPr id="577" name="テキスト ボックス 576"/>
        <xdr:cNvSpPr txBox="1"/>
      </xdr:nvSpPr>
      <xdr:spPr>
        <a:xfrm>
          <a:off x="11914701" y="8684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49</xdr:row>
      <xdr:rowOff>139700</xdr:rowOff>
    </xdr:from>
    <xdr:to>
      <xdr:col>89</xdr:col>
      <xdr:colOff>177800</xdr:colOff>
      <xdr:row>49</xdr:row>
      <xdr:rowOff>139700</xdr:rowOff>
    </xdr:to>
    <xdr:cxnSp macro="">
      <xdr:nvCxnSpPr>
        <xdr:cNvPr id="578" name="直線コネクタ 577"/>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48</xdr:row>
      <xdr:rowOff>168927</xdr:rowOff>
    </xdr:from>
    <xdr:ext cx="595419" cy="259045"/>
    <xdr:sp macro="" textlink="">
      <xdr:nvSpPr>
        <xdr:cNvPr id="579" name="テキスト ボックス 578"/>
        <xdr:cNvSpPr txBox="1"/>
      </xdr:nvSpPr>
      <xdr:spPr>
        <a:xfrm>
          <a:off x="11850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80" name="直線コネクタ 579"/>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81" name="テキスト ボックス 580"/>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82"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113411</xdr:rowOff>
    </xdr:from>
    <xdr:to>
      <xdr:col>85</xdr:col>
      <xdr:colOff>126364</xdr:colOff>
      <xdr:row>58</xdr:row>
      <xdr:rowOff>123413</xdr:rowOff>
    </xdr:to>
    <xdr:cxnSp macro="">
      <xdr:nvCxnSpPr>
        <xdr:cNvPr id="583" name="直線コネクタ 582"/>
        <xdr:cNvCxnSpPr/>
      </xdr:nvCxnSpPr>
      <xdr:spPr>
        <a:xfrm flipV="1">
          <a:off x="16317595" y="8685911"/>
          <a:ext cx="1269" cy="1381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127240</xdr:rowOff>
    </xdr:from>
    <xdr:ext cx="534377" cy="259045"/>
    <xdr:sp macro="" textlink="">
      <xdr:nvSpPr>
        <xdr:cNvPr id="584" name="教育費最小値テキスト"/>
        <xdr:cNvSpPr txBox="1"/>
      </xdr:nvSpPr>
      <xdr:spPr>
        <a:xfrm>
          <a:off x="16370300" y="10071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46,570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123413</xdr:rowOff>
    </xdr:from>
    <xdr:to>
      <xdr:col>86</xdr:col>
      <xdr:colOff>25400</xdr:colOff>
      <xdr:row>58</xdr:row>
      <xdr:rowOff>123413</xdr:rowOff>
    </xdr:to>
    <xdr:cxnSp macro="">
      <xdr:nvCxnSpPr>
        <xdr:cNvPr id="585" name="直線コネクタ 584"/>
        <xdr:cNvCxnSpPr/>
      </xdr:nvCxnSpPr>
      <xdr:spPr>
        <a:xfrm>
          <a:off x="16230600" y="10067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60088</xdr:rowOff>
    </xdr:from>
    <xdr:ext cx="534377" cy="259045"/>
    <xdr:sp macro="" textlink="">
      <xdr:nvSpPr>
        <xdr:cNvPr id="586" name="教育費最大値テキスト"/>
        <xdr:cNvSpPr txBox="1"/>
      </xdr:nvSpPr>
      <xdr:spPr>
        <a:xfrm>
          <a:off x="16370300" y="8461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94,920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113411</xdr:rowOff>
    </xdr:from>
    <xdr:to>
      <xdr:col>86</xdr:col>
      <xdr:colOff>25400</xdr:colOff>
      <xdr:row>50</xdr:row>
      <xdr:rowOff>113411</xdr:rowOff>
    </xdr:to>
    <xdr:cxnSp macro="">
      <xdr:nvCxnSpPr>
        <xdr:cNvPr id="587" name="直線コネクタ 586"/>
        <xdr:cNvCxnSpPr/>
      </xdr:nvCxnSpPr>
      <xdr:spPr>
        <a:xfrm>
          <a:off x="16230600" y="8685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111296</xdr:rowOff>
    </xdr:from>
    <xdr:to>
      <xdr:col>85</xdr:col>
      <xdr:colOff>127000</xdr:colOff>
      <xdr:row>56</xdr:row>
      <xdr:rowOff>171161</xdr:rowOff>
    </xdr:to>
    <xdr:cxnSp macro="">
      <xdr:nvCxnSpPr>
        <xdr:cNvPr id="588" name="直線コネクタ 587"/>
        <xdr:cNvCxnSpPr/>
      </xdr:nvCxnSpPr>
      <xdr:spPr>
        <a:xfrm flipV="1">
          <a:off x="15481300" y="9541046"/>
          <a:ext cx="838200" cy="231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17463</xdr:rowOff>
    </xdr:from>
    <xdr:ext cx="534377" cy="259045"/>
    <xdr:sp macro="" textlink="">
      <xdr:nvSpPr>
        <xdr:cNvPr id="589" name="教育費平均値テキスト"/>
        <xdr:cNvSpPr txBox="1"/>
      </xdr:nvSpPr>
      <xdr:spPr>
        <a:xfrm>
          <a:off x="16370300" y="96186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39036</xdr:rowOff>
    </xdr:from>
    <xdr:to>
      <xdr:col>85</xdr:col>
      <xdr:colOff>177800</xdr:colOff>
      <xdr:row>56</xdr:row>
      <xdr:rowOff>140636</xdr:rowOff>
    </xdr:to>
    <xdr:sp macro="" textlink="">
      <xdr:nvSpPr>
        <xdr:cNvPr id="590" name="フローチャート: 判断 589"/>
        <xdr:cNvSpPr/>
      </xdr:nvSpPr>
      <xdr:spPr>
        <a:xfrm>
          <a:off x="16268700" y="9640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110496</xdr:rowOff>
    </xdr:from>
    <xdr:to>
      <xdr:col>81</xdr:col>
      <xdr:colOff>50800</xdr:colOff>
      <xdr:row>56</xdr:row>
      <xdr:rowOff>171161</xdr:rowOff>
    </xdr:to>
    <xdr:cxnSp macro="">
      <xdr:nvCxnSpPr>
        <xdr:cNvPr id="591" name="直線コネクタ 590"/>
        <xdr:cNvCxnSpPr/>
      </xdr:nvCxnSpPr>
      <xdr:spPr>
        <a:xfrm>
          <a:off x="14592300" y="9711696"/>
          <a:ext cx="889000" cy="60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140963</xdr:rowOff>
    </xdr:from>
    <xdr:to>
      <xdr:col>81</xdr:col>
      <xdr:colOff>101600</xdr:colOff>
      <xdr:row>57</xdr:row>
      <xdr:rowOff>71113</xdr:rowOff>
    </xdr:to>
    <xdr:sp macro="" textlink="">
      <xdr:nvSpPr>
        <xdr:cNvPr id="592" name="フローチャート: 判断 591"/>
        <xdr:cNvSpPr/>
      </xdr:nvSpPr>
      <xdr:spPr>
        <a:xfrm>
          <a:off x="15430500" y="9742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62240</xdr:rowOff>
    </xdr:from>
    <xdr:ext cx="534377" cy="259045"/>
    <xdr:sp macro="" textlink="">
      <xdr:nvSpPr>
        <xdr:cNvPr id="593" name="テキスト ボックス 592"/>
        <xdr:cNvSpPr txBox="1"/>
      </xdr:nvSpPr>
      <xdr:spPr>
        <a:xfrm>
          <a:off x="15214111" y="98348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110496</xdr:rowOff>
    </xdr:from>
    <xdr:to>
      <xdr:col>76</xdr:col>
      <xdr:colOff>114300</xdr:colOff>
      <xdr:row>56</xdr:row>
      <xdr:rowOff>160560</xdr:rowOff>
    </xdr:to>
    <xdr:cxnSp macro="">
      <xdr:nvCxnSpPr>
        <xdr:cNvPr id="594" name="直線コネクタ 593"/>
        <xdr:cNvCxnSpPr/>
      </xdr:nvCxnSpPr>
      <xdr:spPr>
        <a:xfrm flipV="1">
          <a:off x="13703300" y="9711696"/>
          <a:ext cx="889000" cy="50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105845</xdr:rowOff>
    </xdr:from>
    <xdr:to>
      <xdr:col>76</xdr:col>
      <xdr:colOff>165100</xdr:colOff>
      <xdr:row>58</xdr:row>
      <xdr:rowOff>35995</xdr:rowOff>
    </xdr:to>
    <xdr:sp macro="" textlink="">
      <xdr:nvSpPr>
        <xdr:cNvPr id="595" name="フローチャート: 判断 594"/>
        <xdr:cNvSpPr/>
      </xdr:nvSpPr>
      <xdr:spPr>
        <a:xfrm>
          <a:off x="14541500" y="9878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27122</xdr:rowOff>
    </xdr:from>
    <xdr:ext cx="534377" cy="259045"/>
    <xdr:sp macro="" textlink="">
      <xdr:nvSpPr>
        <xdr:cNvPr id="596" name="テキスト ボックス 595"/>
        <xdr:cNvSpPr txBox="1"/>
      </xdr:nvSpPr>
      <xdr:spPr>
        <a:xfrm>
          <a:off x="14325111" y="9971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53</xdr:row>
      <xdr:rowOff>34658</xdr:rowOff>
    </xdr:from>
    <xdr:to>
      <xdr:col>71</xdr:col>
      <xdr:colOff>177800</xdr:colOff>
      <xdr:row>56</xdr:row>
      <xdr:rowOff>160560</xdr:rowOff>
    </xdr:to>
    <xdr:cxnSp macro="">
      <xdr:nvCxnSpPr>
        <xdr:cNvPr id="597" name="直線コネクタ 596"/>
        <xdr:cNvCxnSpPr/>
      </xdr:nvCxnSpPr>
      <xdr:spPr>
        <a:xfrm>
          <a:off x="12814300" y="9121508"/>
          <a:ext cx="889000" cy="640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83156</xdr:rowOff>
    </xdr:from>
    <xdr:to>
      <xdr:col>72</xdr:col>
      <xdr:colOff>38100</xdr:colOff>
      <xdr:row>58</xdr:row>
      <xdr:rowOff>13306</xdr:rowOff>
    </xdr:to>
    <xdr:sp macro="" textlink="">
      <xdr:nvSpPr>
        <xdr:cNvPr id="598" name="フローチャート: 判断 597"/>
        <xdr:cNvSpPr/>
      </xdr:nvSpPr>
      <xdr:spPr>
        <a:xfrm>
          <a:off x="13652500" y="9855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4433</xdr:rowOff>
    </xdr:from>
    <xdr:ext cx="534377" cy="259045"/>
    <xdr:sp macro="" textlink="">
      <xdr:nvSpPr>
        <xdr:cNvPr id="599" name="テキスト ボックス 598"/>
        <xdr:cNvSpPr txBox="1"/>
      </xdr:nvSpPr>
      <xdr:spPr>
        <a:xfrm>
          <a:off x="13436111" y="9948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61840</xdr:rowOff>
    </xdr:from>
    <xdr:to>
      <xdr:col>67</xdr:col>
      <xdr:colOff>101600</xdr:colOff>
      <xdr:row>55</xdr:row>
      <xdr:rowOff>163440</xdr:rowOff>
    </xdr:to>
    <xdr:sp macro="" textlink="">
      <xdr:nvSpPr>
        <xdr:cNvPr id="600" name="フローチャート: 判断 599"/>
        <xdr:cNvSpPr/>
      </xdr:nvSpPr>
      <xdr:spPr>
        <a:xfrm>
          <a:off x="12763500" y="9491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154567</xdr:rowOff>
    </xdr:from>
    <xdr:ext cx="534377" cy="259045"/>
    <xdr:sp macro="" textlink="">
      <xdr:nvSpPr>
        <xdr:cNvPr id="601" name="テキスト ボックス 600"/>
        <xdr:cNvSpPr txBox="1"/>
      </xdr:nvSpPr>
      <xdr:spPr>
        <a:xfrm>
          <a:off x="12547111" y="9584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602" name="テキスト ボックス 601"/>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603" name="テキスト ボックス 602"/>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604" name="テキスト ボックス 603"/>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5" name="テキスト ボックス 604"/>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6" name="テキスト ボックス 605"/>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60496</xdr:rowOff>
    </xdr:from>
    <xdr:to>
      <xdr:col>85</xdr:col>
      <xdr:colOff>177800</xdr:colOff>
      <xdr:row>55</xdr:row>
      <xdr:rowOff>162096</xdr:rowOff>
    </xdr:to>
    <xdr:sp macro="" textlink="">
      <xdr:nvSpPr>
        <xdr:cNvPr id="607" name="楕円 606"/>
        <xdr:cNvSpPr/>
      </xdr:nvSpPr>
      <xdr:spPr>
        <a:xfrm>
          <a:off x="16268700" y="9490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83373</xdr:rowOff>
    </xdr:from>
    <xdr:ext cx="534377" cy="259045"/>
    <xdr:sp macro="" textlink="">
      <xdr:nvSpPr>
        <xdr:cNvPr id="608" name="教育費該当値テキスト"/>
        <xdr:cNvSpPr txBox="1"/>
      </xdr:nvSpPr>
      <xdr:spPr>
        <a:xfrm>
          <a:off x="16370300" y="9341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120361</xdr:rowOff>
    </xdr:from>
    <xdr:to>
      <xdr:col>81</xdr:col>
      <xdr:colOff>101600</xdr:colOff>
      <xdr:row>57</xdr:row>
      <xdr:rowOff>50511</xdr:rowOff>
    </xdr:to>
    <xdr:sp macro="" textlink="">
      <xdr:nvSpPr>
        <xdr:cNvPr id="609" name="楕円 608"/>
        <xdr:cNvSpPr/>
      </xdr:nvSpPr>
      <xdr:spPr>
        <a:xfrm>
          <a:off x="15430500" y="9721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67038</xdr:rowOff>
    </xdr:from>
    <xdr:ext cx="534377" cy="259045"/>
    <xdr:sp macro="" textlink="">
      <xdr:nvSpPr>
        <xdr:cNvPr id="610" name="テキスト ボックス 609"/>
        <xdr:cNvSpPr txBox="1"/>
      </xdr:nvSpPr>
      <xdr:spPr>
        <a:xfrm>
          <a:off x="15214111" y="9496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59696</xdr:rowOff>
    </xdr:from>
    <xdr:to>
      <xdr:col>76</xdr:col>
      <xdr:colOff>165100</xdr:colOff>
      <xdr:row>56</xdr:row>
      <xdr:rowOff>161296</xdr:rowOff>
    </xdr:to>
    <xdr:sp macro="" textlink="">
      <xdr:nvSpPr>
        <xdr:cNvPr id="611" name="楕円 610"/>
        <xdr:cNvSpPr/>
      </xdr:nvSpPr>
      <xdr:spPr>
        <a:xfrm>
          <a:off x="14541500" y="9660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6373</xdr:rowOff>
    </xdr:from>
    <xdr:ext cx="534377" cy="259045"/>
    <xdr:sp macro="" textlink="">
      <xdr:nvSpPr>
        <xdr:cNvPr id="612" name="テキスト ボックス 611"/>
        <xdr:cNvSpPr txBox="1"/>
      </xdr:nvSpPr>
      <xdr:spPr>
        <a:xfrm>
          <a:off x="14325111" y="9436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109760</xdr:rowOff>
    </xdr:from>
    <xdr:to>
      <xdr:col>72</xdr:col>
      <xdr:colOff>38100</xdr:colOff>
      <xdr:row>57</xdr:row>
      <xdr:rowOff>39910</xdr:rowOff>
    </xdr:to>
    <xdr:sp macro="" textlink="">
      <xdr:nvSpPr>
        <xdr:cNvPr id="613" name="楕円 612"/>
        <xdr:cNvSpPr/>
      </xdr:nvSpPr>
      <xdr:spPr>
        <a:xfrm>
          <a:off x="13652500" y="9710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56437</xdr:rowOff>
    </xdr:from>
    <xdr:ext cx="534377" cy="259045"/>
    <xdr:sp macro="" textlink="">
      <xdr:nvSpPr>
        <xdr:cNvPr id="614" name="テキスト ボックス 613"/>
        <xdr:cNvSpPr txBox="1"/>
      </xdr:nvSpPr>
      <xdr:spPr>
        <a:xfrm>
          <a:off x="13436111" y="9486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52</xdr:row>
      <xdr:rowOff>155308</xdr:rowOff>
    </xdr:from>
    <xdr:to>
      <xdr:col>67</xdr:col>
      <xdr:colOff>101600</xdr:colOff>
      <xdr:row>53</xdr:row>
      <xdr:rowOff>85458</xdr:rowOff>
    </xdr:to>
    <xdr:sp macro="" textlink="">
      <xdr:nvSpPr>
        <xdr:cNvPr id="615" name="楕円 614"/>
        <xdr:cNvSpPr/>
      </xdr:nvSpPr>
      <xdr:spPr>
        <a:xfrm>
          <a:off x="12763500" y="9070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51</xdr:row>
      <xdr:rowOff>101985</xdr:rowOff>
    </xdr:from>
    <xdr:ext cx="534377" cy="259045"/>
    <xdr:sp macro="" textlink="">
      <xdr:nvSpPr>
        <xdr:cNvPr id="616" name="テキスト ボックス 615"/>
        <xdr:cNvSpPr txBox="1"/>
      </xdr:nvSpPr>
      <xdr:spPr>
        <a:xfrm>
          <a:off x="12547111" y="8845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7" name="正方形/長方形 616"/>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8" name="正方形/長方形 617"/>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9" name="正方形/長方形 618"/>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20" name="正方形/長方形 619"/>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21" name="正方形/長方形 620"/>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22" name="正方形/長方形 621"/>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23" name="正方形/長方形 622"/>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24" name="正方形/長方形 623"/>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5" name="テキスト ボックス 624"/>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6" name="直線コネクタ 625"/>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27" name="直線コネクタ 626"/>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28" name="テキスト ボックス 627"/>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29" name="直線コネクタ 628"/>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75</xdr:row>
      <xdr:rowOff>54627</xdr:rowOff>
    </xdr:from>
    <xdr:ext cx="467179" cy="259045"/>
    <xdr:sp macro="" textlink="">
      <xdr:nvSpPr>
        <xdr:cNvPr id="630" name="テキスト ボックス 629"/>
        <xdr:cNvSpPr txBox="1"/>
      </xdr:nvSpPr>
      <xdr:spPr>
        <a:xfrm>
          <a:off x="11978821" y="1291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31" name="直線コネクタ 630"/>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72</xdr:row>
      <xdr:rowOff>111777</xdr:rowOff>
    </xdr:from>
    <xdr:ext cx="467179" cy="259045"/>
    <xdr:sp macro="" textlink="">
      <xdr:nvSpPr>
        <xdr:cNvPr id="632" name="テキスト ボックス 631"/>
        <xdr:cNvSpPr txBox="1"/>
      </xdr:nvSpPr>
      <xdr:spPr>
        <a:xfrm>
          <a:off x="11978821" y="1245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33" name="直線コネクタ 632"/>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69</xdr:row>
      <xdr:rowOff>168927</xdr:rowOff>
    </xdr:from>
    <xdr:ext cx="467179" cy="259045"/>
    <xdr:sp macro="" textlink="">
      <xdr:nvSpPr>
        <xdr:cNvPr id="634" name="テキスト ボックス 633"/>
        <xdr:cNvSpPr txBox="1"/>
      </xdr:nvSpPr>
      <xdr:spPr>
        <a:xfrm>
          <a:off x="11978821" y="1199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5" name="直線コネクタ 634"/>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67</xdr:row>
      <xdr:rowOff>54627</xdr:rowOff>
    </xdr:from>
    <xdr:ext cx="467179" cy="259045"/>
    <xdr:sp macro="" textlink="">
      <xdr:nvSpPr>
        <xdr:cNvPr id="636" name="テキスト ボックス 635"/>
        <xdr:cNvSpPr txBox="1"/>
      </xdr:nvSpPr>
      <xdr:spPr>
        <a:xfrm>
          <a:off x="11978821" y="1154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7"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75</xdr:row>
      <xdr:rowOff>118897</xdr:rowOff>
    </xdr:from>
    <xdr:to>
      <xdr:col>85</xdr:col>
      <xdr:colOff>126364</xdr:colOff>
      <xdr:row>78</xdr:row>
      <xdr:rowOff>139700</xdr:rowOff>
    </xdr:to>
    <xdr:cxnSp macro="">
      <xdr:nvCxnSpPr>
        <xdr:cNvPr id="638" name="直線コネクタ 637"/>
        <xdr:cNvCxnSpPr/>
      </xdr:nvCxnSpPr>
      <xdr:spPr>
        <a:xfrm flipV="1">
          <a:off x="16317595" y="12977647"/>
          <a:ext cx="1269" cy="5351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39" name="災害復旧費最小値テキスト"/>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40" name="直線コネクタ 639"/>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65574</xdr:rowOff>
    </xdr:from>
    <xdr:ext cx="469744" cy="259045"/>
    <xdr:sp macro="" textlink="">
      <xdr:nvSpPr>
        <xdr:cNvPr id="641" name="災害復旧費最大値テキスト"/>
        <xdr:cNvSpPr txBox="1"/>
      </xdr:nvSpPr>
      <xdr:spPr>
        <a:xfrm>
          <a:off x="16370300" y="12752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2,341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75</xdr:row>
      <xdr:rowOff>118897</xdr:rowOff>
    </xdr:from>
    <xdr:to>
      <xdr:col>86</xdr:col>
      <xdr:colOff>25400</xdr:colOff>
      <xdr:row>75</xdr:row>
      <xdr:rowOff>118897</xdr:rowOff>
    </xdr:to>
    <xdr:cxnSp macro="">
      <xdr:nvCxnSpPr>
        <xdr:cNvPr id="642" name="直線コネクタ 641"/>
        <xdr:cNvCxnSpPr/>
      </xdr:nvCxnSpPr>
      <xdr:spPr>
        <a:xfrm>
          <a:off x="16230600" y="129776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166446</xdr:rowOff>
    </xdr:from>
    <xdr:to>
      <xdr:col>85</xdr:col>
      <xdr:colOff>127000</xdr:colOff>
      <xdr:row>78</xdr:row>
      <xdr:rowOff>20143</xdr:rowOff>
    </xdr:to>
    <xdr:cxnSp macro="">
      <xdr:nvCxnSpPr>
        <xdr:cNvPr id="643" name="直線コネクタ 642"/>
        <xdr:cNvCxnSpPr/>
      </xdr:nvCxnSpPr>
      <xdr:spPr>
        <a:xfrm flipV="1">
          <a:off x="15481300" y="13368096"/>
          <a:ext cx="838200" cy="25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93718</xdr:rowOff>
    </xdr:from>
    <xdr:ext cx="378565" cy="259045"/>
    <xdr:sp macro="" textlink="">
      <xdr:nvSpPr>
        <xdr:cNvPr id="644" name="災害復旧費平均値テキスト"/>
        <xdr:cNvSpPr txBox="1"/>
      </xdr:nvSpPr>
      <xdr:spPr>
        <a:xfrm>
          <a:off x="16370300" y="1312391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70841</xdr:rowOff>
    </xdr:from>
    <xdr:to>
      <xdr:col>85</xdr:col>
      <xdr:colOff>177800</xdr:colOff>
      <xdr:row>78</xdr:row>
      <xdr:rowOff>991</xdr:rowOff>
    </xdr:to>
    <xdr:sp macro="" textlink="">
      <xdr:nvSpPr>
        <xdr:cNvPr id="645" name="フローチャート: 判断 644"/>
        <xdr:cNvSpPr/>
      </xdr:nvSpPr>
      <xdr:spPr>
        <a:xfrm>
          <a:off x="16268700" y="13272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20143</xdr:rowOff>
    </xdr:from>
    <xdr:to>
      <xdr:col>81</xdr:col>
      <xdr:colOff>50800</xdr:colOff>
      <xdr:row>78</xdr:row>
      <xdr:rowOff>79578</xdr:rowOff>
    </xdr:to>
    <xdr:cxnSp macro="">
      <xdr:nvCxnSpPr>
        <xdr:cNvPr id="646" name="直線コネクタ 645"/>
        <xdr:cNvCxnSpPr/>
      </xdr:nvCxnSpPr>
      <xdr:spPr>
        <a:xfrm flipV="1">
          <a:off x="14592300" y="13393243"/>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144450</xdr:rowOff>
    </xdr:from>
    <xdr:to>
      <xdr:col>81</xdr:col>
      <xdr:colOff>101600</xdr:colOff>
      <xdr:row>75</xdr:row>
      <xdr:rowOff>74600</xdr:rowOff>
    </xdr:to>
    <xdr:sp macro="" textlink="">
      <xdr:nvSpPr>
        <xdr:cNvPr id="647" name="フローチャート: 判断 646"/>
        <xdr:cNvSpPr/>
      </xdr:nvSpPr>
      <xdr:spPr>
        <a:xfrm>
          <a:off x="15430500" y="12831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73</xdr:row>
      <xdr:rowOff>91127</xdr:rowOff>
    </xdr:from>
    <xdr:ext cx="469744" cy="259045"/>
    <xdr:sp macro="" textlink="">
      <xdr:nvSpPr>
        <xdr:cNvPr id="648" name="テキスト ボックス 647"/>
        <xdr:cNvSpPr txBox="1"/>
      </xdr:nvSpPr>
      <xdr:spPr>
        <a:xfrm>
          <a:off x="15246428" y="12606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104267</xdr:rowOff>
    </xdr:from>
    <xdr:to>
      <xdr:col>76</xdr:col>
      <xdr:colOff>114300</xdr:colOff>
      <xdr:row>78</xdr:row>
      <xdr:rowOff>79578</xdr:rowOff>
    </xdr:to>
    <xdr:cxnSp macro="">
      <xdr:nvCxnSpPr>
        <xdr:cNvPr id="649" name="直線コネクタ 648"/>
        <xdr:cNvCxnSpPr/>
      </xdr:nvCxnSpPr>
      <xdr:spPr>
        <a:xfrm>
          <a:off x="13703300" y="12963017"/>
          <a:ext cx="889000" cy="489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34265</xdr:rowOff>
    </xdr:from>
    <xdr:to>
      <xdr:col>76</xdr:col>
      <xdr:colOff>165100</xdr:colOff>
      <xdr:row>75</xdr:row>
      <xdr:rowOff>135865</xdr:rowOff>
    </xdr:to>
    <xdr:sp macro="" textlink="">
      <xdr:nvSpPr>
        <xdr:cNvPr id="650" name="フローチャート: 判断 649"/>
        <xdr:cNvSpPr/>
      </xdr:nvSpPr>
      <xdr:spPr>
        <a:xfrm>
          <a:off x="14541500" y="12893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73</xdr:row>
      <xdr:rowOff>152392</xdr:rowOff>
    </xdr:from>
    <xdr:ext cx="469744" cy="259045"/>
    <xdr:sp macro="" textlink="">
      <xdr:nvSpPr>
        <xdr:cNvPr id="651" name="テキスト ボックス 650"/>
        <xdr:cNvSpPr txBox="1"/>
      </xdr:nvSpPr>
      <xdr:spPr>
        <a:xfrm>
          <a:off x="14357428" y="12668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70</xdr:row>
      <xdr:rowOff>42545</xdr:rowOff>
    </xdr:from>
    <xdr:to>
      <xdr:col>71</xdr:col>
      <xdr:colOff>177800</xdr:colOff>
      <xdr:row>75</xdr:row>
      <xdr:rowOff>104267</xdr:rowOff>
    </xdr:to>
    <xdr:cxnSp macro="">
      <xdr:nvCxnSpPr>
        <xdr:cNvPr id="652" name="直線コネクタ 651"/>
        <xdr:cNvCxnSpPr/>
      </xdr:nvCxnSpPr>
      <xdr:spPr>
        <a:xfrm>
          <a:off x="12814300" y="12044045"/>
          <a:ext cx="889000" cy="918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111761</xdr:rowOff>
    </xdr:from>
    <xdr:to>
      <xdr:col>72</xdr:col>
      <xdr:colOff>38100</xdr:colOff>
      <xdr:row>77</xdr:row>
      <xdr:rowOff>41911</xdr:rowOff>
    </xdr:to>
    <xdr:sp macro="" textlink="">
      <xdr:nvSpPr>
        <xdr:cNvPr id="653" name="フローチャート: 判断 652"/>
        <xdr:cNvSpPr/>
      </xdr:nvSpPr>
      <xdr:spPr>
        <a:xfrm>
          <a:off x="13652500" y="1314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33038</xdr:rowOff>
    </xdr:from>
    <xdr:ext cx="469744" cy="259045"/>
    <xdr:sp macro="" textlink="">
      <xdr:nvSpPr>
        <xdr:cNvPr id="654" name="テキスト ボックス 653"/>
        <xdr:cNvSpPr txBox="1"/>
      </xdr:nvSpPr>
      <xdr:spPr>
        <a:xfrm>
          <a:off x="13468428" y="13234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70</xdr:row>
      <xdr:rowOff>7975</xdr:rowOff>
    </xdr:from>
    <xdr:to>
      <xdr:col>67</xdr:col>
      <xdr:colOff>101600</xdr:colOff>
      <xdr:row>70</xdr:row>
      <xdr:rowOff>109575</xdr:rowOff>
    </xdr:to>
    <xdr:sp macro="" textlink="">
      <xdr:nvSpPr>
        <xdr:cNvPr id="655" name="フローチャート: 判断 654"/>
        <xdr:cNvSpPr/>
      </xdr:nvSpPr>
      <xdr:spPr>
        <a:xfrm>
          <a:off x="12763500" y="12009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70</xdr:row>
      <xdr:rowOff>100702</xdr:rowOff>
    </xdr:from>
    <xdr:ext cx="469744" cy="259045"/>
    <xdr:sp macro="" textlink="">
      <xdr:nvSpPr>
        <xdr:cNvPr id="656" name="テキスト ボックス 655"/>
        <xdr:cNvSpPr txBox="1"/>
      </xdr:nvSpPr>
      <xdr:spPr>
        <a:xfrm>
          <a:off x="12579428" y="12102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7" name="テキスト ボックス 656"/>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8" name="テキスト ボックス 657"/>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9" name="テキスト ボックス 658"/>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60" name="テキスト ボックス 659"/>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1" name="テキスト ボックス 660"/>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115646</xdr:rowOff>
    </xdr:from>
    <xdr:to>
      <xdr:col>85</xdr:col>
      <xdr:colOff>177800</xdr:colOff>
      <xdr:row>78</xdr:row>
      <xdr:rowOff>45796</xdr:rowOff>
    </xdr:to>
    <xdr:sp macro="" textlink="">
      <xdr:nvSpPr>
        <xdr:cNvPr id="662" name="楕円 661"/>
        <xdr:cNvSpPr/>
      </xdr:nvSpPr>
      <xdr:spPr>
        <a:xfrm>
          <a:off x="16268700" y="133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94073</xdr:rowOff>
    </xdr:from>
    <xdr:ext cx="378565" cy="259045"/>
    <xdr:sp macro="" textlink="">
      <xdr:nvSpPr>
        <xdr:cNvPr id="663" name="災害復旧費該当値テキスト"/>
        <xdr:cNvSpPr txBox="1"/>
      </xdr:nvSpPr>
      <xdr:spPr>
        <a:xfrm>
          <a:off x="16370300" y="132957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140793</xdr:rowOff>
    </xdr:from>
    <xdr:to>
      <xdr:col>81</xdr:col>
      <xdr:colOff>101600</xdr:colOff>
      <xdr:row>78</xdr:row>
      <xdr:rowOff>70943</xdr:rowOff>
    </xdr:to>
    <xdr:sp macro="" textlink="">
      <xdr:nvSpPr>
        <xdr:cNvPr id="664" name="楕円 663"/>
        <xdr:cNvSpPr/>
      </xdr:nvSpPr>
      <xdr:spPr>
        <a:xfrm>
          <a:off x="15430500" y="1334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78</xdr:row>
      <xdr:rowOff>62070</xdr:rowOff>
    </xdr:from>
    <xdr:ext cx="378565" cy="259045"/>
    <xdr:sp macro="" textlink="">
      <xdr:nvSpPr>
        <xdr:cNvPr id="665" name="テキスト ボックス 664"/>
        <xdr:cNvSpPr txBox="1"/>
      </xdr:nvSpPr>
      <xdr:spPr>
        <a:xfrm>
          <a:off x="15292017" y="134351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28778</xdr:rowOff>
    </xdr:from>
    <xdr:to>
      <xdr:col>76</xdr:col>
      <xdr:colOff>165100</xdr:colOff>
      <xdr:row>78</xdr:row>
      <xdr:rowOff>130378</xdr:rowOff>
    </xdr:to>
    <xdr:sp macro="" textlink="">
      <xdr:nvSpPr>
        <xdr:cNvPr id="666" name="楕円 665"/>
        <xdr:cNvSpPr/>
      </xdr:nvSpPr>
      <xdr:spPr>
        <a:xfrm>
          <a:off x="14541500" y="13401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78</xdr:row>
      <xdr:rowOff>121505</xdr:rowOff>
    </xdr:from>
    <xdr:ext cx="378565" cy="259045"/>
    <xdr:sp macro="" textlink="">
      <xdr:nvSpPr>
        <xdr:cNvPr id="667" name="テキスト ボックス 666"/>
        <xdr:cNvSpPr txBox="1"/>
      </xdr:nvSpPr>
      <xdr:spPr>
        <a:xfrm>
          <a:off x="14403017" y="134946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53467</xdr:rowOff>
    </xdr:from>
    <xdr:to>
      <xdr:col>72</xdr:col>
      <xdr:colOff>38100</xdr:colOff>
      <xdr:row>75</xdr:row>
      <xdr:rowOff>155067</xdr:rowOff>
    </xdr:to>
    <xdr:sp macro="" textlink="">
      <xdr:nvSpPr>
        <xdr:cNvPr id="668" name="楕円 667"/>
        <xdr:cNvSpPr/>
      </xdr:nvSpPr>
      <xdr:spPr>
        <a:xfrm>
          <a:off x="13652500" y="12912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74</xdr:row>
      <xdr:rowOff>144</xdr:rowOff>
    </xdr:from>
    <xdr:ext cx="469744" cy="259045"/>
    <xdr:sp macro="" textlink="">
      <xdr:nvSpPr>
        <xdr:cNvPr id="669" name="テキスト ボックス 668"/>
        <xdr:cNvSpPr txBox="1"/>
      </xdr:nvSpPr>
      <xdr:spPr>
        <a:xfrm>
          <a:off x="13468428" y="126874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69</xdr:row>
      <xdr:rowOff>163195</xdr:rowOff>
    </xdr:from>
    <xdr:to>
      <xdr:col>67</xdr:col>
      <xdr:colOff>101600</xdr:colOff>
      <xdr:row>70</xdr:row>
      <xdr:rowOff>93345</xdr:rowOff>
    </xdr:to>
    <xdr:sp macro="" textlink="">
      <xdr:nvSpPr>
        <xdr:cNvPr id="670" name="楕円 669"/>
        <xdr:cNvSpPr/>
      </xdr:nvSpPr>
      <xdr:spPr>
        <a:xfrm>
          <a:off x="12763500" y="11993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68</xdr:row>
      <xdr:rowOff>109872</xdr:rowOff>
    </xdr:from>
    <xdr:ext cx="469744" cy="259045"/>
    <xdr:sp macro="" textlink="">
      <xdr:nvSpPr>
        <xdr:cNvPr id="671" name="テキスト ボックス 670"/>
        <xdr:cNvSpPr txBox="1"/>
      </xdr:nvSpPr>
      <xdr:spPr>
        <a:xfrm>
          <a:off x="12579428" y="11768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2" name="正方形/長方形 671"/>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3" name="正方形/長方形 672"/>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4" name="正方形/長方形 673"/>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5" name="正方形/長方形 674"/>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6" name="正方形/長方形 675"/>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7" name="正方形/長方形 676"/>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8" name="正方形/長方形 677"/>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9" name="正方形/長方形 678"/>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80" name="テキスト ボックス 679"/>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1" name="直線コネクタ 680"/>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100</xdr:row>
      <xdr:rowOff>111777</xdr:rowOff>
    </xdr:from>
    <xdr:ext cx="531299" cy="259045"/>
    <xdr:sp macro="" textlink="">
      <xdr:nvSpPr>
        <xdr:cNvPr id="682" name="テキスト ボックス 681"/>
        <xdr:cNvSpPr txBox="1"/>
      </xdr:nvSpPr>
      <xdr:spPr>
        <a:xfrm>
          <a:off x="11914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83" name="直線コネクタ 68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84" name="テキスト ボックス 683"/>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85" name="直線コネクタ 68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86" name="テキスト ボックス 685"/>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7" name="直線コネクタ 68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8" name="テキスト ボックス 687"/>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9" name="直線コネクタ 68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90" name="テキスト ボックス 689"/>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91" name="直線コネクタ 69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92727</xdr:rowOff>
    </xdr:from>
    <xdr:ext cx="531299" cy="259045"/>
    <xdr:sp macro="" textlink="">
      <xdr:nvSpPr>
        <xdr:cNvPr id="692" name="テキスト ボックス 691"/>
        <xdr:cNvSpPr txBox="1"/>
      </xdr:nvSpPr>
      <xdr:spPr>
        <a:xfrm>
          <a:off x="11914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93" name="直線コネクタ 69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94" name="テキスト ボックス 693"/>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62167</xdr:rowOff>
    </xdr:from>
    <xdr:to>
      <xdr:col>85</xdr:col>
      <xdr:colOff>126364</xdr:colOff>
      <xdr:row>98</xdr:row>
      <xdr:rowOff>116573</xdr:rowOff>
    </xdr:to>
    <xdr:cxnSp macro="">
      <xdr:nvCxnSpPr>
        <xdr:cNvPr id="696" name="直線コネクタ 695"/>
        <xdr:cNvCxnSpPr/>
      </xdr:nvCxnSpPr>
      <xdr:spPr>
        <a:xfrm flipV="1">
          <a:off x="16317595" y="15664117"/>
          <a:ext cx="1269" cy="1254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120400</xdr:rowOff>
    </xdr:from>
    <xdr:ext cx="534377" cy="259045"/>
    <xdr:sp macro="" textlink="">
      <xdr:nvSpPr>
        <xdr:cNvPr id="697" name="公債費最小値テキスト"/>
        <xdr:cNvSpPr txBox="1"/>
      </xdr:nvSpPr>
      <xdr:spPr>
        <a:xfrm>
          <a:off x="16370300" y="169225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32,607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116573</xdr:rowOff>
    </xdr:from>
    <xdr:to>
      <xdr:col>86</xdr:col>
      <xdr:colOff>25400</xdr:colOff>
      <xdr:row>98</xdr:row>
      <xdr:rowOff>116573</xdr:rowOff>
    </xdr:to>
    <xdr:cxnSp macro="">
      <xdr:nvCxnSpPr>
        <xdr:cNvPr id="698" name="直線コネクタ 697"/>
        <xdr:cNvCxnSpPr/>
      </xdr:nvCxnSpPr>
      <xdr:spPr>
        <a:xfrm>
          <a:off x="16230600" y="169186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8844</xdr:rowOff>
    </xdr:from>
    <xdr:ext cx="534377" cy="259045"/>
    <xdr:sp macro="" textlink="">
      <xdr:nvSpPr>
        <xdr:cNvPr id="699" name="公債費最大値テキスト"/>
        <xdr:cNvSpPr txBox="1"/>
      </xdr:nvSpPr>
      <xdr:spPr>
        <a:xfrm>
          <a:off x="16370300" y="15439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65,535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62167</xdr:rowOff>
    </xdr:from>
    <xdr:to>
      <xdr:col>86</xdr:col>
      <xdr:colOff>25400</xdr:colOff>
      <xdr:row>91</xdr:row>
      <xdr:rowOff>62167</xdr:rowOff>
    </xdr:to>
    <xdr:cxnSp macro="">
      <xdr:nvCxnSpPr>
        <xdr:cNvPr id="700" name="直線コネクタ 699"/>
        <xdr:cNvCxnSpPr/>
      </xdr:nvCxnSpPr>
      <xdr:spPr>
        <a:xfrm>
          <a:off x="16230600" y="15664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141605</xdr:rowOff>
    </xdr:from>
    <xdr:to>
      <xdr:col>85</xdr:col>
      <xdr:colOff>127000</xdr:colOff>
      <xdr:row>95</xdr:row>
      <xdr:rowOff>89294</xdr:rowOff>
    </xdr:to>
    <xdr:cxnSp macro="">
      <xdr:nvCxnSpPr>
        <xdr:cNvPr id="701" name="直線コネクタ 700"/>
        <xdr:cNvCxnSpPr/>
      </xdr:nvCxnSpPr>
      <xdr:spPr>
        <a:xfrm>
          <a:off x="15481300" y="16257905"/>
          <a:ext cx="838200" cy="119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92</xdr:row>
      <xdr:rowOff>7574</xdr:rowOff>
    </xdr:from>
    <xdr:ext cx="534377" cy="259045"/>
    <xdr:sp macro="" textlink="">
      <xdr:nvSpPr>
        <xdr:cNvPr id="702" name="公債費平均値テキスト"/>
        <xdr:cNvSpPr txBox="1"/>
      </xdr:nvSpPr>
      <xdr:spPr>
        <a:xfrm>
          <a:off x="16370300" y="1578097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92</xdr:row>
      <xdr:rowOff>156147</xdr:rowOff>
    </xdr:from>
    <xdr:to>
      <xdr:col>85</xdr:col>
      <xdr:colOff>177800</xdr:colOff>
      <xdr:row>93</xdr:row>
      <xdr:rowOff>86297</xdr:rowOff>
    </xdr:to>
    <xdr:sp macro="" textlink="">
      <xdr:nvSpPr>
        <xdr:cNvPr id="703" name="フローチャート: 判断 702"/>
        <xdr:cNvSpPr/>
      </xdr:nvSpPr>
      <xdr:spPr>
        <a:xfrm>
          <a:off x="16268700" y="1592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64415</xdr:rowOff>
    </xdr:from>
    <xdr:to>
      <xdr:col>81</xdr:col>
      <xdr:colOff>50800</xdr:colOff>
      <xdr:row>94</xdr:row>
      <xdr:rowOff>141605</xdr:rowOff>
    </xdr:to>
    <xdr:cxnSp macro="">
      <xdr:nvCxnSpPr>
        <xdr:cNvPr id="704" name="直線コネクタ 703"/>
        <xdr:cNvCxnSpPr/>
      </xdr:nvCxnSpPr>
      <xdr:spPr>
        <a:xfrm>
          <a:off x="14592300" y="16180715"/>
          <a:ext cx="889000" cy="77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92</xdr:row>
      <xdr:rowOff>66650</xdr:rowOff>
    </xdr:from>
    <xdr:to>
      <xdr:col>81</xdr:col>
      <xdr:colOff>101600</xdr:colOff>
      <xdr:row>92</xdr:row>
      <xdr:rowOff>168250</xdr:rowOff>
    </xdr:to>
    <xdr:sp macro="" textlink="">
      <xdr:nvSpPr>
        <xdr:cNvPr id="705" name="フローチャート: 判断 704"/>
        <xdr:cNvSpPr/>
      </xdr:nvSpPr>
      <xdr:spPr>
        <a:xfrm>
          <a:off x="15430500" y="15840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91</xdr:row>
      <xdr:rowOff>13327</xdr:rowOff>
    </xdr:from>
    <xdr:ext cx="534377" cy="259045"/>
    <xdr:sp macro="" textlink="">
      <xdr:nvSpPr>
        <xdr:cNvPr id="706" name="テキスト ボックス 705"/>
        <xdr:cNvSpPr txBox="1"/>
      </xdr:nvSpPr>
      <xdr:spPr>
        <a:xfrm>
          <a:off x="15214111" y="15615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64415</xdr:rowOff>
    </xdr:from>
    <xdr:to>
      <xdr:col>76</xdr:col>
      <xdr:colOff>114300</xdr:colOff>
      <xdr:row>94</xdr:row>
      <xdr:rowOff>67653</xdr:rowOff>
    </xdr:to>
    <xdr:cxnSp macro="">
      <xdr:nvCxnSpPr>
        <xdr:cNvPr id="707" name="直線コネクタ 706"/>
        <xdr:cNvCxnSpPr/>
      </xdr:nvCxnSpPr>
      <xdr:spPr>
        <a:xfrm flipV="1">
          <a:off x="13703300" y="16180715"/>
          <a:ext cx="889000" cy="3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966</xdr:rowOff>
    </xdr:from>
    <xdr:to>
      <xdr:col>76</xdr:col>
      <xdr:colOff>165100</xdr:colOff>
      <xdr:row>94</xdr:row>
      <xdr:rowOff>102566</xdr:rowOff>
    </xdr:to>
    <xdr:sp macro="" textlink="">
      <xdr:nvSpPr>
        <xdr:cNvPr id="708" name="フローチャート: 判断 707"/>
        <xdr:cNvSpPr/>
      </xdr:nvSpPr>
      <xdr:spPr>
        <a:xfrm>
          <a:off x="14541500" y="1611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92</xdr:row>
      <xdr:rowOff>119093</xdr:rowOff>
    </xdr:from>
    <xdr:ext cx="534377" cy="259045"/>
    <xdr:sp macro="" textlink="">
      <xdr:nvSpPr>
        <xdr:cNvPr id="709" name="テキスト ボックス 708"/>
        <xdr:cNvSpPr txBox="1"/>
      </xdr:nvSpPr>
      <xdr:spPr>
        <a:xfrm>
          <a:off x="14325111" y="15892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67653</xdr:rowOff>
    </xdr:from>
    <xdr:to>
      <xdr:col>71</xdr:col>
      <xdr:colOff>177800</xdr:colOff>
      <xdr:row>95</xdr:row>
      <xdr:rowOff>4787</xdr:rowOff>
    </xdr:to>
    <xdr:cxnSp macro="">
      <xdr:nvCxnSpPr>
        <xdr:cNvPr id="710" name="直線コネクタ 709"/>
        <xdr:cNvCxnSpPr/>
      </xdr:nvCxnSpPr>
      <xdr:spPr>
        <a:xfrm flipV="1">
          <a:off x="12814300" y="16183953"/>
          <a:ext cx="889000" cy="108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49391</xdr:rowOff>
    </xdr:from>
    <xdr:to>
      <xdr:col>72</xdr:col>
      <xdr:colOff>38100</xdr:colOff>
      <xdr:row>94</xdr:row>
      <xdr:rowOff>150991</xdr:rowOff>
    </xdr:to>
    <xdr:sp macro="" textlink="">
      <xdr:nvSpPr>
        <xdr:cNvPr id="711" name="フローチャート: 判断 710"/>
        <xdr:cNvSpPr/>
      </xdr:nvSpPr>
      <xdr:spPr>
        <a:xfrm>
          <a:off x="13652500" y="1616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142118</xdr:rowOff>
    </xdr:from>
    <xdr:ext cx="534377" cy="259045"/>
    <xdr:sp macro="" textlink="">
      <xdr:nvSpPr>
        <xdr:cNvPr id="712" name="テキスト ボックス 711"/>
        <xdr:cNvSpPr txBox="1"/>
      </xdr:nvSpPr>
      <xdr:spPr>
        <a:xfrm>
          <a:off x="13436111" y="16258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155536</xdr:rowOff>
    </xdr:from>
    <xdr:to>
      <xdr:col>67</xdr:col>
      <xdr:colOff>101600</xdr:colOff>
      <xdr:row>96</xdr:row>
      <xdr:rowOff>85686</xdr:rowOff>
    </xdr:to>
    <xdr:sp macro="" textlink="">
      <xdr:nvSpPr>
        <xdr:cNvPr id="713" name="フローチャート: 判断 712"/>
        <xdr:cNvSpPr/>
      </xdr:nvSpPr>
      <xdr:spPr>
        <a:xfrm>
          <a:off x="12763500" y="16443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76813</xdr:rowOff>
    </xdr:from>
    <xdr:ext cx="534377" cy="259045"/>
    <xdr:sp macro="" textlink="">
      <xdr:nvSpPr>
        <xdr:cNvPr id="714" name="テキスト ボックス 713"/>
        <xdr:cNvSpPr txBox="1"/>
      </xdr:nvSpPr>
      <xdr:spPr>
        <a:xfrm>
          <a:off x="12547111" y="16536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5" name="テキスト ボックス 71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6" name="テキスト ボックス 71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7" name="テキスト ボックス 71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8" name="テキスト ボックス 71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9" name="テキスト ボックス 71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38494</xdr:rowOff>
    </xdr:from>
    <xdr:to>
      <xdr:col>85</xdr:col>
      <xdr:colOff>177800</xdr:colOff>
      <xdr:row>95</xdr:row>
      <xdr:rowOff>140094</xdr:rowOff>
    </xdr:to>
    <xdr:sp macro="" textlink="">
      <xdr:nvSpPr>
        <xdr:cNvPr id="720" name="楕円 719"/>
        <xdr:cNvSpPr/>
      </xdr:nvSpPr>
      <xdr:spPr>
        <a:xfrm>
          <a:off x="16268700" y="16326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16921</xdr:rowOff>
    </xdr:from>
    <xdr:ext cx="534377" cy="259045"/>
    <xdr:sp macro="" textlink="">
      <xdr:nvSpPr>
        <xdr:cNvPr id="721" name="公債費該当値テキスト"/>
        <xdr:cNvSpPr txBox="1"/>
      </xdr:nvSpPr>
      <xdr:spPr>
        <a:xfrm>
          <a:off x="16370300" y="16304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90805</xdr:rowOff>
    </xdr:from>
    <xdr:to>
      <xdr:col>81</xdr:col>
      <xdr:colOff>101600</xdr:colOff>
      <xdr:row>95</xdr:row>
      <xdr:rowOff>20955</xdr:rowOff>
    </xdr:to>
    <xdr:sp macro="" textlink="">
      <xdr:nvSpPr>
        <xdr:cNvPr id="722" name="楕円 721"/>
        <xdr:cNvSpPr/>
      </xdr:nvSpPr>
      <xdr:spPr>
        <a:xfrm>
          <a:off x="15430500" y="16207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12082</xdr:rowOff>
    </xdr:from>
    <xdr:ext cx="534377" cy="259045"/>
    <xdr:sp macro="" textlink="">
      <xdr:nvSpPr>
        <xdr:cNvPr id="723" name="テキスト ボックス 722"/>
        <xdr:cNvSpPr txBox="1"/>
      </xdr:nvSpPr>
      <xdr:spPr>
        <a:xfrm>
          <a:off x="15214111" y="16299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13615</xdr:rowOff>
    </xdr:from>
    <xdr:to>
      <xdr:col>76</xdr:col>
      <xdr:colOff>165100</xdr:colOff>
      <xdr:row>94</xdr:row>
      <xdr:rowOff>115215</xdr:rowOff>
    </xdr:to>
    <xdr:sp macro="" textlink="">
      <xdr:nvSpPr>
        <xdr:cNvPr id="724" name="楕円 723"/>
        <xdr:cNvSpPr/>
      </xdr:nvSpPr>
      <xdr:spPr>
        <a:xfrm>
          <a:off x="14541500" y="1612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106342</xdr:rowOff>
    </xdr:from>
    <xdr:ext cx="534377" cy="259045"/>
    <xdr:sp macro="" textlink="">
      <xdr:nvSpPr>
        <xdr:cNvPr id="725" name="テキスト ボックス 724"/>
        <xdr:cNvSpPr txBox="1"/>
      </xdr:nvSpPr>
      <xdr:spPr>
        <a:xfrm>
          <a:off x="14325111" y="16222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16853</xdr:rowOff>
    </xdr:from>
    <xdr:to>
      <xdr:col>72</xdr:col>
      <xdr:colOff>38100</xdr:colOff>
      <xdr:row>94</xdr:row>
      <xdr:rowOff>118453</xdr:rowOff>
    </xdr:to>
    <xdr:sp macro="" textlink="">
      <xdr:nvSpPr>
        <xdr:cNvPr id="726" name="楕円 725"/>
        <xdr:cNvSpPr/>
      </xdr:nvSpPr>
      <xdr:spPr>
        <a:xfrm>
          <a:off x="13652500" y="16133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92</xdr:row>
      <xdr:rowOff>134980</xdr:rowOff>
    </xdr:from>
    <xdr:ext cx="534377" cy="259045"/>
    <xdr:sp macro="" textlink="">
      <xdr:nvSpPr>
        <xdr:cNvPr id="727" name="テキスト ボックス 726"/>
        <xdr:cNvSpPr txBox="1"/>
      </xdr:nvSpPr>
      <xdr:spPr>
        <a:xfrm>
          <a:off x="13436111" y="15908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125437</xdr:rowOff>
    </xdr:from>
    <xdr:to>
      <xdr:col>67</xdr:col>
      <xdr:colOff>101600</xdr:colOff>
      <xdr:row>95</xdr:row>
      <xdr:rowOff>55587</xdr:rowOff>
    </xdr:to>
    <xdr:sp macro="" textlink="">
      <xdr:nvSpPr>
        <xdr:cNvPr id="728" name="楕円 727"/>
        <xdr:cNvSpPr/>
      </xdr:nvSpPr>
      <xdr:spPr>
        <a:xfrm>
          <a:off x="12763500" y="16241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72114</xdr:rowOff>
    </xdr:from>
    <xdr:ext cx="534377" cy="259045"/>
    <xdr:sp macro="" textlink="">
      <xdr:nvSpPr>
        <xdr:cNvPr id="729" name="テキスト ボックス 728"/>
        <xdr:cNvSpPr txBox="1"/>
      </xdr:nvSpPr>
      <xdr:spPr>
        <a:xfrm>
          <a:off x="12547111" y="16016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30" name="正方形/長方形 72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31" name="正方形/長方形 73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32" name="正方形/長方形 73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33" name="正方形/長方形 73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4" name="正方形/長方形 73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5" name="正方形/長方形 73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6" name="正方形/長方形 73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7" name="正方形/長方形 73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8" name="テキスト ボックス 73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9" name="直線コネクタ 73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40" name="直線コネクタ 739"/>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41" name="テキスト ボックス 740"/>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42" name="直線コネクタ 741"/>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36</xdr:row>
      <xdr:rowOff>35577</xdr:rowOff>
    </xdr:from>
    <xdr:ext cx="377026" cy="259045"/>
    <xdr:sp macro="" textlink="">
      <xdr:nvSpPr>
        <xdr:cNvPr id="743" name="テキスト ボックス 742"/>
        <xdr:cNvSpPr txBox="1"/>
      </xdr:nvSpPr>
      <xdr:spPr>
        <a:xfrm>
          <a:off x="17910974" y="6207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44" name="直線コネクタ 743"/>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33</xdr:row>
      <xdr:rowOff>168927</xdr:rowOff>
    </xdr:from>
    <xdr:ext cx="377026" cy="259045"/>
    <xdr:sp macro="" textlink="">
      <xdr:nvSpPr>
        <xdr:cNvPr id="745" name="テキスト ボックス 744"/>
        <xdr:cNvSpPr txBox="1"/>
      </xdr:nvSpPr>
      <xdr:spPr>
        <a:xfrm>
          <a:off x="17910974" y="582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46" name="直線コネクタ 745"/>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31</xdr:row>
      <xdr:rowOff>130827</xdr:rowOff>
    </xdr:from>
    <xdr:ext cx="377026" cy="259045"/>
    <xdr:sp macro="" textlink="">
      <xdr:nvSpPr>
        <xdr:cNvPr id="747" name="テキスト ボックス 746"/>
        <xdr:cNvSpPr txBox="1"/>
      </xdr:nvSpPr>
      <xdr:spPr>
        <a:xfrm>
          <a:off x="17910974" y="544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48" name="直線コネクタ 747"/>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29</xdr:row>
      <xdr:rowOff>92727</xdr:rowOff>
    </xdr:from>
    <xdr:ext cx="377026" cy="259045"/>
    <xdr:sp macro="" textlink="">
      <xdr:nvSpPr>
        <xdr:cNvPr id="749" name="テキスト ボックス 748"/>
        <xdr:cNvSpPr txBox="1"/>
      </xdr:nvSpPr>
      <xdr:spPr>
        <a:xfrm>
          <a:off x="17910974" y="506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50" name="直線コネクタ 74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3974</xdr:colOff>
      <xdr:row>27</xdr:row>
      <xdr:rowOff>54627</xdr:rowOff>
    </xdr:from>
    <xdr:ext cx="377026" cy="259045"/>
    <xdr:sp macro="" textlink="">
      <xdr:nvSpPr>
        <xdr:cNvPr id="751" name="テキスト ボックス 750"/>
        <xdr:cNvSpPr txBox="1"/>
      </xdr:nvSpPr>
      <xdr:spPr>
        <a:xfrm>
          <a:off x="17910974" y="468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2"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97790</xdr:rowOff>
    </xdr:from>
    <xdr:to>
      <xdr:col>116</xdr:col>
      <xdr:colOff>62864</xdr:colOff>
      <xdr:row>39</xdr:row>
      <xdr:rowOff>44450</xdr:rowOff>
    </xdr:to>
    <xdr:cxnSp macro="">
      <xdr:nvCxnSpPr>
        <xdr:cNvPr id="753" name="直線コネクタ 752"/>
        <xdr:cNvCxnSpPr/>
      </xdr:nvCxnSpPr>
      <xdr:spPr>
        <a:xfrm flipV="1">
          <a:off x="22159595" y="5412740"/>
          <a:ext cx="1269"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54"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55" name="直線コネクタ 754"/>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44467</xdr:rowOff>
    </xdr:from>
    <xdr:ext cx="378565" cy="259045"/>
    <xdr:sp macro="" textlink="">
      <xdr:nvSpPr>
        <xdr:cNvPr id="756" name="諸支出金最大値テキスト"/>
        <xdr:cNvSpPr txBox="1"/>
      </xdr:nvSpPr>
      <xdr:spPr>
        <a:xfrm>
          <a:off x="22212300" y="51879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97790</xdr:rowOff>
    </xdr:from>
    <xdr:to>
      <xdr:col>116</xdr:col>
      <xdr:colOff>152400</xdr:colOff>
      <xdr:row>31</xdr:row>
      <xdr:rowOff>97790</xdr:rowOff>
    </xdr:to>
    <xdr:cxnSp macro="">
      <xdr:nvCxnSpPr>
        <xdr:cNvPr id="757" name="直線コネクタ 756"/>
        <xdr:cNvCxnSpPr/>
      </xdr:nvCxnSpPr>
      <xdr:spPr>
        <a:xfrm>
          <a:off x="22072600" y="5412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58" name="直線コネクタ 757"/>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134637</xdr:rowOff>
    </xdr:from>
    <xdr:ext cx="313932" cy="259045"/>
    <xdr:sp macro="" textlink="">
      <xdr:nvSpPr>
        <xdr:cNvPr id="759" name="諸支出金平均値テキスト"/>
        <xdr:cNvSpPr txBox="1"/>
      </xdr:nvSpPr>
      <xdr:spPr>
        <a:xfrm>
          <a:off x="22212300" y="630683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111760</xdr:rowOff>
    </xdr:from>
    <xdr:to>
      <xdr:col>116</xdr:col>
      <xdr:colOff>114300</xdr:colOff>
      <xdr:row>38</xdr:row>
      <xdr:rowOff>41910</xdr:rowOff>
    </xdr:to>
    <xdr:sp macro="" textlink="">
      <xdr:nvSpPr>
        <xdr:cNvPr id="760" name="フローチャート: 判断 759"/>
        <xdr:cNvSpPr/>
      </xdr:nvSpPr>
      <xdr:spPr>
        <a:xfrm>
          <a:off x="22110700" y="6455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61" name="直線コネクタ 760"/>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115570</xdr:rowOff>
    </xdr:from>
    <xdr:to>
      <xdr:col>112</xdr:col>
      <xdr:colOff>38100</xdr:colOff>
      <xdr:row>38</xdr:row>
      <xdr:rowOff>45720</xdr:rowOff>
    </xdr:to>
    <xdr:sp macro="" textlink="">
      <xdr:nvSpPr>
        <xdr:cNvPr id="762" name="フローチャート: 判断 761"/>
        <xdr:cNvSpPr/>
      </xdr:nvSpPr>
      <xdr:spPr>
        <a:xfrm>
          <a:off x="21272500" y="6459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36</xdr:row>
      <xdr:rowOff>62247</xdr:rowOff>
    </xdr:from>
    <xdr:ext cx="313932" cy="259045"/>
    <xdr:sp macro="" textlink="">
      <xdr:nvSpPr>
        <xdr:cNvPr id="763" name="テキスト ボックス 762"/>
        <xdr:cNvSpPr txBox="1"/>
      </xdr:nvSpPr>
      <xdr:spPr>
        <a:xfrm>
          <a:off x="21166333" y="62344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64" name="直線コネクタ 763"/>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46990</xdr:rowOff>
    </xdr:from>
    <xdr:to>
      <xdr:col>107</xdr:col>
      <xdr:colOff>101600</xdr:colOff>
      <xdr:row>38</xdr:row>
      <xdr:rowOff>148590</xdr:rowOff>
    </xdr:to>
    <xdr:sp macro="" textlink="">
      <xdr:nvSpPr>
        <xdr:cNvPr id="765" name="フローチャート: 判断 764"/>
        <xdr:cNvSpPr/>
      </xdr:nvSpPr>
      <xdr:spPr>
        <a:xfrm>
          <a:off x="20383500" y="6562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36</xdr:row>
      <xdr:rowOff>165117</xdr:rowOff>
    </xdr:from>
    <xdr:ext cx="313932" cy="259045"/>
    <xdr:sp macro="" textlink="">
      <xdr:nvSpPr>
        <xdr:cNvPr id="766" name="テキスト ボックス 765"/>
        <xdr:cNvSpPr txBox="1"/>
      </xdr:nvSpPr>
      <xdr:spPr>
        <a:xfrm>
          <a:off x="20277333" y="633731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67" name="直線コネクタ 766"/>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73660</xdr:rowOff>
    </xdr:from>
    <xdr:to>
      <xdr:col>102</xdr:col>
      <xdr:colOff>165100</xdr:colOff>
      <xdr:row>39</xdr:row>
      <xdr:rowOff>3810</xdr:rowOff>
    </xdr:to>
    <xdr:sp macro="" textlink="">
      <xdr:nvSpPr>
        <xdr:cNvPr id="768" name="フローチャート: 判断 767"/>
        <xdr:cNvSpPr/>
      </xdr:nvSpPr>
      <xdr:spPr>
        <a:xfrm>
          <a:off x="19494500" y="658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20337</xdr:rowOff>
    </xdr:from>
    <xdr:ext cx="313932" cy="259045"/>
    <xdr:sp macro="" textlink="">
      <xdr:nvSpPr>
        <xdr:cNvPr id="769" name="テキスト ボックス 768"/>
        <xdr:cNvSpPr txBox="1"/>
      </xdr:nvSpPr>
      <xdr:spPr>
        <a:xfrm>
          <a:off x="19388333" y="63639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24130</xdr:rowOff>
    </xdr:from>
    <xdr:to>
      <xdr:col>98</xdr:col>
      <xdr:colOff>38100</xdr:colOff>
      <xdr:row>38</xdr:row>
      <xdr:rowOff>125730</xdr:rowOff>
    </xdr:to>
    <xdr:sp macro="" textlink="">
      <xdr:nvSpPr>
        <xdr:cNvPr id="770" name="フローチャート: 判断 769"/>
        <xdr:cNvSpPr/>
      </xdr:nvSpPr>
      <xdr:spPr>
        <a:xfrm>
          <a:off x="18605500" y="6539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36</xdr:row>
      <xdr:rowOff>142257</xdr:rowOff>
    </xdr:from>
    <xdr:ext cx="313932" cy="259045"/>
    <xdr:sp macro="" textlink="">
      <xdr:nvSpPr>
        <xdr:cNvPr id="771" name="テキスト ボックス 770"/>
        <xdr:cNvSpPr txBox="1"/>
      </xdr:nvSpPr>
      <xdr:spPr>
        <a:xfrm>
          <a:off x="18499333" y="631445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2" name="テキスト ボックス 77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3" name="テキスト ボックス 77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4" name="テキスト ボックス 77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5" name="テキスト ボックス 77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6" name="テキスト ボックス 77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77" name="楕円 776"/>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78" name="諸支出金該当値テキスト"/>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79" name="楕円 778"/>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80" name="テキスト ボックス 779"/>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81" name="楕円 780"/>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82" name="テキスト ボックス 781"/>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83" name="楕円 782"/>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84" name="テキスト ボックス 783"/>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85" name="楕円 784"/>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86" name="テキスト ボックス 785"/>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7" name="正方形/長方形 78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8" name="正方形/長方形 78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9" name="正方形/長方形 78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90" name="正方形/長方形 78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91" name="正方形/長方形 79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2" name="正方形/長方形 79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栃木県平均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3" name="正方形/長方形 79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4" name="正方形/長方形 79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5" name="テキスト ボックス 79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6" name="直線コネクタ 79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7" name="直線コネクタ 79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8" name="テキスト ボックス 797"/>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9" name="直線コネクタ 798"/>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800" name="テキスト ボックス 799"/>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1"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802" name="直線コネクタ 801"/>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803"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4" name="直線コネクタ 803"/>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805"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6" name="直線コネクタ 805"/>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7" name="直線コネクタ 806"/>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8"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フローチャート: 判断 808"/>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10" name="直線コネクタ 809"/>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11" name="フローチャート: 判断 810"/>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12" name="テキスト ボックス 811"/>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13" name="直線コネクタ 812"/>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14" name="フローチャート: 判断 813"/>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15" name="テキスト ボックス 814"/>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6" name="直線コネクタ 815"/>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7" name="フローチャート: 判断 816"/>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8" name="テキスト ボックス 817"/>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9" name="フローチャート: 判断 818"/>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20" name="テキスト ボックス 819"/>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1" name="テキスト ボックス 820"/>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2" name="テキスト ボックス 821"/>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3" name="テキスト ボックス 822"/>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4" name="テキスト ボックス 823"/>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5" name="テキスト ボックス 824"/>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6" name="楕円 825"/>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7"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8" name="楕円 827"/>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9" name="テキスト ボックス 828"/>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30" name="楕円 829"/>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31" name="テキスト ボックス 830"/>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32" name="楕円 831"/>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33" name="テキスト ボックス 832"/>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34" name="楕円 833"/>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35" name="テキスト ボックス 834"/>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6" name="正方形/長方形 835"/>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7" name="正方形/長方形 836"/>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8" name="テキスト ボックス 837"/>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歳出決算総額は前年度比</a:t>
          </a:r>
          <a:r>
            <a:rPr kumimoji="1" lang="en-US" altLang="ja-JP" sz="1300">
              <a:latin typeface="ＭＳ Ｐゴシック" panose="020B0600070205080204" pitchFamily="50" charset="-128"/>
              <a:ea typeface="ＭＳ Ｐゴシック" panose="020B0600070205080204" pitchFamily="50" charset="-128"/>
            </a:rPr>
            <a:t>12,743</a:t>
          </a:r>
          <a:r>
            <a:rPr kumimoji="1" lang="ja-JP" altLang="en-US" sz="1300">
              <a:latin typeface="ＭＳ Ｐゴシック" panose="020B0600070205080204" pitchFamily="50" charset="-128"/>
              <a:ea typeface="ＭＳ Ｐゴシック" panose="020B0600070205080204" pitchFamily="50" charset="-128"/>
            </a:rPr>
            <a:t>円増の住民一人当たり</a:t>
          </a:r>
          <a:r>
            <a:rPr kumimoji="1" lang="en-US" altLang="ja-JP" sz="1300">
              <a:latin typeface="ＭＳ Ｐゴシック" panose="020B0600070205080204" pitchFamily="50" charset="-128"/>
              <a:ea typeface="ＭＳ Ｐゴシック" panose="020B0600070205080204" pitchFamily="50" charset="-128"/>
            </a:rPr>
            <a:t>501,975</a:t>
          </a:r>
          <a:r>
            <a:rPr kumimoji="1" lang="ja-JP" altLang="en-US" sz="1300">
              <a:latin typeface="ＭＳ Ｐゴシック" panose="020B0600070205080204" pitchFamily="50" charset="-128"/>
              <a:ea typeface="ＭＳ Ｐゴシック" panose="020B0600070205080204" pitchFamily="50" charset="-128"/>
            </a:rPr>
            <a:t>円となっており、主な要因としては、民生費の大幅な増額であり、国の地方創生臨時交付金による住民税非課税世帯等に対する給付金の給付事業及び定額減税に伴う調整給付事業の実施の他、障害者自立支援給付費、児童手当等の増加により、前年度比</a:t>
          </a:r>
          <a:r>
            <a:rPr kumimoji="1" lang="en-US" altLang="ja-JP" sz="1300">
              <a:latin typeface="ＭＳ Ｐゴシック" panose="020B0600070205080204" pitchFamily="50" charset="-128"/>
              <a:ea typeface="ＭＳ Ｐゴシック" panose="020B0600070205080204" pitchFamily="50" charset="-128"/>
            </a:rPr>
            <a:t>15,990</a:t>
          </a:r>
          <a:r>
            <a:rPr kumimoji="1" lang="ja-JP" altLang="en-US" sz="1300">
              <a:latin typeface="ＭＳ Ｐゴシック" panose="020B0600070205080204" pitchFamily="50" charset="-128"/>
              <a:ea typeface="ＭＳ Ｐゴシック" panose="020B0600070205080204" pitchFamily="50" charset="-128"/>
            </a:rPr>
            <a:t>円増の住民一人当たり</a:t>
          </a:r>
          <a:r>
            <a:rPr kumimoji="1" lang="en-US" altLang="ja-JP" sz="1300">
              <a:latin typeface="ＭＳ Ｐゴシック" panose="020B0600070205080204" pitchFamily="50" charset="-128"/>
              <a:ea typeface="ＭＳ Ｐゴシック" panose="020B0600070205080204" pitchFamily="50" charset="-128"/>
            </a:rPr>
            <a:t>201,135</a:t>
          </a:r>
          <a:r>
            <a:rPr kumimoji="1" lang="ja-JP" altLang="en-US" sz="1300">
              <a:latin typeface="ＭＳ Ｐゴシック" panose="020B0600070205080204" pitchFamily="50" charset="-128"/>
              <a:ea typeface="ＭＳ Ｐゴシック" panose="020B0600070205080204" pitchFamily="50" charset="-128"/>
            </a:rPr>
            <a:t>円となった。子育て支援や障害者、高齢者などの支援等、今後も民生費に係る扶助費の増加が見込まれるため、引き続き社会情勢などの変化に順応した住民サービスを実施する一方、資格審査等の適正化や、市単独事業の見直しなど扶助費総額の抑制に努めていく。なお、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年度決算は、土木費及び教育費も大幅に増加しており、土木費については、各種道路改良事業などの増により、前年度比</a:t>
          </a:r>
          <a:r>
            <a:rPr kumimoji="1" lang="en-US" altLang="ja-JP" sz="1300">
              <a:latin typeface="ＭＳ Ｐゴシック" panose="020B0600070205080204" pitchFamily="50" charset="-128"/>
              <a:ea typeface="ＭＳ Ｐゴシック" panose="020B0600070205080204" pitchFamily="50" charset="-128"/>
            </a:rPr>
            <a:t>8,327</a:t>
          </a:r>
          <a:r>
            <a:rPr kumimoji="1" lang="ja-JP" altLang="en-US" sz="1300">
              <a:latin typeface="ＭＳ Ｐゴシック" panose="020B0600070205080204" pitchFamily="50" charset="-128"/>
              <a:ea typeface="ＭＳ Ｐゴシック" panose="020B0600070205080204" pitchFamily="50" charset="-128"/>
            </a:rPr>
            <a:t>円増の住民一人当たり</a:t>
          </a:r>
          <a:r>
            <a:rPr kumimoji="1" lang="en-US" altLang="ja-JP" sz="1300">
              <a:latin typeface="ＭＳ Ｐゴシック" panose="020B0600070205080204" pitchFamily="50" charset="-128"/>
              <a:ea typeface="ＭＳ Ｐゴシック" panose="020B0600070205080204" pitchFamily="50" charset="-128"/>
            </a:rPr>
            <a:t>38,320</a:t>
          </a:r>
          <a:r>
            <a:rPr kumimoji="1" lang="ja-JP" altLang="en-US" sz="1300">
              <a:latin typeface="ＭＳ Ｐゴシック" panose="020B0600070205080204" pitchFamily="50" charset="-128"/>
              <a:ea typeface="ＭＳ Ｐゴシック" panose="020B0600070205080204" pitchFamily="50" charset="-128"/>
            </a:rPr>
            <a:t>円となり、教育費については、市内小学校への防犯カメラ設置事業などにより、前年度比</a:t>
          </a:r>
          <a:r>
            <a:rPr kumimoji="1" lang="en-US" altLang="ja-JP" sz="1300">
              <a:latin typeface="ＭＳ Ｐゴシック" panose="020B0600070205080204" pitchFamily="50" charset="-128"/>
              <a:ea typeface="ＭＳ Ｐゴシック" panose="020B0600070205080204" pitchFamily="50" charset="-128"/>
            </a:rPr>
            <a:t>8,095</a:t>
          </a:r>
          <a:r>
            <a:rPr kumimoji="1" lang="ja-JP" altLang="en-US" sz="1300">
              <a:latin typeface="ＭＳ Ｐゴシック" panose="020B0600070205080204" pitchFamily="50" charset="-128"/>
              <a:ea typeface="ＭＳ Ｐゴシック" panose="020B0600070205080204" pitchFamily="50" charset="-128"/>
            </a:rPr>
            <a:t>円増の住民一人当たり</a:t>
          </a:r>
          <a:r>
            <a:rPr kumimoji="1" lang="en-US" altLang="ja-JP" sz="1300">
              <a:latin typeface="ＭＳ Ｐゴシック" panose="020B0600070205080204" pitchFamily="50" charset="-128"/>
              <a:ea typeface="ＭＳ Ｐゴシック" panose="020B0600070205080204" pitchFamily="50" charset="-128"/>
            </a:rPr>
            <a:t>64,994</a:t>
          </a:r>
          <a:r>
            <a:rPr kumimoji="1" lang="ja-JP" altLang="en-US" sz="1300">
              <a:latin typeface="ＭＳ Ｐゴシック" panose="020B0600070205080204" pitchFamily="50" charset="-128"/>
              <a:ea typeface="ＭＳ Ｐゴシック" panose="020B0600070205080204" pitchFamily="50" charset="-128"/>
            </a:rPr>
            <a:t>円となった。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栃木県大田原市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年度は、国県交付金及び普通交付税などの歳入が増加したため、実質収支額が前年度と比べて約</a:t>
          </a:r>
          <a:r>
            <a:rPr kumimoji="1" lang="en-US" altLang="ja-JP" sz="1400">
              <a:latin typeface="ＭＳ ゴシック" pitchFamily="49" charset="-128"/>
              <a:ea typeface="ＭＳ ゴシック" pitchFamily="49" charset="-128"/>
            </a:rPr>
            <a:t>1.2</a:t>
          </a:r>
          <a:r>
            <a:rPr kumimoji="1" lang="ja-JP" altLang="en-US" sz="1400">
              <a:latin typeface="ＭＳ ゴシック" pitchFamily="49" charset="-128"/>
              <a:ea typeface="ＭＳ ゴシック" pitchFamily="49" charset="-128"/>
            </a:rPr>
            <a:t>億円増、標準財政規模に占める割合は</a:t>
          </a:r>
          <a:r>
            <a:rPr kumimoji="1" lang="en-US" altLang="ja-JP" sz="1400">
              <a:latin typeface="ＭＳ ゴシック" pitchFamily="49" charset="-128"/>
              <a:ea typeface="ＭＳ ゴシック" pitchFamily="49" charset="-128"/>
            </a:rPr>
            <a:t>0.54</a:t>
          </a:r>
          <a:r>
            <a:rPr kumimoji="1" lang="ja-JP" altLang="en-US" sz="1400">
              <a:latin typeface="ＭＳ ゴシック" pitchFamily="49" charset="-128"/>
              <a:ea typeface="ＭＳ ゴシック" pitchFamily="49" charset="-128"/>
            </a:rPr>
            <a:t>ポイント増の</a:t>
          </a:r>
          <a:r>
            <a:rPr kumimoji="1" lang="en-US" altLang="ja-JP" sz="1400">
              <a:latin typeface="ＭＳ ゴシック" pitchFamily="49" charset="-128"/>
              <a:ea typeface="ＭＳ ゴシック" pitchFamily="49" charset="-128"/>
            </a:rPr>
            <a:t>8.38</a:t>
          </a:r>
          <a:r>
            <a:rPr kumimoji="1" lang="ja-JP" altLang="en-US" sz="1400">
              <a:latin typeface="ＭＳ ゴシック" pitchFamily="49" charset="-128"/>
              <a:ea typeface="ＭＳ ゴシック" pitchFamily="49" charset="-128"/>
            </a:rPr>
            <a:t>％となり、実質単年度収支は標準財政規模に占める割合で</a:t>
          </a:r>
          <a:r>
            <a:rPr kumimoji="1" lang="en-US" altLang="ja-JP" sz="1400">
              <a:latin typeface="ＭＳ ゴシック" pitchFamily="49" charset="-128"/>
              <a:ea typeface="ＭＳ ゴシック" pitchFamily="49" charset="-128"/>
            </a:rPr>
            <a:t>4.74</a:t>
          </a:r>
          <a:r>
            <a:rPr kumimoji="1" lang="ja-JP" altLang="en-US" sz="1400">
              <a:latin typeface="ＭＳ ゴシック" pitchFamily="49" charset="-128"/>
              <a:ea typeface="ＭＳ ゴシック" pitchFamily="49" charset="-128"/>
            </a:rPr>
            <a:t>ポイント増の▲</a:t>
          </a:r>
          <a:r>
            <a:rPr kumimoji="1" lang="en-US" altLang="ja-JP" sz="1400">
              <a:latin typeface="ＭＳ ゴシック" pitchFamily="49" charset="-128"/>
              <a:ea typeface="ＭＳ ゴシック" pitchFamily="49" charset="-128"/>
            </a:rPr>
            <a:t>0.48</a:t>
          </a:r>
          <a:r>
            <a:rPr kumimoji="1" lang="ja-JP" altLang="en-US" sz="1400">
              <a:latin typeface="ＭＳ ゴシック" pitchFamily="49" charset="-128"/>
              <a:ea typeface="ＭＳ ゴシック" pitchFamily="49" charset="-128"/>
            </a:rPr>
            <a:t>％となった。財政調整基金残高は、取崩額が積立額を上回ったため、前年度比で減少している。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栃木県大田原市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年度においても、全ての会計で黒字となっており、今後も歳入歳出予算の適切な執行に努め、一層の財政健全化を図っていく。</a:t>
          </a:r>
        </a:p>
        <a:p>
          <a:r>
            <a:rPr kumimoji="1" lang="ja-JP" altLang="en-US" sz="1400">
              <a:latin typeface="ＭＳ ゴシック" pitchFamily="49" charset="-128"/>
              <a:ea typeface="ＭＳ ゴシック" pitchFamily="49" charset="-128"/>
            </a:rPr>
            <a:t>　一般会計においては、国県交付金及び普通交付税などの歳入が増加したために黒字額が増加した。　</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介護保険特別会計においては、保険給付費等の歳出が増加したが、保険料の増加による歳入の増加が上回ったため、黒字額が増加した。</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0.8" zeroHeight="1" x14ac:dyDescent="0.2"/>
  <cols>
    <col min="1" max="11" width="2.109375" style="168" customWidth="1"/>
    <col min="12" max="12" width="2.21875" style="168" customWidth="1"/>
    <col min="13" max="17" width="2.33203125" style="168" customWidth="1"/>
    <col min="18" max="119" width="2.109375" style="168" customWidth="1"/>
    <col min="120" max="16384" width="0" style="168" hidden="1"/>
  </cols>
  <sheetData>
    <row r="1" spans="1:119" ht="33" customHeight="1" x14ac:dyDescent="0.2">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69"/>
      <c r="DK1" s="169"/>
      <c r="DL1" s="169"/>
      <c r="DM1" s="169"/>
      <c r="DN1" s="169"/>
      <c r="DO1" s="169"/>
    </row>
    <row r="2" spans="1:119" ht="24" thickBot="1" x14ac:dyDescent="0.25">
      <c r="B2" s="170" t="s">
        <v>77</v>
      </c>
      <c r="C2" s="170"/>
      <c r="D2" s="171"/>
    </row>
    <row r="3" spans="1:119" ht="18.75" customHeight="1" thickBot="1" x14ac:dyDescent="0.25">
      <c r="A3" s="169"/>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2">
      <c r="A4" s="169"/>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35885709</v>
      </c>
      <c r="BO4" s="449"/>
      <c r="BP4" s="449"/>
      <c r="BQ4" s="449"/>
      <c r="BR4" s="449"/>
      <c r="BS4" s="449"/>
      <c r="BT4" s="449"/>
      <c r="BU4" s="450"/>
      <c r="BV4" s="448">
        <v>35317540</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8.4</v>
      </c>
      <c r="CU4" s="589"/>
      <c r="CV4" s="589"/>
      <c r="CW4" s="589"/>
      <c r="CX4" s="589"/>
      <c r="CY4" s="589"/>
      <c r="CZ4" s="589"/>
      <c r="DA4" s="590"/>
      <c r="DB4" s="588">
        <v>7.8</v>
      </c>
      <c r="DC4" s="589"/>
      <c r="DD4" s="589"/>
      <c r="DE4" s="589"/>
      <c r="DF4" s="589"/>
      <c r="DG4" s="589"/>
      <c r="DH4" s="589"/>
      <c r="DI4" s="590"/>
    </row>
    <row r="5" spans="1:119" ht="18.75" customHeight="1" x14ac:dyDescent="0.2">
      <c r="A5" s="169"/>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34160909</v>
      </c>
      <c r="BO5" s="420"/>
      <c r="BP5" s="420"/>
      <c r="BQ5" s="420"/>
      <c r="BR5" s="420"/>
      <c r="BS5" s="420"/>
      <c r="BT5" s="420"/>
      <c r="BU5" s="421"/>
      <c r="BV5" s="419">
        <v>33694873</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98.2</v>
      </c>
      <c r="CU5" s="417"/>
      <c r="CV5" s="417"/>
      <c r="CW5" s="417"/>
      <c r="CX5" s="417"/>
      <c r="CY5" s="417"/>
      <c r="CZ5" s="417"/>
      <c r="DA5" s="418"/>
      <c r="DB5" s="416">
        <v>97.7</v>
      </c>
      <c r="DC5" s="417"/>
      <c r="DD5" s="417"/>
      <c r="DE5" s="417"/>
      <c r="DF5" s="417"/>
      <c r="DG5" s="417"/>
      <c r="DH5" s="417"/>
      <c r="DI5" s="418"/>
    </row>
    <row r="6" spans="1:119" ht="18.75" customHeight="1" x14ac:dyDescent="0.2">
      <c r="A6" s="169"/>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1724800</v>
      </c>
      <c r="BO6" s="420"/>
      <c r="BP6" s="420"/>
      <c r="BQ6" s="420"/>
      <c r="BR6" s="420"/>
      <c r="BS6" s="420"/>
      <c r="BT6" s="420"/>
      <c r="BU6" s="421"/>
      <c r="BV6" s="419">
        <v>1622667</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98.6</v>
      </c>
      <c r="CU6" s="563"/>
      <c r="CV6" s="563"/>
      <c r="CW6" s="563"/>
      <c r="CX6" s="563"/>
      <c r="CY6" s="563"/>
      <c r="CZ6" s="563"/>
      <c r="DA6" s="564"/>
      <c r="DB6" s="562">
        <v>98.5</v>
      </c>
      <c r="DC6" s="563"/>
      <c r="DD6" s="563"/>
      <c r="DE6" s="563"/>
      <c r="DF6" s="563"/>
      <c r="DG6" s="563"/>
      <c r="DH6" s="563"/>
      <c r="DI6" s="564"/>
    </row>
    <row r="7" spans="1:119" ht="18.75" customHeight="1" x14ac:dyDescent="0.2">
      <c r="A7" s="169"/>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101</v>
      </c>
      <c r="AV7" s="478"/>
      <c r="AW7" s="478"/>
      <c r="AX7" s="478"/>
      <c r="AY7" s="433" t="s">
        <v>102</v>
      </c>
      <c r="AZ7" s="434"/>
      <c r="BA7" s="434"/>
      <c r="BB7" s="434"/>
      <c r="BC7" s="434"/>
      <c r="BD7" s="434"/>
      <c r="BE7" s="434"/>
      <c r="BF7" s="434"/>
      <c r="BG7" s="434"/>
      <c r="BH7" s="434"/>
      <c r="BI7" s="434"/>
      <c r="BJ7" s="434"/>
      <c r="BK7" s="434"/>
      <c r="BL7" s="434"/>
      <c r="BM7" s="435"/>
      <c r="BN7" s="419">
        <v>87755</v>
      </c>
      <c r="BO7" s="420"/>
      <c r="BP7" s="420"/>
      <c r="BQ7" s="420"/>
      <c r="BR7" s="420"/>
      <c r="BS7" s="420"/>
      <c r="BT7" s="420"/>
      <c r="BU7" s="421"/>
      <c r="BV7" s="419">
        <v>112932</v>
      </c>
      <c r="BW7" s="420"/>
      <c r="BX7" s="420"/>
      <c r="BY7" s="420"/>
      <c r="BZ7" s="420"/>
      <c r="CA7" s="420"/>
      <c r="CB7" s="420"/>
      <c r="CC7" s="421"/>
      <c r="CD7" s="459" t="s">
        <v>103</v>
      </c>
      <c r="CE7" s="379"/>
      <c r="CF7" s="379"/>
      <c r="CG7" s="379"/>
      <c r="CH7" s="379"/>
      <c r="CI7" s="379"/>
      <c r="CJ7" s="379"/>
      <c r="CK7" s="379"/>
      <c r="CL7" s="379"/>
      <c r="CM7" s="379"/>
      <c r="CN7" s="379"/>
      <c r="CO7" s="379"/>
      <c r="CP7" s="379"/>
      <c r="CQ7" s="379"/>
      <c r="CR7" s="379"/>
      <c r="CS7" s="460"/>
      <c r="CT7" s="419">
        <v>19545366</v>
      </c>
      <c r="CU7" s="420"/>
      <c r="CV7" s="420"/>
      <c r="CW7" s="420"/>
      <c r="CX7" s="420"/>
      <c r="CY7" s="420"/>
      <c r="CZ7" s="420"/>
      <c r="DA7" s="421"/>
      <c r="DB7" s="419">
        <v>19257621</v>
      </c>
      <c r="DC7" s="420"/>
      <c r="DD7" s="420"/>
      <c r="DE7" s="420"/>
      <c r="DF7" s="420"/>
      <c r="DG7" s="420"/>
      <c r="DH7" s="420"/>
      <c r="DI7" s="421"/>
    </row>
    <row r="8" spans="1:119" ht="18.75" customHeight="1" thickBot="1" x14ac:dyDescent="0.25">
      <c r="A8" s="169"/>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104</v>
      </c>
      <c r="AN8" s="376"/>
      <c r="AO8" s="376"/>
      <c r="AP8" s="376"/>
      <c r="AQ8" s="376"/>
      <c r="AR8" s="376"/>
      <c r="AS8" s="376"/>
      <c r="AT8" s="377"/>
      <c r="AU8" s="477" t="s">
        <v>90</v>
      </c>
      <c r="AV8" s="478"/>
      <c r="AW8" s="478"/>
      <c r="AX8" s="478"/>
      <c r="AY8" s="433" t="s">
        <v>105</v>
      </c>
      <c r="AZ8" s="434"/>
      <c r="BA8" s="434"/>
      <c r="BB8" s="434"/>
      <c r="BC8" s="434"/>
      <c r="BD8" s="434"/>
      <c r="BE8" s="434"/>
      <c r="BF8" s="434"/>
      <c r="BG8" s="434"/>
      <c r="BH8" s="434"/>
      <c r="BI8" s="434"/>
      <c r="BJ8" s="434"/>
      <c r="BK8" s="434"/>
      <c r="BL8" s="434"/>
      <c r="BM8" s="435"/>
      <c r="BN8" s="419">
        <v>1637045</v>
      </c>
      <c r="BO8" s="420"/>
      <c r="BP8" s="420"/>
      <c r="BQ8" s="420"/>
      <c r="BR8" s="420"/>
      <c r="BS8" s="420"/>
      <c r="BT8" s="420"/>
      <c r="BU8" s="421"/>
      <c r="BV8" s="419">
        <v>1509735</v>
      </c>
      <c r="BW8" s="420"/>
      <c r="BX8" s="420"/>
      <c r="BY8" s="420"/>
      <c r="BZ8" s="420"/>
      <c r="CA8" s="420"/>
      <c r="CB8" s="420"/>
      <c r="CC8" s="421"/>
      <c r="CD8" s="459" t="s">
        <v>106</v>
      </c>
      <c r="CE8" s="379"/>
      <c r="CF8" s="379"/>
      <c r="CG8" s="379"/>
      <c r="CH8" s="379"/>
      <c r="CI8" s="379"/>
      <c r="CJ8" s="379"/>
      <c r="CK8" s="379"/>
      <c r="CL8" s="379"/>
      <c r="CM8" s="379"/>
      <c r="CN8" s="379"/>
      <c r="CO8" s="379"/>
      <c r="CP8" s="379"/>
      <c r="CQ8" s="379"/>
      <c r="CR8" s="379"/>
      <c r="CS8" s="460"/>
      <c r="CT8" s="522">
        <v>0.64</v>
      </c>
      <c r="CU8" s="523"/>
      <c r="CV8" s="523"/>
      <c r="CW8" s="523"/>
      <c r="CX8" s="523"/>
      <c r="CY8" s="523"/>
      <c r="CZ8" s="523"/>
      <c r="DA8" s="524"/>
      <c r="DB8" s="522">
        <v>0.63</v>
      </c>
      <c r="DC8" s="523"/>
      <c r="DD8" s="523"/>
      <c r="DE8" s="523"/>
      <c r="DF8" s="523"/>
      <c r="DG8" s="523"/>
      <c r="DH8" s="523"/>
      <c r="DI8" s="524"/>
    </row>
    <row r="9" spans="1:119" ht="18.75" customHeight="1" thickBot="1" x14ac:dyDescent="0.25">
      <c r="A9" s="169"/>
      <c r="B9" s="551" t="s">
        <v>107</v>
      </c>
      <c r="C9" s="552"/>
      <c r="D9" s="552"/>
      <c r="E9" s="552"/>
      <c r="F9" s="552"/>
      <c r="G9" s="552"/>
      <c r="H9" s="552"/>
      <c r="I9" s="552"/>
      <c r="J9" s="552"/>
      <c r="K9" s="470"/>
      <c r="L9" s="553" t="s">
        <v>108</v>
      </c>
      <c r="M9" s="554"/>
      <c r="N9" s="554"/>
      <c r="O9" s="554"/>
      <c r="P9" s="554"/>
      <c r="Q9" s="555"/>
      <c r="R9" s="556">
        <v>72087</v>
      </c>
      <c r="S9" s="557"/>
      <c r="T9" s="557"/>
      <c r="U9" s="557"/>
      <c r="V9" s="558"/>
      <c r="W9" s="488" t="s">
        <v>109</v>
      </c>
      <c r="X9" s="489"/>
      <c r="Y9" s="489"/>
      <c r="Z9" s="489"/>
      <c r="AA9" s="489"/>
      <c r="AB9" s="489"/>
      <c r="AC9" s="489"/>
      <c r="AD9" s="489"/>
      <c r="AE9" s="489"/>
      <c r="AF9" s="489"/>
      <c r="AG9" s="489"/>
      <c r="AH9" s="489"/>
      <c r="AI9" s="489"/>
      <c r="AJ9" s="489"/>
      <c r="AK9" s="489"/>
      <c r="AL9" s="559"/>
      <c r="AM9" s="476" t="s">
        <v>110</v>
      </c>
      <c r="AN9" s="376"/>
      <c r="AO9" s="376"/>
      <c r="AP9" s="376"/>
      <c r="AQ9" s="376"/>
      <c r="AR9" s="376"/>
      <c r="AS9" s="376"/>
      <c r="AT9" s="377"/>
      <c r="AU9" s="477" t="s">
        <v>90</v>
      </c>
      <c r="AV9" s="478"/>
      <c r="AW9" s="478"/>
      <c r="AX9" s="478"/>
      <c r="AY9" s="433" t="s">
        <v>111</v>
      </c>
      <c r="AZ9" s="434"/>
      <c r="BA9" s="434"/>
      <c r="BB9" s="434"/>
      <c r="BC9" s="434"/>
      <c r="BD9" s="434"/>
      <c r="BE9" s="434"/>
      <c r="BF9" s="434"/>
      <c r="BG9" s="434"/>
      <c r="BH9" s="434"/>
      <c r="BI9" s="434"/>
      <c r="BJ9" s="434"/>
      <c r="BK9" s="434"/>
      <c r="BL9" s="434"/>
      <c r="BM9" s="435"/>
      <c r="BN9" s="419">
        <v>127310</v>
      </c>
      <c r="BO9" s="420"/>
      <c r="BP9" s="420"/>
      <c r="BQ9" s="420"/>
      <c r="BR9" s="420"/>
      <c r="BS9" s="420"/>
      <c r="BT9" s="420"/>
      <c r="BU9" s="421"/>
      <c r="BV9" s="419">
        <v>-1506080</v>
      </c>
      <c r="BW9" s="420"/>
      <c r="BX9" s="420"/>
      <c r="BY9" s="420"/>
      <c r="BZ9" s="420"/>
      <c r="CA9" s="420"/>
      <c r="CB9" s="420"/>
      <c r="CC9" s="421"/>
      <c r="CD9" s="459" t="s">
        <v>112</v>
      </c>
      <c r="CE9" s="379"/>
      <c r="CF9" s="379"/>
      <c r="CG9" s="379"/>
      <c r="CH9" s="379"/>
      <c r="CI9" s="379"/>
      <c r="CJ9" s="379"/>
      <c r="CK9" s="379"/>
      <c r="CL9" s="379"/>
      <c r="CM9" s="379"/>
      <c r="CN9" s="379"/>
      <c r="CO9" s="379"/>
      <c r="CP9" s="379"/>
      <c r="CQ9" s="379"/>
      <c r="CR9" s="379"/>
      <c r="CS9" s="460"/>
      <c r="CT9" s="416">
        <v>12.9</v>
      </c>
      <c r="CU9" s="417"/>
      <c r="CV9" s="417"/>
      <c r="CW9" s="417"/>
      <c r="CX9" s="417"/>
      <c r="CY9" s="417"/>
      <c r="CZ9" s="417"/>
      <c r="DA9" s="418"/>
      <c r="DB9" s="416">
        <v>13.6</v>
      </c>
      <c r="DC9" s="417"/>
      <c r="DD9" s="417"/>
      <c r="DE9" s="417"/>
      <c r="DF9" s="417"/>
      <c r="DG9" s="417"/>
      <c r="DH9" s="417"/>
      <c r="DI9" s="418"/>
    </row>
    <row r="10" spans="1:119" ht="18.75" customHeight="1" thickBot="1" x14ac:dyDescent="0.25">
      <c r="A10" s="169"/>
      <c r="B10" s="551"/>
      <c r="C10" s="552"/>
      <c r="D10" s="552"/>
      <c r="E10" s="552"/>
      <c r="F10" s="552"/>
      <c r="G10" s="552"/>
      <c r="H10" s="552"/>
      <c r="I10" s="552"/>
      <c r="J10" s="552"/>
      <c r="K10" s="470"/>
      <c r="L10" s="375" t="s">
        <v>113</v>
      </c>
      <c r="M10" s="376"/>
      <c r="N10" s="376"/>
      <c r="O10" s="376"/>
      <c r="P10" s="376"/>
      <c r="Q10" s="377"/>
      <c r="R10" s="372">
        <v>75457</v>
      </c>
      <c r="S10" s="373"/>
      <c r="T10" s="373"/>
      <c r="U10" s="373"/>
      <c r="V10" s="432"/>
      <c r="W10" s="560"/>
      <c r="X10" s="370"/>
      <c r="Y10" s="370"/>
      <c r="Z10" s="370"/>
      <c r="AA10" s="370"/>
      <c r="AB10" s="370"/>
      <c r="AC10" s="370"/>
      <c r="AD10" s="370"/>
      <c r="AE10" s="370"/>
      <c r="AF10" s="370"/>
      <c r="AG10" s="370"/>
      <c r="AH10" s="370"/>
      <c r="AI10" s="370"/>
      <c r="AJ10" s="370"/>
      <c r="AK10" s="370"/>
      <c r="AL10" s="561"/>
      <c r="AM10" s="476" t="s">
        <v>114</v>
      </c>
      <c r="AN10" s="376"/>
      <c r="AO10" s="376"/>
      <c r="AP10" s="376"/>
      <c r="AQ10" s="376"/>
      <c r="AR10" s="376"/>
      <c r="AS10" s="376"/>
      <c r="AT10" s="377"/>
      <c r="AU10" s="477" t="s">
        <v>101</v>
      </c>
      <c r="AV10" s="478"/>
      <c r="AW10" s="478"/>
      <c r="AX10" s="478"/>
      <c r="AY10" s="433" t="s">
        <v>115</v>
      </c>
      <c r="AZ10" s="434"/>
      <c r="BA10" s="434"/>
      <c r="BB10" s="434"/>
      <c r="BC10" s="434"/>
      <c r="BD10" s="434"/>
      <c r="BE10" s="434"/>
      <c r="BF10" s="434"/>
      <c r="BG10" s="434"/>
      <c r="BH10" s="434"/>
      <c r="BI10" s="434"/>
      <c r="BJ10" s="434"/>
      <c r="BK10" s="434"/>
      <c r="BL10" s="434"/>
      <c r="BM10" s="435"/>
      <c r="BN10" s="419">
        <v>79668</v>
      </c>
      <c r="BO10" s="420"/>
      <c r="BP10" s="420"/>
      <c r="BQ10" s="420"/>
      <c r="BR10" s="420"/>
      <c r="BS10" s="420"/>
      <c r="BT10" s="420"/>
      <c r="BU10" s="421"/>
      <c r="BV10" s="419">
        <v>500018</v>
      </c>
      <c r="BW10" s="420"/>
      <c r="BX10" s="420"/>
      <c r="BY10" s="420"/>
      <c r="BZ10" s="420"/>
      <c r="CA10" s="420"/>
      <c r="CB10" s="420"/>
      <c r="CC10" s="421"/>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5">
      <c r="A11" s="169"/>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101</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2">
      <c r="A12" s="169"/>
      <c r="B12" s="525" t="s">
        <v>123</v>
      </c>
      <c r="C12" s="526"/>
      <c r="D12" s="526"/>
      <c r="E12" s="526"/>
      <c r="F12" s="526"/>
      <c r="G12" s="526"/>
      <c r="H12" s="526"/>
      <c r="I12" s="526"/>
      <c r="J12" s="526"/>
      <c r="K12" s="527"/>
      <c r="L12" s="534" t="s">
        <v>124</v>
      </c>
      <c r="M12" s="535"/>
      <c r="N12" s="535"/>
      <c r="O12" s="535"/>
      <c r="P12" s="535"/>
      <c r="Q12" s="536"/>
      <c r="R12" s="537">
        <v>68053</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101</v>
      </c>
      <c r="AV12" s="478"/>
      <c r="AW12" s="478"/>
      <c r="AX12" s="478"/>
      <c r="AY12" s="433" t="s">
        <v>128</v>
      </c>
      <c r="AZ12" s="434"/>
      <c r="BA12" s="434"/>
      <c r="BB12" s="434"/>
      <c r="BC12" s="434"/>
      <c r="BD12" s="434"/>
      <c r="BE12" s="434"/>
      <c r="BF12" s="434"/>
      <c r="BG12" s="434"/>
      <c r="BH12" s="434"/>
      <c r="BI12" s="434"/>
      <c r="BJ12" s="434"/>
      <c r="BK12" s="434"/>
      <c r="BL12" s="434"/>
      <c r="BM12" s="435"/>
      <c r="BN12" s="419">
        <v>300000</v>
      </c>
      <c r="BO12" s="420"/>
      <c r="BP12" s="420"/>
      <c r="BQ12" s="420"/>
      <c r="BR12" s="420"/>
      <c r="BS12" s="420"/>
      <c r="BT12" s="420"/>
      <c r="BU12" s="421"/>
      <c r="BV12" s="419">
        <v>0</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2">
      <c r="A13" s="169"/>
      <c r="B13" s="528"/>
      <c r="C13" s="529"/>
      <c r="D13" s="529"/>
      <c r="E13" s="529"/>
      <c r="F13" s="529"/>
      <c r="G13" s="529"/>
      <c r="H13" s="529"/>
      <c r="I13" s="529"/>
      <c r="J13" s="529"/>
      <c r="K13" s="530"/>
      <c r="L13" s="178"/>
      <c r="M13" s="503" t="s">
        <v>130</v>
      </c>
      <c r="N13" s="504"/>
      <c r="O13" s="504"/>
      <c r="P13" s="504"/>
      <c r="Q13" s="505"/>
      <c r="R13" s="506">
        <v>66754</v>
      </c>
      <c r="S13" s="507"/>
      <c r="T13" s="507"/>
      <c r="U13" s="507"/>
      <c r="V13" s="508"/>
      <c r="W13" s="509" t="s">
        <v>131</v>
      </c>
      <c r="X13" s="405"/>
      <c r="Y13" s="405"/>
      <c r="Z13" s="405"/>
      <c r="AA13" s="405"/>
      <c r="AB13" s="406"/>
      <c r="AC13" s="372">
        <v>3780</v>
      </c>
      <c r="AD13" s="373"/>
      <c r="AE13" s="373"/>
      <c r="AF13" s="373"/>
      <c r="AG13" s="374"/>
      <c r="AH13" s="372">
        <v>4488</v>
      </c>
      <c r="AI13" s="373"/>
      <c r="AJ13" s="373"/>
      <c r="AK13" s="373"/>
      <c r="AL13" s="432"/>
      <c r="AM13" s="476" t="s">
        <v>132</v>
      </c>
      <c r="AN13" s="376"/>
      <c r="AO13" s="376"/>
      <c r="AP13" s="376"/>
      <c r="AQ13" s="376"/>
      <c r="AR13" s="376"/>
      <c r="AS13" s="376"/>
      <c r="AT13" s="377"/>
      <c r="AU13" s="477" t="s">
        <v>101</v>
      </c>
      <c r="AV13" s="478"/>
      <c r="AW13" s="478"/>
      <c r="AX13" s="478"/>
      <c r="AY13" s="433" t="s">
        <v>133</v>
      </c>
      <c r="AZ13" s="434"/>
      <c r="BA13" s="434"/>
      <c r="BB13" s="434"/>
      <c r="BC13" s="434"/>
      <c r="BD13" s="434"/>
      <c r="BE13" s="434"/>
      <c r="BF13" s="434"/>
      <c r="BG13" s="434"/>
      <c r="BH13" s="434"/>
      <c r="BI13" s="434"/>
      <c r="BJ13" s="434"/>
      <c r="BK13" s="434"/>
      <c r="BL13" s="434"/>
      <c r="BM13" s="435"/>
      <c r="BN13" s="419">
        <v>-93022</v>
      </c>
      <c r="BO13" s="420"/>
      <c r="BP13" s="420"/>
      <c r="BQ13" s="420"/>
      <c r="BR13" s="420"/>
      <c r="BS13" s="420"/>
      <c r="BT13" s="420"/>
      <c r="BU13" s="421"/>
      <c r="BV13" s="419">
        <v>-1006062</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7</v>
      </c>
      <c r="CU13" s="417"/>
      <c r="CV13" s="417"/>
      <c r="CW13" s="417"/>
      <c r="CX13" s="417"/>
      <c r="CY13" s="417"/>
      <c r="CZ13" s="417"/>
      <c r="DA13" s="418"/>
      <c r="DB13" s="416">
        <v>6.7</v>
      </c>
      <c r="DC13" s="417"/>
      <c r="DD13" s="417"/>
      <c r="DE13" s="417"/>
      <c r="DF13" s="417"/>
      <c r="DG13" s="417"/>
      <c r="DH13" s="417"/>
      <c r="DI13" s="418"/>
    </row>
    <row r="14" spans="1:119" ht="18.75" customHeight="1" thickBot="1" x14ac:dyDescent="0.25">
      <c r="A14" s="169"/>
      <c r="B14" s="528"/>
      <c r="C14" s="529"/>
      <c r="D14" s="529"/>
      <c r="E14" s="529"/>
      <c r="F14" s="529"/>
      <c r="G14" s="529"/>
      <c r="H14" s="529"/>
      <c r="I14" s="529"/>
      <c r="J14" s="529"/>
      <c r="K14" s="530"/>
      <c r="L14" s="493" t="s">
        <v>135</v>
      </c>
      <c r="M14" s="546"/>
      <c r="N14" s="546"/>
      <c r="O14" s="546"/>
      <c r="P14" s="546"/>
      <c r="Q14" s="547"/>
      <c r="R14" s="506">
        <v>68873</v>
      </c>
      <c r="S14" s="507"/>
      <c r="T14" s="507"/>
      <c r="U14" s="507"/>
      <c r="V14" s="508"/>
      <c r="W14" s="510"/>
      <c r="X14" s="408"/>
      <c r="Y14" s="408"/>
      <c r="Z14" s="408"/>
      <c r="AA14" s="408"/>
      <c r="AB14" s="409"/>
      <c r="AC14" s="499">
        <v>11.1</v>
      </c>
      <c r="AD14" s="500"/>
      <c r="AE14" s="500"/>
      <c r="AF14" s="500"/>
      <c r="AG14" s="501"/>
      <c r="AH14" s="499">
        <v>12.7</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23.5</v>
      </c>
      <c r="CU14" s="517"/>
      <c r="CV14" s="517"/>
      <c r="CW14" s="517"/>
      <c r="CX14" s="517"/>
      <c r="CY14" s="517"/>
      <c r="CZ14" s="517"/>
      <c r="DA14" s="518"/>
      <c r="DB14" s="516">
        <v>21</v>
      </c>
      <c r="DC14" s="517"/>
      <c r="DD14" s="517"/>
      <c r="DE14" s="517"/>
      <c r="DF14" s="517"/>
      <c r="DG14" s="517"/>
      <c r="DH14" s="517"/>
      <c r="DI14" s="518"/>
    </row>
    <row r="15" spans="1:119" ht="18.75" customHeight="1" x14ac:dyDescent="0.2">
      <c r="A15" s="169"/>
      <c r="B15" s="528"/>
      <c r="C15" s="529"/>
      <c r="D15" s="529"/>
      <c r="E15" s="529"/>
      <c r="F15" s="529"/>
      <c r="G15" s="529"/>
      <c r="H15" s="529"/>
      <c r="I15" s="529"/>
      <c r="J15" s="529"/>
      <c r="K15" s="530"/>
      <c r="L15" s="178"/>
      <c r="M15" s="503" t="s">
        <v>130</v>
      </c>
      <c r="N15" s="504"/>
      <c r="O15" s="504"/>
      <c r="P15" s="504"/>
      <c r="Q15" s="505"/>
      <c r="R15" s="506">
        <v>67621</v>
      </c>
      <c r="S15" s="507"/>
      <c r="T15" s="507"/>
      <c r="U15" s="507"/>
      <c r="V15" s="508"/>
      <c r="W15" s="509" t="s">
        <v>137</v>
      </c>
      <c r="X15" s="405"/>
      <c r="Y15" s="405"/>
      <c r="Z15" s="405"/>
      <c r="AA15" s="405"/>
      <c r="AB15" s="406"/>
      <c r="AC15" s="372">
        <v>11123</v>
      </c>
      <c r="AD15" s="373"/>
      <c r="AE15" s="373"/>
      <c r="AF15" s="373"/>
      <c r="AG15" s="374"/>
      <c r="AH15" s="372">
        <v>11619</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10625996</v>
      </c>
      <c r="BO15" s="449"/>
      <c r="BP15" s="449"/>
      <c r="BQ15" s="449"/>
      <c r="BR15" s="449"/>
      <c r="BS15" s="449"/>
      <c r="BT15" s="449"/>
      <c r="BU15" s="450"/>
      <c r="BV15" s="448">
        <v>10499813</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79"/>
      <c r="CU15" s="180"/>
      <c r="CV15" s="180"/>
      <c r="CW15" s="180"/>
      <c r="CX15" s="180"/>
      <c r="CY15" s="180"/>
      <c r="CZ15" s="180"/>
      <c r="DA15" s="181"/>
      <c r="DB15" s="179"/>
      <c r="DC15" s="180"/>
      <c r="DD15" s="180"/>
      <c r="DE15" s="180"/>
      <c r="DF15" s="180"/>
      <c r="DG15" s="180"/>
      <c r="DH15" s="180"/>
      <c r="DI15" s="181"/>
    </row>
    <row r="16" spans="1:119" ht="18.75" customHeight="1" x14ac:dyDescent="0.2">
      <c r="A16" s="169"/>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32.799999999999997</v>
      </c>
      <c r="AD16" s="500"/>
      <c r="AE16" s="500"/>
      <c r="AF16" s="500"/>
      <c r="AG16" s="501"/>
      <c r="AH16" s="499">
        <v>32.9</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16650900</v>
      </c>
      <c r="BO16" s="420"/>
      <c r="BP16" s="420"/>
      <c r="BQ16" s="420"/>
      <c r="BR16" s="420"/>
      <c r="BS16" s="420"/>
      <c r="BT16" s="420"/>
      <c r="BU16" s="421"/>
      <c r="BV16" s="419">
        <v>16315614</v>
      </c>
      <c r="BW16" s="420"/>
      <c r="BX16" s="420"/>
      <c r="BY16" s="420"/>
      <c r="BZ16" s="420"/>
      <c r="CA16" s="420"/>
      <c r="CB16" s="420"/>
      <c r="CC16" s="421"/>
      <c r="CD16" s="182"/>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5">
      <c r="A17" s="169"/>
      <c r="B17" s="531"/>
      <c r="C17" s="532"/>
      <c r="D17" s="532"/>
      <c r="E17" s="532"/>
      <c r="F17" s="532"/>
      <c r="G17" s="532"/>
      <c r="H17" s="532"/>
      <c r="I17" s="532"/>
      <c r="J17" s="532"/>
      <c r="K17" s="533"/>
      <c r="L17" s="183"/>
      <c r="M17" s="512" t="s">
        <v>143</v>
      </c>
      <c r="N17" s="513"/>
      <c r="O17" s="513"/>
      <c r="P17" s="513"/>
      <c r="Q17" s="514"/>
      <c r="R17" s="496" t="s">
        <v>144</v>
      </c>
      <c r="S17" s="497"/>
      <c r="T17" s="497"/>
      <c r="U17" s="497"/>
      <c r="V17" s="498"/>
      <c r="W17" s="509" t="s">
        <v>145</v>
      </c>
      <c r="X17" s="405"/>
      <c r="Y17" s="405"/>
      <c r="Z17" s="405"/>
      <c r="AA17" s="405"/>
      <c r="AB17" s="406"/>
      <c r="AC17" s="372">
        <v>19000</v>
      </c>
      <c r="AD17" s="373"/>
      <c r="AE17" s="373"/>
      <c r="AF17" s="373"/>
      <c r="AG17" s="374"/>
      <c r="AH17" s="372">
        <v>19214</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13442946</v>
      </c>
      <c r="BO17" s="420"/>
      <c r="BP17" s="420"/>
      <c r="BQ17" s="420"/>
      <c r="BR17" s="420"/>
      <c r="BS17" s="420"/>
      <c r="BT17" s="420"/>
      <c r="BU17" s="421"/>
      <c r="BV17" s="419">
        <v>13282548</v>
      </c>
      <c r="BW17" s="420"/>
      <c r="BX17" s="420"/>
      <c r="BY17" s="420"/>
      <c r="BZ17" s="420"/>
      <c r="CA17" s="420"/>
      <c r="CB17" s="420"/>
      <c r="CC17" s="421"/>
      <c r="CD17" s="182"/>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5">
      <c r="A18" s="169"/>
      <c r="B18" s="469" t="s">
        <v>147</v>
      </c>
      <c r="C18" s="470"/>
      <c r="D18" s="470"/>
      <c r="E18" s="471"/>
      <c r="F18" s="471"/>
      <c r="G18" s="471"/>
      <c r="H18" s="471"/>
      <c r="I18" s="471"/>
      <c r="J18" s="471"/>
      <c r="K18" s="471"/>
      <c r="L18" s="472">
        <v>354.36</v>
      </c>
      <c r="M18" s="472"/>
      <c r="N18" s="472"/>
      <c r="O18" s="472"/>
      <c r="P18" s="472"/>
      <c r="Q18" s="472"/>
      <c r="R18" s="473"/>
      <c r="S18" s="473"/>
      <c r="T18" s="473"/>
      <c r="U18" s="473"/>
      <c r="V18" s="474"/>
      <c r="W18" s="490"/>
      <c r="X18" s="491"/>
      <c r="Y18" s="491"/>
      <c r="Z18" s="491"/>
      <c r="AA18" s="491"/>
      <c r="AB18" s="515"/>
      <c r="AC18" s="389">
        <v>56</v>
      </c>
      <c r="AD18" s="390"/>
      <c r="AE18" s="390"/>
      <c r="AF18" s="390"/>
      <c r="AG18" s="475"/>
      <c r="AH18" s="389">
        <v>54.4</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19653432</v>
      </c>
      <c r="BO18" s="420"/>
      <c r="BP18" s="420"/>
      <c r="BQ18" s="420"/>
      <c r="BR18" s="420"/>
      <c r="BS18" s="420"/>
      <c r="BT18" s="420"/>
      <c r="BU18" s="421"/>
      <c r="BV18" s="419">
        <v>19129314</v>
      </c>
      <c r="BW18" s="420"/>
      <c r="BX18" s="420"/>
      <c r="BY18" s="420"/>
      <c r="BZ18" s="420"/>
      <c r="CA18" s="420"/>
      <c r="CB18" s="420"/>
      <c r="CC18" s="421"/>
      <c r="CD18" s="182"/>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5">
      <c r="A19" s="169"/>
      <c r="B19" s="469" t="s">
        <v>149</v>
      </c>
      <c r="C19" s="470"/>
      <c r="D19" s="470"/>
      <c r="E19" s="471"/>
      <c r="F19" s="471"/>
      <c r="G19" s="471"/>
      <c r="H19" s="471"/>
      <c r="I19" s="471"/>
      <c r="J19" s="471"/>
      <c r="K19" s="471"/>
      <c r="L19" s="479">
        <v>203</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24607669</v>
      </c>
      <c r="BO19" s="420"/>
      <c r="BP19" s="420"/>
      <c r="BQ19" s="420"/>
      <c r="BR19" s="420"/>
      <c r="BS19" s="420"/>
      <c r="BT19" s="420"/>
      <c r="BU19" s="421"/>
      <c r="BV19" s="419">
        <v>25222718</v>
      </c>
      <c r="BW19" s="420"/>
      <c r="BX19" s="420"/>
      <c r="BY19" s="420"/>
      <c r="BZ19" s="420"/>
      <c r="CA19" s="420"/>
      <c r="CB19" s="420"/>
      <c r="CC19" s="421"/>
      <c r="CD19" s="182"/>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5">
      <c r="A20" s="169"/>
      <c r="B20" s="469" t="s">
        <v>151</v>
      </c>
      <c r="C20" s="470"/>
      <c r="D20" s="470"/>
      <c r="E20" s="471"/>
      <c r="F20" s="471"/>
      <c r="G20" s="471"/>
      <c r="H20" s="471"/>
      <c r="I20" s="471"/>
      <c r="J20" s="471"/>
      <c r="K20" s="471"/>
      <c r="L20" s="479">
        <v>29792</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82"/>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5">
      <c r="A21" s="169"/>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82"/>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2">
      <c r="A22" s="169"/>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23410468</v>
      </c>
      <c r="BO22" s="449"/>
      <c r="BP22" s="449"/>
      <c r="BQ22" s="449"/>
      <c r="BR22" s="449"/>
      <c r="BS22" s="449"/>
      <c r="BT22" s="449"/>
      <c r="BU22" s="450"/>
      <c r="BV22" s="448">
        <v>25455249</v>
      </c>
      <c r="BW22" s="449"/>
      <c r="BX22" s="449"/>
      <c r="BY22" s="449"/>
      <c r="BZ22" s="449"/>
      <c r="CA22" s="449"/>
      <c r="CB22" s="449"/>
      <c r="CC22" s="450"/>
      <c r="CD22" s="182"/>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2">
      <c r="A23" s="169"/>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19465138</v>
      </c>
      <c r="BO23" s="420"/>
      <c r="BP23" s="420"/>
      <c r="BQ23" s="420"/>
      <c r="BR23" s="420"/>
      <c r="BS23" s="420"/>
      <c r="BT23" s="420"/>
      <c r="BU23" s="421"/>
      <c r="BV23" s="419">
        <v>20610592</v>
      </c>
      <c r="BW23" s="420"/>
      <c r="BX23" s="420"/>
      <c r="BY23" s="420"/>
      <c r="BZ23" s="420"/>
      <c r="CA23" s="420"/>
      <c r="CB23" s="420"/>
      <c r="CC23" s="421"/>
      <c r="CD23" s="182"/>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5">
      <c r="A24" s="169"/>
      <c r="B24" s="398"/>
      <c r="C24" s="399"/>
      <c r="D24" s="400"/>
      <c r="E24" s="375" t="s">
        <v>161</v>
      </c>
      <c r="F24" s="376"/>
      <c r="G24" s="376"/>
      <c r="H24" s="376"/>
      <c r="I24" s="376"/>
      <c r="J24" s="376"/>
      <c r="K24" s="377"/>
      <c r="L24" s="372">
        <v>1</v>
      </c>
      <c r="M24" s="373"/>
      <c r="N24" s="373"/>
      <c r="O24" s="373"/>
      <c r="P24" s="374"/>
      <c r="Q24" s="372">
        <v>9700</v>
      </c>
      <c r="R24" s="373"/>
      <c r="S24" s="373"/>
      <c r="T24" s="373"/>
      <c r="U24" s="373"/>
      <c r="V24" s="374"/>
      <c r="W24" s="462"/>
      <c r="X24" s="399"/>
      <c r="Y24" s="400"/>
      <c r="Z24" s="375" t="s">
        <v>162</v>
      </c>
      <c r="AA24" s="376"/>
      <c r="AB24" s="376"/>
      <c r="AC24" s="376"/>
      <c r="AD24" s="376"/>
      <c r="AE24" s="376"/>
      <c r="AF24" s="376"/>
      <c r="AG24" s="377"/>
      <c r="AH24" s="372">
        <v>495</v>
      </c>
      <c r="AI24" s="373"/>
      <c r="AJ24" s="373"/>
      <c r="AK24" s="373"/>
      <c r="AL24" s="374"/>
      <c r="AM24" s="372">
        <v>1568160</v>
      </c>
      <c r="AN24" s="373"/>
      <c r="AO24" s="373"/>
      <c r="AP24" s="373"/>
      <c r="AQ24" s="373"/>
      <c r="AR24" s="374"/>
      <c r="AS24" s="372">
        <v>3168</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11858229</v>
      </c>
      <c r="BO24" s="420"/>
      <c r="BP24" s="420"/>
      <c r="BQ24" s="420"/>
      <c r="BR24" s="420"/>
      <c r="BS24" s="420"/>
      <c r="BT24" s="420"/>
      <c r="BU24" s="421"/>
      <c r="BV24" s="419">
        <v>12681707</v>
      </c>
      <c r="BW24" s="420"/>
      <c r="BX24" s="420"/>
      <c r="BY24" s="420"/>
      <c r="BZ24" s="420"/>
      <c r="CA24" s="420"/>
      <c r="CB24" s="420"/>
      <c r="CC24" s="421"/>
      <c r="CD24" s="182"/>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2">
      <c r="A25" s="169"/>
      <c r="B25" s="398"/>
      <c r="C25" s="399"/>
      <c r="D25" s="400"/>
      <c r="E25" s="375" t="s">
        <v>164</v>
      </c>
      <c r="F25" s="376"/>
      <c r="G25" s="376"/>
      <c r="H25" s="376"/>
      <c r="I25" s="376"/>
      <c r="J25" s="376"/>
      <c r="K25" s="377"/>
      <c r="L25" s="372">
        <v>2</v>
      </c>
      <c r="M25" s="373"/>
      <c r="N25" s="373"/>
      <c r="O25" s="373"/>
      <c r="P25" s="374"/>
      <c r="Q25" s="372">
        <v>7600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5492608</v>
      </c>
      <c r="BO25" s="449"/>
      <c r="BP25" s="449"/>
      <c r="BQ25" s="449"/>
      <c r="BR25" s="449"/>
      <c r="BS25" s="449"/>
      <c r="BT25" s="449"/>
      <c r="BU25" s="450"/>
      <c r="BV25" s="448">
        <v>4562799</v>
      </c>
      <c r="BW25" s="449"/>
      <c r="BX25" s="449"/>
      <c r="BY25" s="449"/>
      <c r="BZ25" s="449"/>
      <c r="CA25" s="449"/>
      <c r="CB25" s="449"/>
      <c r="CC25" s="450"/>
      <c r="CD25" s="182"/>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2">
      <c r="A26" s="169"/>
      <c r="B26" s="398"/>
      <c r="C26" s="399"/>
      <c r="D26" s="400"/>
      <c r="E26" s="375" t="s">
        <v>167</v>
      </c>
      <c r="F26" s="376"/>
      <c r="G26" s="376"/>
      <c r="H26" s="376"/>
      <c r="I26" s="376"/>
      <c r="J26" s="376"/>
      <c r="K26" s="377"/>
      <c r="L26" s="372">
        <v>1</v>
      </c>
      <c r="M26" s="373"/>
      <c r="N26" s="373"/>
      <c r="O26" s="373"/>
      <c r="P26" s="374"/>
      <c r="Q26" s="372">
        <v>6850</v>
      </c>
      <c r="R26" s="373"/>
      <c r="S26" s="373"/>
      <c r="T26" s="373"/>
      <c r="U26" s="373"/>
      <c r="V26" s="374"/>
      <c r="W26" s="462"/>
      <c r="X26" s="399"/>
      <c r="Y26" s="400"/>
      <c r="Z26" s="375" t="s">
        <v>168</v>
      </c>
      <c r="AA26" s="430"/>
      <c r="AB26" s="430"/>
      <c r="AC26" s="430"/>
      <c r="AD26" s="430"/>
      <c r="AE26" s="430"/>
      <c r="AF26" s="430"/>
      <c r="AG26" s="431"/>
      <c r="AH26" s="372">
        <v>22</v>
      </c>
      <c r="AI26" s="373"/>
      <c r="AJ26" s="373"/>
      <c r="AK26" s="373"/>
      <c r="AL26" s="374"/>
      <c r="AM26" s="372">
        <v>68926</v>
      </c>
      <c r="AN26" s="373"/>
      <c r="AO26" s="373"/>
      <c r="AP26" s="373"/>
      <c r="AQ26" s="373"/>
      <c r="AR26" s="374"/>
      <c r="AS26" s="372">
        <v>3133</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82"/>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5">
      <c r="A27" s="169"/>
      <c r="B27" s="398"/>
      <c r="C27" s="399"/>
      <c r="D27" s="400"/>
      <c r="E27" s="375" t="s">
        <v>170</v>
      </c>
      <c r="F27" s="376"/>
      <c r="G27" s="376"/>
      <c r="H27" s="376"/>
      <c r="I27" s="376"/>
      <c r="J27" s="376"/>
      <c r="K27" s="377"/>
      <c r="L27" s="372">
        <v>1</v>
      </c>
      <c r="M27" s="373"/>
      <c r="N27" s="373"/>
      <c r="O27" s="373"/>
      <c r="P27" s="374"/>
      <c r="Q27" s="372">
        <v>5000</v>
      </c>
      <c r="R27" s="373"/>
      <c r="S27" s="373"/>
      <c r="T27" s="373"/>
      <c r="U27" s="373"/>
      <c r="V27" s="374"/>
      <c r="W27" s="462"/>
      <c r="X27" s="399"/>
      <c r="Y27" s="400"/>
      <c r="Z27" s="375" t="s">
        <v>171</v>
      </c>
      <c r="AA27" s="376"/>
      <c r="AB27" s="376"/>
      <c r="AC27" s="376"/>
      <c r="AD27" s="376"/>
      <c r="AE27" s="376"/>
      <c r="AF27" s="376"/>
      <c r="AG27" s="377"/>
      <c r="AH27" s="372">
        <v>9</v>
      </c>
      <c r="AI27" s="373"/>
      <c r="AJ27" s="373"/>
      <c r="AK27" s="373"/>
      <c r="AL27" s="374"/>
      <c r="AM27" s="372">
        <v>35514</v>
      </c>
      <c r="AN27" s="373"/>
      <c r="AO27" s="373"/>
      <c r="AP27" s="373"/>
      <c r="AQ27" s="373"/>
      <c r="AR27" s="374"/>
      <c r="AS27" s="372">
        <v>3946</v>
      </c>
      <c r="AT27" s="373"/>
      <c r="AU27" s="373"/>
      <c r="AV27" s="373"/>
      <c r="AW27" s="373"/>
      <c r="AX27" s="432"/>
      <c r="AY27" s="456" t="s">
        <v>172</v>
      </c>
      <c r="AZ27" s="457"/>
      <c r="BA27" s="457"/>
      <c r="BB27" s="457"/>
      <c r="BC27" s="457"/>
      <c r="BD27" s="457"/>
      <c r="BE27" s="457"/>
      <c r="BF27" s="457"/>
      <c r="BG27" s="457"/>
      <c r="BH27" s="457"/>
      <c r="BI27" s="457"/>
      <c r="BJ27" s="457"/>
      <c r="BK27" s="457"/>
      <c r="BL27" s="457"/>
      <c r="BM27" s="458"/>
      <c r="BN27" s="453">
        <v>451288</v>
      </c>
      <c r="BO27" s="454"/>
      <c r="BP27" s="454"/>
      <c r="BQ27" s="454"/>
      <c r="BR27" s="454"/>
      <c r="BS27" s="454"/>
      <c r="BT27" s="454"/>
      <c r="BU27" s="455"/>
      <c r="BV27" s="453">
        <v>458922</v>
      </c>
      <c r="BW27" s="454"/>
      <c r="BX27" s="454"/>
      <c r="BY27" s="454"/>
      <c r="BZ27" s="454"/>
      <c r="CA27" s="454"/>
      <c r="CB27" s="454"/>
      <c r="CC27" s="455"/>
      <c r="CD27" s="184"/>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2">
      <c r="A28" s="169"/>
      <c r="B28" s="398"/>
      <c r="C28" s="399"/>
      <c r="D28" s="400"/>
      <c r="E28" s="375" t="s">
        <v>173</v>
      </c>
      <c r="F28" s="376"/>
      <c r="G28" s="376"/>
      <c r="H28" s="376"/>
      <c r="I28" s="376"/>
      <c r="J28" s="376"/>
      <c r="K28" s="377"/>
      <c r="L28" s="372">
        <v>1</v>
      </c>
      <c r="M28" s="373"/>
      <c r="N28" s="373"/>
      <c r="O28" s="373"/>
      <c r="P28" s="374"/>
      <c r="Q28" s="372">
        <v>4350</v>
      </c>
      <c r="R28" s="373"/>
      <c r="S28" s="373"/>
      <c r="T28" s="373"/>
      <c r="U28" s="373"/>
      <c r="V28" s="374"/>
      <c r="W28" s="462"/>
      <c r="X28" s="399"/>
      <c r="Y28" s="400"/>
      <c r="Z28" s="375" t="s">
        <v>174</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175</v>
      </c>
      <c r="AZ28" s="437"/>
      <c r="BA28" s="437"/>
      <c r="BB28" s="438"/>
      <c r="BC28" s="445" t="s">
        <v>46</v>
      </c>
      <c r="BD28" s="446"/>
      <c r="BE28" s="446"/>
      <c r="BF28" s="446"/>
      <c r="BG28" s="446"/>
      <c r="BH28" s="446"/>
      <c r="BI28" s="446"/>
      <c r="BJ28" s="446"/>
      <c r="BK28" s="446"/>
      <c r="BL28" s="446"/>
      <c r="BM28" s="447"/>
      <c r="BN28" s="448">
        <v>2093416</v>
      </c>
      <c r="BO28" s="449"/>
      <c r="BP28" s="449"/>
      <c r="BQ28" s="449"/>
      <c r="BR28" s="449"/>
      <c r="BS28" s="449"/>
      <c r="BT28" s="449"/>
      <c r="BU28" s="450"/>
      <c r="BV28" s="448">
        <v>2313748</v>
      </c>
      <c r="BW28" s="449"/>
      <c r="BX28" s="449"/>
      <c r="BY28" s="449"/>
      <c r="BZ28" s="449"/>
      <c r="CA28" s="449"/>
      <c r="CB28" s="449"/>
      <c r="CC28" s="450"/>
      <c r="CD28" s="182"/>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2">
      <c r="A29" s="169"/>
      <c r="B29" s="398"/>
      <c r="C29" s="399"/>
      <c r="D29" s="400"/>
      <c r="E29" s="375" t="s">
        <v>176</v>
      </c>
      <c r="F29" s="376"/>
      <c r="G29" s="376"/>
      <c r="H29" s="376"/>
      <c r="I29" s="376"/>
      <c r="J29" s="376"/>
      <c r="K29" s="377"/>
      <c r="L29" s="372">
        <v>19</v>
      </c>
      <c r="M29" s="373"/>
      <c r="N29" s="373"/>
      <c r="O29" s="373"/>
      <c r="P29" s="374"/>
      <c r="Q29" s="372">
        <v>4060</v>
      </c>
      <c r="R29" s="373"/>
      <c r="S29" s="373"/>
      <c r="T29" s="373"/>
      <c r="U29" s="373"/>
      <c r="V29" s="374"/>
      <c r="W29" s="463"/>
      <c r="X29" s="464"/>
      <c r="Y29" s="465"/>
      <c r="Z29" s="375" t="s">
        <v>177</v>
      </c>
      <c r="AA29" s="376"/>
      <c r="AB29" s="376"/>
      <c r="AC29" s="376"/>
      <c r="AD29" s="376"/>
      <c r="AE29" s="376"/>
      <c r="AF29" s="376"/>
      <c r="AG29" s="377"/>
      <c r="AH29" s="372">
        <v>504</v>
      </c>
      <c r="AI29" s="373"/>
      <c r="AJ29" s="373"/>
      <c r="AK29" s="373"/>
      <c r="AL29" s="374"/>
      <c r="AM29" s="372">
        <v>1603674</v>
      </c>
      <c r="AN29" s="373"/>
      <c r="AO29" s="373"/>
      <c r="AP29" s="373"/>
      <c r="AQ29" s="373"/>
      <c r="AR29" s="374"/>
      <c r="AS29" s="372">
        <v>3182</v>
      </c>
      <c r="AT29" s="373"/>
      <c r="AU29" s="373"/>
      <c r="AV29" s="373"/>
      <c r="AW29" s="373"/>
      <c r="AX29" s="432"/>
      <c r="AY29" s="439"/>
      <c r="AZ29" s="440"/>
      <c r="BA29" s="440"/>
      <c r="BB29" s="441"/>
      <c r="BC29" s="433" t="s">
        <v>178</v>
      </c>
      <c r="BD29" s="434"/>
      <c r="BE29" s="434"/>
      <c r="BF29" s="434"/>
      <c r="BG29" s="434"/>
      <c r="BH29" s="434"/>
      <c r="BI29" s="434"/>
      <c r="BJ29" s="434"/>
      <c r="BK29" s="434"/>
      <c r="BL29" s="434"/>
      <c r="BM29" s="435"/>
      <c r="BN29" s="419">
        <v>496869</v>
      </c>
      <c r="BO29" s="420"/>
      <c r="BP29" s="420"/>
      <c r="BQ29" s="420"/>
      <c r="BR29" s="420"/>
      <c r="BS29" s="420"/>
      <c r="BT29" s="420"/>
      <c r="BU29" s="421"/>
      <c r="BV29" s="419">
        <v>452508</v>
      </c>
      <c r="BW29" s="420"/>
      <c r="BX29" s="420"/>
      <c r="BY29" s="420"/>
      <c r="BZ29" s="420"/>
      <c r="CA29" s="420"/>
      <c r="CB29" s="420"/>
      <c r="CC29" s="421"/>
      <c r="CD29" s="184"/>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5">
      <c r="A30" s="169"/>
      <c r="B30" s="401"/>
      <c r="C30" s="402"/>
      <c r="D30" s="403"/>
      <c r="E30" s="380"/>
      <c r="F30" s="381"/>
      <c r="G30" s="381"/>
      <c r="H30" s="381"/>
      <c r="I30" s="381"/>
      <c r="J30" s="381"/>
      <c r="K30" s="382"/>
      <c r="L30" s="383"/>
      <c r="M30" s="384"/>
      <c r="N30" s="384"/>
      <c r="O30" s="384"/>
      <c r="P30" s="385"/>
      <c r="Q30" s="383"/>
      <c r="R30" s="384"/>
      <c r="S30" s="384"/>
      <c r="T30" s="384"/>
      <c r="U30" s="384"/>
      <c r="V30" s="385"/>
      <c r="W30" s="386" t="s">
        <v>179</v>
      </c>
      <c r="X30" s="387"/>
      <c r="Y30" s="387"/>
      <c r="Z30" s="387"/>
      <c r="AA30" s="387"/>
      <c r="AB30" s="387"/>
      <c r="AC30" s="387"/>
      <c r="AD30" s="387"/>
      <c r="AE30" s="387"/>
      <c r="AF30" s="387"/>
      <c r="AG30" s="388"/>
      <c r="AH30" s="389">
        <v>98</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3036899</v>
      </c>
      <c r="BO30" s="454"/>
      <c r="BP30" s="454"/>
      <c r="BQ30" s="454"/>
      <c r="BR30" s="454"/>
      <c r="BS30" s="454"/>
      <c r="BT30" s="454"/>
      <c r="BU30" s="455"/>
      <c r="BV30" s="453">
        <v>3133128</v>
      </c>
      <c r="BW30" s="454"/>
      <c r="BX30" s="454"/>
      <c r="BY30" s="454"/>
      <c r="BZ30" s="454"/>
      <c r="CA30" s="454"/>
      <c r="CB30" s="454"/>
      <c r="CC30" s="455"/>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2">
      <c r="A31" s="169"/>
      <c r="B31" s="191"/>
      <c r="DI31" s="192"/>
    </row>
    <row r="32" spans="1:113" ht="13.5" customHeight="1" x14ac:dyDescent="0.2">
      <c r="A32" s="169"/>
      <c r="B32" s="193"/>
      <c r="C32" s="378" t="s">
        <v>180</v>
      </c>
      <c r="D32" s="378"/>
      <c r="E32" s="378"/>
      <c r="F32" s="378"/>
      <c r="G32" s="378"/>
      <c r="H32" s="378"/>
      <c r="I32" s="378"/>
      <c r="J32" s="378"/>
      <c r="K32" s="378"/>
      <c r="L32" s="378"/>
      <c r="M32" s="378"/>
      <c r="N32" s="378"/>
      <c r="O32" s="378"/>
      <c r="P32" s="378"/>
      <c r="Q32" s="378"/>
      <c r="R32" s="378"/>
      <c r="S32" s="378"/>
      <c r="U32" s="379" t="s">
        <v>181</v>
      </c>
      <c r="V32" s="379"/>
      <c r="W32" s="379"/>
      <c r="X32" s="379"/>
      <c r="Y32" s="379"/>
      <c r="Z32" s="379"/>
      <c r="AA32" s="379"/>
      <c r="AB32" s="379"/>
      <c r="AC32" s="379"/>
      <c r="AD32" s="379"/>
      <c r="AE32" s="379"/>
      <c r="AF32" s="379"/>
      <c r="AG32" s="379"/>
      <c r="AH32" s="379"/>
      <c r="AI32" s="379"/>
      <c r="AJ32" s="379"/>
      <c r="AK32" s="379"/>
      <c r="AM32" s="379" t="s">
        <v>182</v>
      </c>
      <c r="AN32" s="379"/>
      <c r="AO32" s="379"/>
      <c r="AP32" s="379"/>
      <c r="AQ32" s="379"/>
      <c r="AR32" s="379"/>
      <c r="AS32" s="379"/>
      <c r="AT32" s="379"/>
      <c r="AU32" s="379"/>
      <c r="AV32" s="379"/>
      <c r="AW32" s="379"/>
      <c r="AX32" s="379"/>
      <c r="AY32" s="379"/>
      <c r="AZ32" s="379"/>
      <c r="BA32" s="379"/>
      <c r="BB32" s="379"/>
      <c r="BC32" s="379"/>
      <c r="BE32" s="379" t="s">
        <v>183</v>
      </c>
      <c r="BF32" s="379"/>
      <c r="BG32" s="379"/>
      <c r="BH32" s="379"/>
      <c r="BI32" s="379"/>
      <c r="BJ32" s="379"/>
      <c r="BK32" s="379"/>
      <c r="BL32" s="379"/>
      <c r="BM32" s="379"/>
      <c r="BN32" s="379"/>
      <c r="BO32" s="379"/>
      <c r="BP32" s="379"/>
      <c r="BQ32" s="379"/>
      <c r="BR32" s="379"/>
      <c r="BS32" s="379"/>
      <c r="BT32" s="379"/>
      <c r="BU32" s="379"/>
      <c r="BW32" s="379" t="s">
        <v>184</v>
      </c>
      <c r="BX32" s="379"/>
      <c r="BY32" s="379"/>
      <c r="BZ32" s="379"/>
      <c r="CA32" s="379"/>
      <c r="CB32" s="379"/>
      <c r="CC32" s="379"/>
      <c r="CD32" s="379"/>
      <c r="CE32" s="379"/>
      <c r="CF32" s="379"/>
      <c r="CG32" s="379"/>
      <c r="CH32" s="379"/>
      <c r="CI32" s="379"/>
      <c r="CJ32" s="379"/>
      <c r="CK32" s="379"/>
      <c r="CL32" s="379"/>
      <c r="CM32" s="379"/>
      <c r="CO32" s="379" t="s">
        <v>185</v>
      </c>
      <c r="CP32" s="379"/>
      <c r="CQ32" s="379"/>
      <c r="CR32" s="379"/>
      <c r="CS32" s="379"/>
      <c r="CT32" s="379"/>
      <c r="CU32" s="379"/>
      <c r="CV32" s="379"/>
      <c r="CW32" s="379"/>
      <c r="CX32" s="379"/>
      <c r="CY32" s="379"/>
      <c r="CZ32" s="379"/>
      <c r="DA32" s="379"/>
      <c r="DB32" s="379"/>
      <c r="DC32" s="379"/>
      <c r="DD32" s="379"/>
      <c r="DE32" s="379"/>
      <c r="DI32" s="192"/>
    </row>
    <row r="33" spans="1:113" ht="13.5" customHeight="1" x14ac:dyDescent="0.2">
      <c r="A33" s="169"/>
      <c r="B33" s="193"/>
      <c r="C33" s="371" t="s">
        <v>186</v>
      </c>
      <c r="D33" s="371"/>
      <c r="E33" s="370" t="s">
        <v>187</v>
      </c>
      <c r="F33" s="370"/>
      <c r="G33" s="370"/>
      <c r="H33" s="370"/>
      <c r="I33" s="370"/>
      <c r="J33" s="370"/>
      <c r="K33" s="370"/>
      <c r="L33" s="370"/>
      <c r="M33" s="370"/>
      <c r="N33" s="370"/>
      <c r="O33" s="370"/>
      <c r="P33" s="370"/>
      <c r="Q33" s="370"/>
      <c r="R33" s="370"/>
      <c r="S33" s="370"/>
      <c r="T33" s="194"/>
      <c r="U33" s="371" t="s">
        <v>186</v>
      </c>
      <c r="V33" s="371"/>
      <c r="W33" s="370" t="s">
        <v>187</v>
      </c>
      <c r="X33" s="370"/>
      <c r="Y33" s="370"/>
      <c r="Z33" s="370"/>
      <c r="AA33" s="370"/>
      <c r="AB33" s="370"/>
      <c r="AC33" s="370"/>
      <c r="AD33" s="370"/>
      <c r="AE33" s="370"/>
      <c r="AF33" s="370"/>
      <c r="AG33" s="370"/>
      <c r="AH33" s="370"/>
      <c r="AI33" s="370"/>
      <c r="AJ33" s="370"/>
      <c r="AK33" s="370"/>
      <c r="AL33" s="194"/>
      <c r="AM33" s="371" t="s">
        <v>186</v>
      </c>
      <c r="AN33" s="371"/>
      <c r="AO33" s="370" t="s">
        <v>187</v>
      </c>
      <c r="AP33" s="370"/>
      <c r="AQ33" s="370"/>
      <c r="AR33" s="370"/>
      <c r="AS33" s="370"/>
      <c r="AT33" s="370"/>
      <c r="AU33" s="370"/>
      <c r="AV33" s="370"/>
      <c r="AW33" s="370"/>
      <c r="AX33" s="370"/>
      <c r="AY33" s="370"/>
      <c r="AZ33" s="370"/>
      <c r="BA33" s="370"/>
      <c r="BB33" s="370"/>
      <c r="BC33" s="370"/>
      <c r="BD33" s="195"/>
      <c r="BE33" s="370" t="s">
        <v>188</v>
      </c>
      <c r="BF33" s="370"/>
      <c r="BG33" s="370" t="s">
        <v>189</v>
      </c>
      <c r="BH33" s="370"/>
      <c r="BI33" s="370"/>
      <c r="BJ33" s="370"/>
      <c r="BK33" s="370"/>
      <c r="BL33" s="370"/>
      <c r="BM33" s="370"/>
      <c r="BN33" s="370"/>
      <c r="BO33" s="370"/>
      <c r="BP33" s="370"/>
      <c r="BQ33" s="370"/>
      <c r="BR33" s="370"/>
      <c r="BS33" s="370"/>
      <c r="BT33" s="370"/>
      <c r="BU33" s="370"/>
      <c r="BV33" s="195"/>
      <c r="BW33" s="371" t="s">
        <v>188</v>
      </c>
      <c r="BX33" s="371"/>
      <c r="BY33" s="370" t="s">
        <v>190</v>
      </c>
      <c r="BZ33" s="370"/>
      <c r="CA33" s="370"/>
      <c r="CB33" s="370"/>
      <c r="CC33" s="370"/>
      <c r="CD33" s="370"/>
      <c r="CE33" s="370"/>
      <c r="CF33" s="370"/>
      <c r="CG33" s="370"/>
      <c r="CH33" s="370"/>
      <c r="CI33" s="370"/>
      <c r="CJ33" s="370"/>
      <c r="CK33" s="370"/>
      <c r="CL33" s="370"/>
      <c r="CM33" s="370"/>
      <c r="CN33" s="194"/>
      <c r="CO33" s="371" t="s">
        <v>186</v>
      </c>
      <c r="CP33" s="371"/>
      <c r="CQ33" s="370" t="s">
        <v>191</v>
      </c>
      <c r="CR33" s="370"/>
      <c r="CS33" s="370"/>
      <c r="CT33" s="370"/>
      <c r="CU33" s="370"/>
      <c r="CV33" s="370"/>
      <c r="CW33" s="370"/>
      <c r="CX33" s="370"/>
      <c r="CY33" s="370"/>
      <c r="CZ33" s="370"/>
      <c r="DA33" s="370"/>
      <c r="DB33" s="370"/>
      <c r="DC33" s="370"/>
      <c r="DD33" s="370"/>
      <c r="DE33" s="370"/>
      <c r="DF33" s="194"/>
      <c r="DG33" s="369" t="s">
        <v>192</v>
      </c>
      <c r="DH33" s="369"/>
      <c r="DI33" s="196"/>
    </row>
    <row r="34" spans="1:113" ht="32.25" customHeight="1" x14ac:dyDescent="0.2">
      <c r="A34" s="169"/>
      <c r="B34" s="193"/>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69"/>
      <c r="U34" s="367">
        <f>IF(W34="","",MAX(C34:D43)+1)</f>
        <v>3</v>
      </c>
      <c r="V34" s="367"/>
      <c r="W34" s="368" t="str">
        <f>IF('各会計、関係団体の財政状況及び健全化判断比率'!B28="","",'各会計、関係団体の財政状況及び健全化判断比率'!B28)</f>
        <v>国民健康保険事業費特別会計</v>
      </c>
      <c r="X34" s="368"/>
      <c r="Y34" s="368"/>
      <c r="Z34" s="368"/>
      <c r="AA34" s="368"/>
      <c r="AB34" s="368"/>
      <c r="AC34" s="368"/>
      <c r="AD34" s="368"/>
      <c r="AE34" s="368"/>
      <c r="AF34" s="368"/>
      <c r="AG34" s="368"/>
      <c r="AH34" s="368"/>
      <c r="AI34" s="368"/>
      <c r="AJ34" s="368"/>
      <c r="AK34" s="368"/>
      <c r="AL34" s="169"/>
      <c r="AM34" s="367">
        <f>IF(AO34="","",MAX(C34:D43,U34:V43)+1)</f>
        <v>6</v>
      </c>
      <c r="AN34" s="367"/>
      <c r="AO34" s="368" t="str">
        <f>IF('各会計、関係団体の財政状況及び健全化判断比率'!B31="","",'各会計、関係団体の財政状況及び健全化判断比率'!B31)</f>
        <v>水道事業会計</v>
      </c>
      <c r="AP34" s="368"/>
      <c r="AQ34" s="368"/>
      <c r="AR34" s="368"/>
      <c r="AS34" s="368"/>
      <c r="AT34" s="368"/>
      <c r="AU34" s="368"/>
      <c r="AV34" s="368"/>
      <c r="AW34" s="368"/>
      <c r="AX34" s="368"/>
      <c r="AY34" s="368"/>
      <c r="AZ34" s="368"/>
      <c r="BA34" s="368"/>
      <c r="BB34" s="368"/>
      <c r="BC34" s="368"/>
      <c r="BD34" s="169"/>
      <c r="BE34" s="367" t="str">
        <f>IF(BG34="","",MAX(C34:D43,U34:V43,AM34:AN43)+1)</f>
        <v/>
      </c>
      <c r="BF34" s="367"/>
      <c r="BG34" s="368"/>
      <c r="BH34" s="368"/>
      <c r="BI34" s="368"/>
      <c r="BJ34" s="368"/>
      <c r="BK34" s="368"/>
      <c r="BL34" s="368"/>
      <c r="BM34" s="368"/>
      <c r="BN34" s="368"/>
      <c r="BO34" s="368"/>
      <c r="BP34" s="368"/>
      <c r="BQ34" s="368"/>
      <c r="BR34" s="368"/>
      <c r="BS34" s="368"/>
      <c r="BT34" s="368"/>
      <c r="BU34" s="368"/>
      <c r="BV34" s="169"/>
      <c r="BW34" s="367">
        <f>IF(BY34="","",MAX(C34:D43,U34:V43,AM34:AN43,BE34:BF43)+1)</f>
        <v>8</v>
      </c>
      <c r="BX34" s="367"/>
      <c r="BY34" s="368" t="str">
        <f>IF('各会計、関係団体の財政状況及び健全化判断比率'!B68="","",'各会計、関係団体の財政状況及び健全化判断比率'!B68)</f>
        <v>那須地区広域事務組合（一般会計）</v>
      </c>
      <c r="BZ34" s="368"/>
      <c r="CA34" s="368"/>
      <c r="CB34" s="368"/>
      <c r="CC34" s="368"/>
      <c r="CD34" s="368"/>
      <c r="CE34" s="368"/>
      <c r="CF34" s="368"/>
      <c r="CG34" s="368"/>
      <c r="CH34" s="368"/>
      <c r="CI34" s="368"/>
      <c r="CJ34" s="368"/>
      <c r="CK34" s="368"/>
      <c r="CL34" s="368"/>
      <c r="CM34" s="368"/>
      <c r="CN34" s="169"/>
      <c r="CO34" s="367">
        <f>IF(CQ34="","",MAX(C34:D43,U34:V43,AM34:AN43,BE34:BF43,BW34:BX43)+1)</f>
        <v>17</v>
      </c>
      <c r="CP34" s="367"/>
      <c r="CQ34" s="368" t="str">
        <f>IF('各会計、関係団体の財政状況及び健全化判断比率'!BS7="","",'各会計、関係団体の財政状況及び健全化判断比率'!BS7)</f>
        <v>大田原市管理公社</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196"/>
    </row>
    <row r="35" spans="1:113" ht="32.25" customHeight="1" x14ac:dyDescent="0.2">
      <c r="A35" s="169"/>
      <c r="B35" s="193"/>
      <c r="C35" s="367">
        <f>IF(E35="","",C34+1)</f>
        <v>2</v>
      </c>
      <c r="D35" s="367"/>
      <c r="E35" s="368" t="str">
        <f>IF('各会計、関係団体の財政状況及び健全化判断比率'!B8="","",'各会計、関係団体の財政状況及び健全化判断比率'!B8)</f>
        <v>子育て支援券特別会計</v>
      </c>
      <c r="F35" s="368"/>
      <c r="G35" s="368"/>
      <c r="H35" s="368"/>
      <c r="I35" s="368"/>
      <c r="J35" s="368"/>
      <c r="K35" s="368"/>
      <c r="L35" s="368"/>
      <c r="M35" s="368"/>
      <c r="N35" s="368"/>
      <c r="O35" s="368"/>
      <c r="P35" s="368"/>
      <c r="Q35" s="368"/>
      <c r="R35" s="368"/>
      <c r="S35" s="368"/>
      <c r="T35" s="169"/>
      <c r="U35" s="367">
        <f>IF(W35="","",U34+1)</f>
        <v>4</v>
      </c>
      <c r="V35" s="367"/>
      <c r="W35" s="368" t="str">
        <f>IF('各会計、関係団体の財政状況及び健全化判断比率'!B29="","",'各会計、関係団体の財政状況及び健全化判断比率'!B29)</f>
        <v>介護保険特別会計</v>
      </c>
      <c r="X35" s="368"/>
      <c r="Y35" s="368"/>
      <c r="Z35" s="368"/>
      <c r="AA35" s="368"/>
      <c r="AB35" s="368"/>
      <c r="AC35" s="368"/>
      <c r="AD35" s="368"/>
      <c r="AE35" s="368"/>
      <c r="AF35" s="368"/>
      <c r="AG35" s="368"/>
      <c r="AH35" s="368"/>
      <c r="AI35" s="368"/>
      <c r="AJ35" s="368"/>
      <c r="AK35" s="368"/>
      <c r="AL35" s="169"/>
      <c r="AM35" s="367">
        <f t="shared" ref="AM35:AM43" si="0">IF(AO35="","",AM34+1)</f>
        <v>7</v>
      </c>
      <c r="AN35" s="367"/>
      <c r="AO35" s="368" t="str">
        <f>IF('各会計、関係団体の財政状況及び健全化判断比率'!B32="","",'各会計、関係団体の財政状況及び健全化判断比率'!B32)</f>
        <v>下水道事業会計</v>
      </c>
      <c r="AP35" s="368"/>
      <c r="AQ35" s="368"/>
      <c r="AR35" s="368"/>
      <c r="AS35" s="368"/>
      <c r="AT35" s="368"/>
      <c r="AU35" s="368"/>
      <c r="AV35" s="368"/>
      <c r="AW35" s="368"/>
      <c r="AX35" s="368"/>
      <c r="AY35" s="368"/>
      <c r="AZ35" s="368"/>
      <c r="BA35" s="368"/>
      <c r="BB35" s="368"/>
      <c r="BC35" s="368"/>
      <c r="BD35" s="169"/>
      <c r="BE35" s="367" t="str">
        <f t="shared" ref="BE35:BE43" si="1">IF(BG35="","",BE34+1)</f>
        <v/>
      </c>
      <c r="BF35" s="367"/>
      <c r="BG35" s="368"/>
      <c r="BH35" s="368"/>
      <c r="BI35" s="368"/>
      <c r="BJ35" s="368"/>
      <c r="BK35" s="368"/>
      <c r="BL35" s="368"/>
      <c r="BM35" s="368"/>
      <c r="BN35" s="368"/>
      <c r="BO35" s="368"/>
      <c r="BP35" s="368"/>
      <c r="BQ35" s="368"/>
      <c r="BR35" s="368"/>
      <c r="BS35" s="368"/>
      <c r="BT35" s="368"/>
      <c r="BU35" s="368"/>
      <c r="BV35" s="169"/>
      <c r="BW35" s="367">
        <f t="shared" ref="BW35:BW43" si="2">IF(BY35="","",BW34+1)</f>
        <v>9</v>
      </c>
      <c r="BX35" s="367"/>
      <c r="BY35" s="368" t="str">
        <f>IF('各会計、関係団体の財政状況及び健全化判断比率'!B69="","",'各会計、関係団体の財政状況及び健全化判断比率'!B69)</f>
        <v>那須地区広域事務組合（広域クリーンセンター大田原事業特別会計）</v>
      </c>
      <c r="BZ35" s="368"/>
      <c r="CA35" s="368"/>
      <c r="CB35" s="368"/>
      <c r="CC35" s="368"/>
      <c r="CD35" s="368"/>
      <c r="CE35" s="368"/>
      <c r="CF35" s="368"/>
      <c r="CG35" s="368"/>
      <c r="CH35" s="368"/>
      <c r="CI35" s="368"/>
      <c r="CJ35" s="368"/>
      <c r="CK35" s="368"/>
      <c r="CL35" s="368"/>
      <c r="CM35" s="368"/>
      <c r="CN35" s="169"/>
      <c r="CO35" s="367">
        <f t="shared" ref="CO35:CO43" si="3">IF(CQ35="","",CO34+1)</f>
        <v>18</v>
      </c>
      <c r="CP35" s="367"/>
      <c r="CQ35" s="368" t="str">
        <f>IF('各会計、関係団体の財政状況及び健全化判断比率'!BS8="","",'各会計、関係団体の財政状況及び健全化判断比率'!BS8)</f>
        <v>那須野が原文化振興財団</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196"/>
    </row>
    <row r="36" spans="1:113" ht="32.25" customHeight="1" x14ac:dyDescent="0.2">
      <c r="A36" s="169"/>
      <c r="B36" s="193"/>
      <c r="C36" s="367" t="str">
        <f>IF(E36="","",C35+1)</f>
        <v/>
      </c>
      <c r="D36" s="367"/>
      <c r="E36" s="368" t="str">
        <f>IF('各会計、関係団体の財政状況及び健全化判断比率'!B9="","",'各会計、関係団体の財政状況及び健全化判断比率'!B9)</f>
        <v/>
      </c>
      <c r="F36" s="368"/>
      <c r="G36" s="368"/>
      <c r="H36" s="368"/>
      <c r="I36" s="368"/>
      <c r="J36" s="368"/>
      <c r="K36" s="368"/>
      <c r="L36" s="368"/>
      <c r="M36" s="368"/>
      <c r="N36" s="368"/>
      <c r="O36" s="368"/>
      <c r="P36" s="368"/>
      <c r="Q36" s="368"/>
      <c r="R36" s="368"/>
      <c r="S36" s="368"/>
      <c r="T36" s="169"/>
      <c r="U36" s="367">
        <f t="shared" ref="U36:U43" si="4">IF(W36="","",U35+1)</f>
        <v>5</v>
      </c>
      <c r="V36" s="367"/>
      <c r="W36" s="368" t="str">
        <f>IF('各会計、関係団体の財政状況及び健全化判断比率'!B30="","",'各会計、関係団体の財政状況及び健全化判断比率'!B30)</f>
        <v>後期高齢者医療特別会計</v>
      </c>
      <c r="X36" s="368"/>
      <c r="Y36" s="368"/>
      <c r="Z36" s="368"/>
      <c r="AA36" s="368"/>
      <c r="AB36" s="368"/>
      <c r="AC36" s="368"/>
      <c r="AD36" s="368"/>
      <c r="AE36" s="368"/>
      <c r="AF36" s="368"/>
      <c r="AG36" s="368"/>
      <c r="AH36" s="368"/>
      <c r="AI36" s="368"/>
      <c r="AJ36" s="368"/>
      <c r="AK36" s="368"/>
      <c r="AL36" s="169"/>
      <c r="AM36" s="367" t="str">
        <f t="shared" si="0"/>
        <v/>
      </c>
      <c r="AN36" s="367"/>
      <c r="AO36" s="368"/>
      <c r="AP36" s="368"/>
      <c r="AQ36" s="368"/>
      <c r="AR36" s="368"/>
      <c r="AS36" s="368"/>
      <c r="AT36" s="368"/>
      <c r="AU36" s="368"/>
      <c r="AV36" s="368"/>
      <c r="AW36" s="368"/>
      <c r="AX36" s="368"/>
      <c r="AY36" s="368"/>
      <c r="AZ36" s="368"/>
      <c r="BA36" s="368"/>
      <c r="BB36" s="368"/>
      <c r="BC36" s="368"/>
      <c r="BD36" s="169"/>
      <c r="BE36" s="367" t="str">
        <f t="shared" si="1"/>
        <v/>
      </c>
      <c r="BF36" s="367"/>
      <c r="BG36" s="368"/>
      <c r="BH36" s="368"/>
      <c r="BI36" s="368"/>
      <c r="BJ36" s="368"/>
      <c r="BK36" s="368"/>
      <c r="BL36" s="368"/>
      <c r="BM36" s="368"/>
      <c r="BN36" s="368"/>
      <c r="BO36" s="368"/>
      <c r="BP36" s="368"/>
      <c r="BQ36" s="368"/>
      <c r="BR36" s="368"/>
      <c r="BS36" s="368"/>
      <c r="BT36" s="368"/>
      <c r="BU36" s="368"/>
      <c r="BV36" s="169"/>
      <c r="BW36" s="367">
        <f t="shared" si="2"/>
        <v>10</v>
      </c>
      <c r="BX36" s="367"/>
      <c r="BY36" s="368" t="str">
        <f>IF('各会計、関係団体の財政状況及び健全化判断比率'!B70="","",'各会計、関係団体の財政状況及び健全化判断比率'!B70)</f>
        <v>那須地区広域事務組合（黒羽グリーンオアシス事業特別会計）</v>
      </c>
      <c r="BZ36" s="368"/>
      <c r="CA36" s="368"/>
      <c r="CB36" s="368"/>
      <c r="CC36" s="368"/>
      <c r="CD36" s="368"/>
      <c r="CE36" s="368"/>
      <c r="CF36" s="368"/>
      <c r="CG36" s="368"/>
      <c r="CH36" s="368"/>
      <c r="CI36" s="368"/>
      <c r="CJ36" s="368"/>
      <c r="CK36" s="368"/>
      <c r="CL36" s="368"/>
      <c r="CM36" s="368"/>
      <c r="CN36" s="169"/>
      <c r="CO36" s="367">
        <f t="shared" si="3"/>
        <v>19</v>
      </c>
      <c r="CP36" s="367"/>
      <c r="CQ36" s="368" t="str">
        <f>IF('各会計、関係団体の財政状況及び健全化判断比率'!BS9="","",'各会計、関係団体の財政状況及び健全化判断比率'!BS9)</f>
        <v>大田原市農業公社</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196"/>
    </row>
    <row r="37" spans="1:113" ht="32.25" customHeight="1" x14ac:dyDescent="0.2">
      <c r="A37" s="169"/>
      <c r="B37" s="193"/>
      <c r="C37" s="367" t="str">
        <f>IF(E37="","",C36+1)</f>
        <v/>
      </c>
      <c r="D37" s="367"/>
      <c r="E37" s="368" t="str">
        <f>IF('各会計、関係団体の財政状況及び健全化判断比率'!B10="","",'各会計、関係団体の財政状況及び健全化判断比率'!B10)</f>
        <v/>
      </c>
      <c r="F37" s="368"/>
      <c r="G37" s="368"/>
      <c r="H37" s="368"/>
      <c r="I37" s="368"/>
      <c r="J37" s="368"/>
      <c r="K37" s="368"/>
      <c r="L37" s="368"/>
      <c r="M37" s="368"/>
      <c r="N37" s="368"/>
      <c r="O37" s="368"/>
      <c r="P37" s="368"/>
      <c r="Q37" s="368"/>
      <c r="R37" s="368"/>
      <c r="S37" s="368"/>
      <c r="T37" s="169"/>
      <c r="U37" s="367" t="str">
        <f t="shared" si="4"/>
        <v/>
      </c>
      <c r="V37" s="367"/>
      <c r="W37" s="368"/>
      <c r="X37" s="368"/>
      <c r="Y37" s="368"/>
      <c r="Z37" s="368"/>
      <c r="AA37" s="368"/>
      <c r="AB37" s="368"/>
      <c r="AC37" s="368"/>
      <c r="AD37" s="368"/>
      <c r="AE37" s="368"/>
      <c r="AF37" s="368"/>
      <c r="AG37" s="368"/>
      <c r="AH37" s="368"/>
      <c r="AI37" s="368"/>
      <c r="AJ37" s="368"/>
      <c r="AK37" s="368"/>
      <c r="AL37" s="169"/>
      <c r="AM37" s="367" t="str">
        <f t="shared" si="0"/>
        <v/>
      </c>
      <c r="AN37" s="367"/>
      <c r="AO37" s="368"/>
      <c r="AP37" s="368"/>
      <c r="AQ37" s="368"/>
      <c r="AR37" s="368"/>
      <c r="AS37" s="368"/>
      <c r="AT37" s="368"/>
      <c r="AU37" s="368"/>
      <c r="AV37" s="368"/>
      <c r="AW37" s="368"/>
      <c r="AX37" s="368"/>
      <c r="AY37" s="368"/>
      <c r="AZ37" s="368"/>
      <c r="BA37" s="368"/>
      <c r="BB37" s="368"/>
      <c r="BC37" s="368"/>
      <c r="BD37" s="169"/>
      <c r="BE37" s="367" t="str">
        <f t="shared" si="1"/>
        <v/>
      </c>
      <c r="BF37" s="367"/>
      <c r="BG37" s="368"/>
      <c r="BH37" s="368"/>
      <c r="BI37" s="368"/>
      <c r="BJ37" s="368"/>
      <c r="BK37" s="368"/>
      <c r="BL37" s="368"/>
      <c r="BM37" s="368"/>
      <c r="BN37" s="368"/>
      <c r="BO37" s="368"/>
      <c r="BP37" s="368"/>
      <c r="BQ37" s="368"/>
      <c r="BR37" s="368"/>
      <c r="BS37" s="368"/>
      <c r="BT37" s="368"/>
      <c r="BU37" s="368"/>
      <c r="BV37" s="169"/>
      <c r="BW37" s="367">
        <f t="shared" si="2"/>
        <v>11</v>
      </c>
      <c r="BX37" s="367"/>
      <c r="BY37" s="368" t="str">
        <f>IF('各会計、関係団体の財政状況及び健全化判断比率'!B71="","",'各会計、関係団体の財政状況及び健全化判断比率'!B71)</f>
        <v>那須地区広域事務組合（那須グリーンネクサス事業特別会計）</v>
      </c>
      <c r="BZ37" s="368"/>
      <c r="CA37" s="368"/>
      <c r="CB37" s="368"/>
      <c r="CC37" s="368"/>
      <c r="CD37" s="368"/>
      <c r="CE37" s="368"/>
      <c r="CF37" s="368"/>
      <c r="CG37" s="368"/>
      <c r="CH37" s="368"/>
      <c r="CI37" s="368"/>
      <c r="CJ37" s="368"/>
      <c r="CK37" s="368"/>
      <c r="CL37" s="368"/>
      <c r="CM37" s="368"/>
      <c r="CN37" s="169"/>
      <c r="CO37" s="367">
        <f t="shared" si="3"/>
        <v>20</v>
      </c>
      <c r="CP37" s="367"/>
      <c r="CQ37" s="368" t="str">
        <f>IF('各会計、関係団体の財政状況及び健全化判断比率'!BS10="","",'各会計、関係団体の財政状況及び健全化判断比率'!BS10)</f>
        <v>大田原まちづくりカンパニー</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196"/>
    </row>
    <row r="38" spans="1:113" ht="32.25" customHeight="1" x14ac:dyDescent="0.2">
      <c r="A38" s="169"/>
      <c r="B38" s="193"/>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69"/>
      <c r="U38" s="367" t="str">
        <f t="shared" si="4"/>
        <v/>
      </c>
      <c r="V38" s="367"/>
      <c r="W38" s="368"/>
      <c r="X38" s="368"/>
      <c r="Y38" s="368"/>
      <c r="Z38" s="368"/>
      <c r="AA38" s="368"/>
      <c r="AB38" s="368"/>
      <c r="AC38" s="368"/>
      <c r="AD38" s="368"/>
      <c r="AE38" s="368"/>
      <c r="AF38" s="368"/>
      <c r="AG38" s="368"/>
      <c r="AH38" s="368"/>
      <c r="AI38" s="368"/>
      <c r="AJ38" s="368"/>
      <c r="AK38" s="368"/>
      <c r="AL38" s="169"/>
      <c r="AM38" s="367" t="str">
        <f t="shared" si="0"/>
        <v/>
      </c>
      <c r="AN38" s="367"/>
      <c r="AO38" s="368"/>
      <c r="AP38" s="368"/>
      <c r="AQ38" s="368"/>
      <c r="AR38" s="368"/>
      <c r="AS38" s="368"/>
      <c r="AT38" s="368"/>
      <c r="AU38" s="368"/>
      <c r="AV38" s="368"/>
      <c r="AW38" s="368"/>
      <c r="AX38" s="368"/>
      <c r="AY38" s="368"/>
      <c r="AZ38" s="368"/>
      <c r="BA38" s="368"/>
      <c r="BB38" s="368"/>
      <c r="BC38" s="368"/>
      <c r="BD38" s="169"/>
      <c r="BE38" s="367" t="str">
        <f t="shared" si="1"/>
        <v/>
      </c>
      <c r="BF38" s="367"/>
      <c r="BG38" s="368"/>
      <c r="BH38" s="368"/>
      <c r="BI38" s="368"/>
      <c r="BJ38" s="368"/>
      <c r="BK38" s="368"/>
      <c r="BL38" s="368"/>
      <c r="BM38" s="368"/>
      <c r="BN38" s="368"/>
      <c r="BO38" s="368"/>
      <c r="BP38" s="368"/>
      <c r="BQ38" s="368"/>
      <c r="BR38" s="368"/>
      <c r="BS38" s="368"/>
      <c r="BT38" s="368"/>
      <c r="BU38" s="368"/>
      <c r="BV38" s="169"/>
      <c r="BW38" s="367">
        <f t="shared" si="2"/>
        <v>12</v>
      </c>
      <c r="BX38" s="367"/>
      <c r="BY38" s="368" t="str">
        <f>IF('各会計、関係団体の財政状況及び健全化判断比率'!B72="","",'各会計、関係団体の財政状況及び健全化判断比率'!B72)</f>
        <v>那須地区消防組合</v>
      </c>
      <c r="BZ38" s="368"/>
      <c r="CA38" s="368"/>
      <c r="CB38" s="368"/>
      <c r="CC38" s="368"/>
      <c r="CD38" s="368"/>
      <c r="CE38" s="368"/>
      <c r="CF38" s="368"/>
      <c r="CG38" s="368"/>
      <c r="CH38" s="368"/>
      <c r="CI38" s="368"/>
      <c r="CJ38" s="368"/>
      <c r="CK38" s="368"/>
      <c r="CL38" s="368"/>
      <c r="CM38" s="368"/>
      <c r="CN38" s="169"/>
      <c r="CO38" s="367">
        <f t="shared" si="3"/>
        <v>21</v>
      </c>
      <c r="CP38" s="367"/>
      <c r="CQ38" s="368" t="str">
        <f>IF('各会計、関係団体の財政状況及び健全化判断比率'!BS11="","",'各会計、関係団体の財政状況及び健全化判断比率'!BS11)</f>
        <v>大田原ツーリズム</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196"/>
    </row>
    <row r="39" spans="1:113" ht="32.25" customHeight="1" x14ac:dyDescent="0.2">
      <c r="A39" s="169"/>
      <c r="B39" s="193"/>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69"/>
      <c r="U39" s="367" t="str">
        <f t="shared" si="4"/>
        <v/>
      </c>
      <c r="V39" s="367"/>
      <c r="W39" s="368"/>
      <c r="X39" s="368"/>
      <c r="Y39" s="368"/>
      <c r="Z39" s="368"/>
      <c r="AA39" s="368"/>
      <c r="AB39" s="368"/>
      <c r="AC39" s="368"/>
      <c r="AD39" s="368"/>
      <c r="AE39" s="368"/>
      <c r="AF39" s="368"/>
      <c r="AG39" s="368"/>
      <c r="AH39" s="368"/>
      <c r="AI39" s="368"/>
      <c r="AJ39" s="368"/>
      <c r="AK39" s="368"/>
      <c r="AL39" s="169"/>
      <c r="AM39" s="367" t="str">
        <f t="shared" si="0"/>
        <v/>
      </c>
      <c r="AN39" s="367"/>
      <c r="AO39" s="368"/>
      <c r="AP39" s="368"/>
      <c r="AQ39" s="368"/>
      <c r="AR39" s="368"/>
      <c r="AS39" s="368"/>
      <c r="AT39" s="368"/>
      <c r="AU39" s="368"/>
      <c r="AV39" s="368"/>
      <c r="AW39" s="368"/>
      <c r="AX39" s="368"/>
      <c r="AY39" s="368"/>
      <c r="AZ39" s="368"/>
      <c r="BA39" s="368"/>
      <c r="BB39" s="368"/>
      <c r="BC39" s="368"/>
      <c r="BD39" s="169"/>
      <c r="BE39" s="367" t="str">
        <f t="shared" si="1"/>
        <v/>
      </c>
      <c r="BF39" s="367"/>
      <c r="BG39" s="368"/>
      <c r="BH39" s="368"/>
      <c r="BI39" s="368"/>
      <c r="BJ39" s="368"/>
      <c r="BK39" s="368"/>
      <c r="BL39" s="368"/>
      <c r="BM39" s="368"/>
      <c r="BN39" s="368"/>
      <c r="BO39" s="368"/>
      <c r="BP39" s="368"/>
      <c r="BQ39" s="368"/>
      <c r="BR39" s="368"/>
      <c r="BS39" s="368"/>
      <c r="BT39" s="368"/>
      <c r="BU39" s="368"/>
      <c r="BV39" s="169"/>
      <c r="BW39" s="367">
        <f t="shared" si="2"/>
        <v>13</v>
      </c>
      <c r="BX39" s="367"/>
      <c r="BY39" s="368" t="str">
        <f>IF('各会計、関係団体の財政状況及び健全化判断比率'!B73="","",'各会計、関係団体の財政状況及び健全化判断比率'!B73)</f>
        <v>栃木県市町村総合事務組合（一般会計）</v>
      </c>
      <c r="BZ39" s="368"/>
      <c r="CA39" s="368"/>
      <c r="CB39" s="368"/>
      <c r="CC39" s="368"/>
      <c r="CD39" s="368"/>
      <c r="CE39" s="368"/>
      <c r="CF39" s="368"/>
      <c r="CG39" s="368"/>
      <c r="CH39" s="368"/>
      <c r="CI39" s="368"/>
      <c r="CJ39" s="368"/>
      <c r="CK39" s="368"/>
      <c r="CL39" s="368"/>
      <c r="CM39" s="368"/>
      <c r="CN39" s="169"/>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196"/>
    </row>
    <row r="40" spans="1:113" ht="32.25" customHeight="1" x14ac:dyDescent="0.2">
      <c r="A40" s="169"/>
      <c r="B40" s="193"/>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69"/>
      <c r="U40" s="367" t="str">
        <f t="shared" si="4"/>
        <v/>
      </c>
      <c r="V40" s="367"/>
      <c r="W40" s="368"/>
      <c r="X40" s="368"/>
      <c r="Y40" s="368"/>
      <c r="Z40" s="368"/>
      <c r="AA40" s="368"/>
      <c r="AB40" s="368"/>
      <c r="AC40" s="368"/>
      <c r="AD40" s="368"/>
      <c r="AE40" s="368"/>
      <c r="AF40" s="368"/>
      <c r="AG40" s="368"/>
      <c r="AH40" s="368"/>
      <c r="AI40" s="368"/>
      <c r="AJ40" s="368"/>
      <c r="AK40" s="368"/>
      <c r="AL40" s="169"/>
      <c r="AM40" s="367" t="str">
        <f t="shared" si="0"/>
        <v/>
      </c>
      <c r="AN40" s="367"/>
      <c r="AO40" s="368"/>
      <c r="AP40" s="368"/>
      <c r="AQ40" s="368"/>
      <c r="AR40" s="368"/>
      <c r="AS40" s="368"/>
      <c r="AT40" s="368"/>
      <c r="AU40" s="368"/>
      <c r="AV40" s="368"/>
      <c r="AW40" s="368"/>
      <c r="AX40" s="368"/>
      <c r="AY40" s="368"/>
      <c r="AZ40" s="368"/>
      <c r="BA40" s="368"/>
      <c r="BB40" s="368"/>
      <c r="BC40" s="368"/>
      <c r="BD40" s="169"/>
      <c r="BE40" s="367" t="str">
        <f t="shared" si="1"/>
        <v/>
      </c>
      <c r="BF40" s="367"/>
      <c r="BG40" s="368"/>
      <c r="BH40" s="368"/>
      <c r="BI40" s="368"/>
      <c r="BJ40" s="368"/>
      <c r="BK40" s="368"/>
      <c r="BL40" s="368"/>
      <c r="BM40" s="368"/>
      <c r="BN40" s="368"/>
      <c r="BO40" s="368"/>
      <c r="BP40" s="368"/>
      <c r="BQ40" s="368"/>
      <c r="BR40" s="368"/>
      <c r="BS40" s="368"/>
      <c r="BT40" s="368"/>
      <c r="BU40" s="368"/>
      <c r="BV40" s="169"/>
      <c r="BW40" s="367">
        <f t="shared" si="2"/>
        <v>14</v>
      </c>
      <c r="BX40" s="367"/>
      <c r="BY40" s="368" t="str">
        <f>IF('各会計、関係団体の財政状況及び健全化判断比率'!B74="","",'各会計、関係団体の財政状況及び健全化判断比率'!B74)</f>
        <v>栃木県市町村総合事務組合（特別会計）</v>
      </c>
      <c r="BZ40" s="368"/>
      <c r="CA40" s="368"/>
      <c r="CB40" s="368"/>
      <c r="CC40" s="368"/>
      <c r="CD40" s="368"/>
      <c r="CE40" s="368"/>
      <c r="CF40" s="368"/>
      <c r="CG40" s="368"/>
      <c r="CH40" s="368"/>
      <c r="CI40" s="368"/>
      <c r="CJ40" s="368"/>
      <c r="CK40" s="368"/>
      <c r="CL40" s="368"/>
      <c r="CM40" s="368"/>
      <c r="CN40" s="169"/>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196"/>
    </row>
    <row r="41" spans="1:113" ht="32.25" customHeight="1" x14ac:dyDescent="0.2">
      <c r="A41" s="169"/>
      <c r="B41" s="193"/>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69"/>
      <c r="U41" s="367" t="str">
        <f t="shared" si="4"/>
        <v/>
      </c>
      <c r="V41" s="367"/>
      <c r="W41" s="368"/>
      <c r="X41" s="368"/>
      <c r="Y41" s="368"/>
      <c r="Z41" s="368"/>
      <c r="AA41" s="368"/>
      <c r="AB41" s="368"/>
      <c r="AC41" s="368"/>
      <c r="AD41" s="368"/>
      <c r="AE41" s="368"/>
      <c r="AF41" s="368"/>
      <c r="AG41" s="368"/>
      <c r="AH41" s="368"/>
      <c r="AI41" s="368"/>
      <c r="AJ41" s="368"/>
      <c r="AK41" s="368"/>
      <c r="AL41" s="169"/>
      <c r="AM41" s="367" t="str">
        <f t="shared" si="0"/>
        <v/>
      </c>
      <c r="AN41" s="367"/>
      <c r="AO41" s="368"/>
      <c r="AP41" s="368"/>
      <c r="AQ41" s="368"/>
      <c r="AR41" s="368"/>
      <c r="AS41" s="368"/>
      <c r="AT41" s="368"/>
      <c r="AU41" s="368"/>
      <c r="AV41" s="368"/>
      <c r="AW41" s="368"/>
      <c r="AX41" s="368"/>
      <c r="AY41" s="368"/>
      <c r="AZ41" s="368"/>
      <c r="BA41" s="368"/>
      <c r="BB41" s="368"/>
      <c r="BC41" s="368"/>
      <c r="BD41" s="169"/>
      <c r="BE41" s="367" t="str">
        <f t="shared" si="1"/>
        <v/>
      </c>
      <c r="BF41" s="367"/>
      <c r="BG41" s="368"/>
      <c r="BH41" s="368"/>
      <c r="BI41" s="368"/>
      <c r="BJ41" s="368"/>
      <c r="BK41" s="368"/>
      <c r="BL41" s="368"/>
      <c r="BM41" s="368"/>
      <c r="BN41" s="368"/>
      <c r="BO41" s="368"/>
      <c r="BP41" s="368"/>
      <c r="BQ41" s="368"/>
      <c r="BR41" s="368"/>
      <c r="BS41" s="368"/>
      <c r="BT41" s="368"/>
      <c r="BU41" s="368"/>
      <c r="BV41" s="169"/>
      <c r="BW41" s="367">
        <f t="shared" si="2"/>
        <v>15</v>
      </c>
      <c r="BX41" s="367"/>
      <c r="BY41" s="368" t="str">
        <f>IF('各会計、関係団体の財政状況及び健全化判断比率'!B75="","",'各会計、関係団体の財政状況及び健全化判断比率'!B75)</f>
        <v>栃木県後期高齢者医療広域連合（一般会計）</v>
      </c>
      <c r="BZ41" s="368"/>
      <c r="CA41" s="368"/>
      <c r="CB41" s="368"/>
      <c r="CC41" s="368"/>
      <c r="CD41" s="368"/>
      <c r="CE41" s="368"/>
      <c r="CF41" s="368"/>
      <c r="CG41" s="368"/>
      <c r="CH41" s="368"/>
      <c r="CI41" s="368"/>
      <c r="CJ41" s="368"/>
      <c r="CK41" s="368"/>
      <c r="CL41" s="368"/>
      <c r="CM41" s="368"/>
      <c r="CN41" s="169"/>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196"/>
    </row>
    <row r="42" spans="1:113" ht="32.25" customHeight="1" x14ac:dyDescent="0.2">
      <c r="B42" s="193"/>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69"/>
      <c r="U42" s="367" t="str">
        <f t="shared" si="4"/>
        <v/>
      </c>
      <c r="V42" s="367"/>
      <c r="W42" s="368"/>
      <c r="X42" s="368"/>
      <c r="Y42" s="368"/>
      <c r="Z42" s="368"/>
      <c r="AA42" s="368"/>
      <c r="AB42" s="368"/>
      <c r="AC42" s="368"/>
      <c r="AD42" s="368"/>
      <c r="AE42" s="368"/>
      <c r="AF42" s="368"/>
      <c r="AG42" s="368"/>
      <c r="AH42" s="368"/>
      <c r="AI42" s="368"/>
      <c r="AJ42" s="368"/>
      <c r="AK42" s="368"/>
      <c r="AL42" s="169"/>
      <c r="AM42" s="367" t="str">
        <f t="shared" si="0"/>
        <v/>
      </c>
      <c r="AN42" s="367"/>
      <c r="AO42" s="368"/>
      <c r="AP42" s="368"/>
      <c r="AQ42" s="368"/>
      <c r="AR42" s="368"/>
      <c r="AS42" s="368"/>
      <c r="AT42" s="368"/>
      <c r="AU42" s="368"/>
      <c r="AV42" s="368"/>
      <c r="AW42" s="368"/>
      <c r="AX42" s="368"/>
      <c r="AY42" s="368"/>
      <c r="AZ42" s="368"/>
      <c r="BA42" s="368"/>
      <c r="BB42" s="368"/>
      <c r="BC42" s="368"/>
      <c r="BD42" s="169"/>
      <c r="BE42" s="367" t="str">
        <f t="shared" si="1"/>
        <v/>
      </c>
      <c r="BF42" s="367"/>
      <c r="BG42" s="368"/>
      <c r="BH42" s="368"/>
      <c r="BI42" s="368"/>
      <c r="BJ42" s="368"/>
      <c r="BK42" s="368"/>
      <c r="BL42" s="368"/>
      <c r="BM42" s="368"/>
      <c r="BN42" s="368"/>
      <c r="BO42" s="368"/>
      <c r="BP42" s="368"/>
      <c r="BQ42" s="368"/>
      <c r="BR42" s="368"/>
      <c r="BS42" s="368"/>
      <c r="BT42" s="368"/>
      <c r="BU42" s="368"/>
      <c r="BV42" s="169"/>
      <c r="BW42" s="367">
        <f t="shared" si="2"/>
        <v>16</v>
      </c>
      <c r="BX42" s="367"/>
      <c r="BY42" s="368" t="str">
        <f>IF('各会計、関係団体の財政状況及び健全化判断比率'!B76="","",'各会計、関係団体の財政状況及び健全化判断比率'!B76)</f>
        <v>栃木県後期高齢者医療広域連合（特別会計）</v>
      </c>
      <c r="BZ42" s="368"/>
      <c r="CA42" s="368"/>
      <c r="CB42" s="368"/>
      <c r="CC42" s="368"/>
      <c r="CD42" s="368"/>
      <c r="CE42" s="368"/>
      <c r="CF42" s="368"/>
      <c r="CG42" s="368"/>
      <c r="CH42" s="368"/>
      <c r="CI42" s="368"/>
      <c r="CJ42" s="368"/>
      <c r="CK42" s="368"/>
      <c r="CL42" s="368"/>
      <c r="CM42" s="368"/>
      <c r="CN42" s="169"/>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196"/>
    </row>
    <row r="43" spans="1:113" ht="32.25" customHeight="1" x14ac:dyDescent="0.2">
      <c r="B43" s="193"/>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69"/>
      <c r="U43" s="367" t="str">
        <f t="shared" si="4"/>
        <v/>
      </c>
      <c r="V43" s="367"/>
      <c r="W43" s="368"/>
      <c r="X43" s="368"/>
      <c r="Y43" s="368"/>
      <c r="Z43" s="368"/>
      <c r="AA43" s="368"/>
      <c r="AB43" s="368"/>
      <c r="AC43" s="368"/>
      <c r="AD43" s="368"/>
      <c r="AE43" s="368"/>
      <c r="AF43" s="368"/>
      <c r="AG43" s="368"/>
      <c r="AH43" s="368"/>
      <c r="AI43" s="368"/>
      <c r="AJ43" s="368"/>
      <c r="AK43" s="368"/>
      <c r="AL43" s="169"/>
      <c r="AM43" s="367" t="str">
        <f t="shared" si="0"/>
        <v/>
      </c>
      <c r="AN43" s="367"/>
      <c r="AO43" s="368"/>
      <c r="AP43" s="368"/>
      <c r="AQ43" s="368"/>
      <c r="AR43" s="368"/>
      <c r="AS43" s="368"/>
      <c r="AT43" s="368"/>
      <c r="AU43" s="368"/>
      <c r="AV43" s="368"/>
      <c r="AW43" s="368"/>
      <c r="AX43" s="368"/>
      <c r="AY43" s="368"/>
      <c r="AZ43" s="368"/>
      <c r="BA43" s="368"/>
      <c r="BB43" s="368"/>
      <c r="BC43" s="368"/>
      <c r="BD43" s="169"/>
      <c r="BE43" s="367" t="str">
        <f t="shared" si="1"/>
        <v/>
      </c>
      <c r="BF43" s="367"/>
      <c r="BG43" s="368"/>
      <c r="BH43" s="368"/>
      <c r="BI43" s="368"/>
      <c r="BJ43" s="368"/>
      <c r="BK43" s="368"/>
      <c r="BL43" s="368"/>
      <c r="BM43" s="368"/>
      <c r="BN43" s="368"/>
      <c r="BO43" s="368"/>
      <c r="BP43" s="368"/>
      <c r="BQ43" s="368"/>
      <c r="BR43" s="368"/>
      <c r="BS43" s="368"/>
      <c r="BT43" s="368"/>
      <c r="BU43" s="368"/>
      <c r="BV43" s="169"/>
      <c r="BW43" s="367" t="str">
        <f t="shared" si="2"/>
        <v/>
      </c>
      <c r="BX43" s="367"/>
      <c r="BY43" s="368" t="str">
        <f>IF('各会計、関係団体の財政状況及び健全化判断比率'!B77="","",'各会計、関係団体の財政状況及び健全化判断比率'!B77)</f>
        <v/>
      </c>
      <c r="BZ43" s="368"/>
      <c r="CA43" s="368"/>
      <c r="CB43" s="368"/>
      <c r="CC43" s="368"/>
      <c r="CD43" s="368"/>
      <c r="CE43" s="368"/>
      <c r="CF43" s="368"/>
      <c r="CG43" s="368"/>
      <c r="CH43" s="368"/>
      <c r="CI43" s="368"/>
      <c r="CJ43" s="368"/>
      <c r="CK43" s="368"/>
      <c r="CL43" s="368"/>
      <c r="CM43" s="368"/>
      <c r="CN43" s="169"/>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196"/>
    </row>
    <row r="44" spans="1:113" ht="13.5" customHeight="1" thickBot="1" x14ac:dyDescent="0.25">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2"/>
    <row r="46" spans="1:113" x14ac:dyDescent="0.2">
      <c r="B46" s="168" t="s">
        <v>193</v>
      </c>
      <c r="E46" s="364" t="s">
        <v>194</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2">
      <c r="E47" s="364" t="s">
        <v>195</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2">
      <c r="E48" s="364" t="s">
        <v>196</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2">
      <c r="E49" s="366" t="s">
        <v>197</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2">
      <c r="E50" s="364" t="s">
        <v>198</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2">
      <c r="E51" s="364" t="s">
        <v>199</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2">
      <c r="E52" s="364" t="s">
        <v>200</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2">
      <c r="E53" s="364" t="s">
        <v>201</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2"/>
    <row r="55" spans="5:113" x14ac:dyDescent="0.2"/>
    <row r="56" spans="5:113" x14ac:dyDescent="0.2"/>
  </sheetData>
  <sheetProtection algorithmName="SHA-512" hashValue="wFqXhckY/TctSY6mMhbky8hyG/z1n2J5eYW0ILcvNLnG40GgrfH4j3WAKHk7ymIoTjInpfkfh/whwd760Eau4g==" saltValue="FKIaHVF1mhM++IYdb+PHXg=="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election sqref="A1:XFD1"/>
    </sheetView>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2">
      <c r="A34" s="22"/>
      <c r="B34" s="31"/>
      <c r="C34" s="1151" t="s">
        <v>532</v>
      </c>
      <c r="D34" s="1151"/>
      <c r="E34" s="1152"/>
      <c r="F34" s="32">
        <v>6.28</v>
      </c>
      <c r="G34" s="33">
        <v>15.54</v>
      </c>
      <c r="H34" s="33">
        <v>15.68</v>
      </c>
      <c r="I34" s="33">
        <v>7.74</v>
      </c>
      <c r="J34" s="34">
        <v>8.2799999999999994</v>
      </c>
      <c r="K34" s="22"/>
      <c r="L34" s="22"/>
      <c r="M34" s="22"/>
      <c r="N34" s="22"/>
      <c r="O34" s="22"/>
      <c r="P34" s="22"/>
    </row>
    <row r="35" spans="1:16" ht="39" customHeight="1" x14ac:dyDescent="0.2">
      <c r="A35" s="22"/>
      <c r="B35" s="35"/>
      <c r="C35" s="1145" t="s">
        <v>533</v>
      </c>
      <c r="D35" s="1146"/>
      <c r="E35" s="1147"/>
      <c r="F35" s="36">
        <v>6.01</v>
      </c>
      <c r="G35" s="37">
        <v>5.34</v>
      </c>
      <c r="H35" s="37">
        <v>4.71</v>
      </c>
      <c r="I35" s="37">
        <v>5.23</v>
      </c>
      <c r="J35" s="38">
        <v>4.96</v>
      </c>
      <c r="K35" s="22"/>
      <c r="L35" s="22"/>
      <c r="M35" s="22"/>
      <c r="N35" s="22"/>
      <c r="O35" s="22"/>
      <c r="P35" s="22"/>
    </row>
    <row r="36" spans="1:16" ht="39" customHeight="1" x14ac:dyDescent="0.2">
      <c r="A36" s="22"/>
      <c r="B36" s="35"/>
      <c r="C36" s="1145" t="s">
        <v>534</v>
      </c>
      <c r="D36" s="1146"/>
      <c r="E36" s="1147"/>
      <c r="F36" s="36">
        <v>1.25</v>
      </c>
      <c r="G36" s="37">
        <v>1.34</v>
      </c>
      <c r="H36" s="37">
        <v>1.3</v>
      </c>
      <c r="I36" s="37">
        <v>1.46</v>
      </c>
      <c r="J36" s="38">
        <v>1.79</v>
      </c>
      <c r="K36" s="22"/>
      <c r="L36" s="22"/>
      <c r="M36" s="22"/>
      <c r="N36" s="22"/>
      <c r="O36" s="22"/>
      <c r="P36" s="22"/>
    </row>
    <row r="37" spans="1:16" ht="39" customHeight="1" x14ac:dyDescent="0.2">
      <c r="A37" s="22"/>
      <c r="B37" s="35"/>
      <c r="C37" s="1145" t="s">
        <v>535</v>
      </c>
      <c r="D37" s="1146"/>
      <c r="E37" s="1147"/>
      <c r="F37" s="36">
        <v>1.77</v>
      </c>
      <c r="G37" s="37">
        <v>1.78</v>
      </c>
      <c r="H37" s="37">
        <v>1.71</v>
      </c>
      <c r="I37" s="37">
        <v>1.71</v>
      </c>
      <c r="J37" s="38">
        <v>1.43</v>
      </c>
      <c r="K37" s="22"/>
      <c r="L37" s="22"/>
      <c r="M37" s="22"/>
      <c r="N37" s="22"/>
      <c r="O37" s="22"/>
      <c r="P37" s="22"/>
    </row>
    <row r="38" spans="1:16" ht="39" customHeight="1" x14ac:dyDescent="0.2">
      <c r="A38" s="22"/>
      <c r="B38" s="35"/>
      <c r="C38" s="1145" t="s">
        <v>536</v>
      </c>
      <c r="D38" s="1146"/>
      <c r="E38" s="1147"/>
      <c r="F38" s="36">
        <v>1.41</v>
      </c>
      <c r="G38" s="37">
        <v>0.56000000000000005</v>
      </c>
      <c r="H38" s="37">
        <v>1.59</v>
      </c>
      <c r="I38" s="37">
        <v>1.1499999999999999</v>
      </c>
      <c r="J38" s="38">
        <v>1.36</v>
      </c>
      <c r="K38" s="22"/>
      <c r="L38" s="22"/>
      <c r="M38" s="22"/>
      <c r="N38" s="22"/>
      <c r="O38" s="22"/>
      <c r="P38" s="22"/>
    </row>
    <row r="39" spans="1:16" ht="39" customHeight="1" x14ac:dyDescent="0.2">
      <c r="A39" s="22"/>
      <c r="B39" s="35"/>
      <c r="C39" s="1145" t="s">
        <v>537</v>
      </c>
      <c r="D39" s="1146"/>
      <c r="E39" s="1147"/>
      <c r="F39" s="36">
        <v>0.12</v>
      </c>
      <c r="G39" s="37">
        <v>0.11</v>
      </c>
      <c r="H39" s="37">
        <v>0.1</v>
      </c>
      <c r="I39" s="37">
        <v>0.09</v>
      </c>
      <c r="J39" s="38">
        <v>0.08</v>
      </c>
      <c r="K39" s="22"/>
      <c r="L39" s="22"/>
      <c r="M39" s="22"/>
      <c r="N39" s="22"/>
      <c r="O39" s="22"/>
      <c r="P39" s="22"/>
    </row>
    <row r="40" spans="1:16" ht="39" customHeight="1" x14ac:dyDescent="0.2">
      <c r="A40" s="22"/>
      <c r="B40" s="35"/>
      <c r="C40" s="1145" t="s">
        <v>538</v>
      </c>
      <c r="D40" s="1146"/>
      <c r="E40" s="1147"/>
      <c r="F40" s="36">
        <v>0</v>
      </c>
      <c r="G40" s="37">
        <v>0.01</v>
      </c>
      <c r="H40" s="37">
        <v>0.03</v>
      </c>
      <c r="I40" s="37">
        <v>0.03</v>
      </c>
      <c r="J40" s="38">
        <v>0.03</v>
      </c>
      <c r="K40" s="22"/>
      <c r="L40" s="22"/>
      <c r="M40" s="22"/>
      <c r="N40" s="22"/>
      <c r="O40" s="22"/>
      <c r="P40" s="22"/>
    </row>
    <row r="41" spans="1:16" ht="39" customHeight="1" x14ac:dyDescent="0.2">
      <c r="A41" s="22"/>
      <c r="B41" s="35"/>
      <c r="C41" s="1145"/>
      <c r="D41" s="1146"/>
      <c r="E41" s="1147"/>
      <c r="F41" s="36"/>
      <c r="G41" s="37"/>
      <c r="H41" s="37"/>
      <c r="I41" s="37"/>
      <c r="J41" s="38"/>
      <c r="K41" s="22"/>
      <c r="L41" s="22"/>
      <c r="M41" s="22"/>
      <c r="N41" s="22"/>
      <c r="O41" s="22"/>
      <c r="P41" s="22"/>
    </row>
    <row r="42" spans="1:16" ht="39" customHeight="1" x14ac:dyDescent="0.2">
      <c r="A42" s="22"/>
      <c r="B42" s="39"/>
      <c r="C42" s="1145" t="s">
        <v>539</v>
      </c>
      <c r="D42" s="1146"/>
      <c r="E42" s="1147"/>
      <c r="F42" s="36" t="s">
        <v>486</v>
      </c>
      <c r="G42" s="37" t="s">
        <v>486</v>
      </c>
      <c r="H42" s="37" t="s">
        <v>486</v>
      </c>
      <c r="I42" s="37" t="s">
        <v>486</v>
      </c>
      <c r="J42" s="38" t="s">
        <v>486</v>
      </c>
      <c r="K42" s="22"/>
      <c r="L42" s="22"/>
      <c r="M42" s="22"/>
      <c r="N42" s="22"/>
      <c r="O42" s="22"/>
      <c r="P42" s="22"/>
    </row>
    <row r="43" spans="1:16" ht="39" customHeight="1" thickBot="1" x14ac:dyDescent="0.25">
      <c r="A43" s="22"/>
      <c r="B43" s="40"/>
      <c r="C43" s="1148" t="s">
        <v>540</v>
      </c>
      <c r="D43" s="1149"/>
      <c r="E43" s="1150"/>
      <c r="F43" s="41" t="s">
        <v>486</v>
      </c>
      <c r="G43" s="42" t="s">
        <v>486</v>
      </c>
      <c r="H43" s="42" t="s">
        <v>486</v>
      </c>
      <c r="I43" s="42" t="s">
        <v>486</v>
      </c>
      <c r="J43" s="43" t="s">
        <v>486</v>
      </c>
      <c r="K43" s="22"/>
      <c r="L43" s="22"/>
      <c r="M43" s="22"/>
      <c r="N43" s="22"/>
      <c r="O43" s="22"/>
      <c r="P43" s="22"/>
    </row>
    <row r="44" spans="1:16" ht="39" customHeight="1" x14ac:dyDescent="0.2">
      <c r="A44" s="22"/>
      <c r="B44" s="44"/>
      <c r="C44" s="45"/>
      <c r="D44" s="46"/>
      <c r="E44" s="46"/>
      <c r="F44" s="47"/>
      <c r="G44" s="47"/>
      <c r="H44" s="47"/>
      <c r="I44" s="47"/>
      <c r="J44" s="47"/>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x3ltvfhQmO6TJVTEZNRXbnAwIAgbVxzAtWY8EhkruTiaP86N9F8vLZSyzpKrZWON2+Ho9DtnVWMMaWLCwqDE+g==" saltValue="adfaUt3WzWCKevp94mSu3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zoomScale="70" zoomScaleNormal="70" zoomScaleSheetLayoutView="55" workbookViewId="0">
      <selection sqref="A1:XFD1"/>
    </sheetView>
  </sheetViews>
  <sheetFormatPr defaultColWidth="0" defaultRowHeight="12.6" customHeight="1" zeroHeight="1" x14ac:dyDescent="0.2"/>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x14ac:dyDescent="0.2">
      <c r="A1" s="48"/>
      <c r="B1" s="48"/>
      <c r="C1" s="48"/>
      <c r="D1" s="48"/>
      <c r="E1" s="48"/>
      <c r="F1" s="48"/>
      <c r="G1" s="48"/>
      <c r="H1" s="48"/>
      <c r="I1" s="48"/>
      <c r="J1" s="48"/>
      <c r="K1" s="48"/>
      <c r="L1" s="48"/>
      <c r="M1" s="48"/>
      <c r="N1" s="48"/>
      <c r="O1" s="48"/>
      <c r="P1" s="48"/>
      <c r="Q1" s="48"/>
      <c r="R1" s="48"/>
      <c r="S1" s="48"/>
      <c r="T1" s="48"/>
      <c r="U1" s="48"/>
    </row>
    <row r="2" spans="1:21" ht="13.5" customHeight="1" x14ac:dyDescent="0.2">
      <c r="A2" s="48"/>
      <c r="B2" s="48"/>
      <c r="C2" s="48"/>
      <c r="D2" s="48"/>
      <c r="E2" s="48"/>
      <c r="F2" s="48"/>
      <c r="G2" s="48"/>
      <c r="H2" s="48"/>
      <c r="I2" s="48"/>
      <c r="J2" s="48"/>
      <c r="K2" s="48"/>
      <c r="L2" s="48"/>
      <c r="M2" s="48"/>
      <c r="N2" s="48"/>
      <c r="O2" s="48"/>
      <c r="P2" s="48"/>
      <c r="Q2" s="48"/>
      <c r="R2" s="48"/>
      <c r="S2" s="48"/>
      <c r="T2" s="48"/>
      <c r="U2" s="48"/>
    </row>
    <row r="3" spans="1:21" ht="13.5" customHeight="1" x14ac:dyDescent="0.2">
      <c r="A3" s="48"/>
      <c r="B3" s="48"/>
      <c r="C3" s="48"/>
      <c r="D3" s="48"/>
      <c r="E3" s="48"/>
      <c r="F3" s="48"/>
      <c r="G3" s="48"/>
      <c r="H3" s="48"/>
      <c r="I3" s="48"/>
      <c r="J3" s="48"/>
      <c r="K3" s="48"/>
      <c r="L3" s="48"/>
      <c r="M3" s="48"/>
      <c r="N3" s="48"/>
      <c r="O3" s="48"/>
      <c r="P3" s="48"/>
      <c r="Q3" s="48"/>
      <c r="R3" s="48"/>
      <c r="S3" s="48"/>
      <c r="T3" s="48"/>
      <c r="U3" s="48"/>
    </row>
    <row r="4" spans="1:21" ht="13.5" customHeight="1" x14ac:dyDescent="0.2">
      <c r="A4" s="48"/>
      <c r="B4" s="48"/>
      <c r="C4" s="48"/>
      <c r="D4" s="48"/>
      <c r="E4" s="48"/>
      <c r="F4" s="48"/>
      <c r="G4" s="48"/>
      <c r="H4" s="48"/>
      <c r="I4" s="48"/>
      <c r="J4" s="48"/>
      <c r="K4" s="48"/>
      <c r="L4" s="48"/>
      <c r="M4" s="48"/>
      <c r="N4" s="48"/>
      <c r="O4" s="48"/>
      <c r="P4" s="48"/>
      <c r="Q4" s="48"/>
      <c r="R4" s="48"/>
      <c r="S4" s="48"/>
      <c r="T4" s="48"/>
      <c r="U4" s="48"/>
    </row>
    <row r="5" spans="1:21" ht="13.5" customHeight="1" x14ac:dyDescent="0.2">
      <c r="A5" s="48"/>
      <c r="B5" s="48"/>
      <c r="C5" s="48"/>
      <c r="D5" s="48"/>
      <c r="E5" s="48"/>
      <c r="F5" s="48"/>
      <c r="G5" s="48"/>
      <c r="H5" s="48"/>
      <c r="I5" s="48"/>
      <c r="J5" s="48"/>
      <c r="K5" s="48"/>
      <c r="L5" s="48"/>
      <c r="M5" s="48"/>
      <c r="N5" s="48"/>
      <c r="O5" s="48"/>
      <c r="P5" s="48"/>
      <c r="Q5" s="48"/>
      <c r="R5" s="48"/>
      <c r="S5" s="48"/>
      <c r="T5" s="48"/>
      <c r="U5" s="48"/>
    </row>
    <row r="6" spans="1:21" ht="13.5" customHeight="1" x14ac:dyDescent="0.2">
      <c r="A6" s="48"/>
      <c r="B6" s="48"/>
      <c r="C6" s="48"/>
      <c r="D6" s="48"/>
      <c r="E6" s="48"/>
      <c r="F6" s="48"/>
      <c r="G6" s="48"/>
      <c r="H6" s="48"/>
      <c r="I6" s="48"/>
      <c r="J6" s="48"/>
      <c r="K6" s="48"/>
      <c r="L6" s="48"/>
      <c r="M6" s="48"/>
      <c r="N6" s="48"/>
      <c r="O6" s="48"/>
      <c r="P6" s="48"/>
      <c r="Q6" s="48"/>
      <c r="R6" s="48"/>
      <c r="S6" s="48"/>
      <c r="T6" s="48"/>
      <c r="U6" s="48"/>
    </row>
    <row r="7" spans="1:21" ht="13.5" customHeight="1" x14ac:dyDescent="0.2">
      <c r="A7" s="48"/>
      <c r="B7" s="48"/>
      <c r="C7" s="48"/>
      <c r="D7" s="48"/>
      <c r="E7" s="48"/>
      <c r="F7" s="48"/>
      <c r="G7" s="48"/>
      <c r="H7" s="48"/>
      <c r="I7" s="48"/>
      <c r="J7" s="48"/>
      <c r="K7" s="48"/>
      <c r="L7" s="48"/>
      <c r="M7" s="48"/>
      <c r="N7" s="48"/>
      <c r="O7" s="48"/>
      <c r="P7" s="48"/>
      <c r="Q7" s="48"/>
      <c r="R7" s="48"/>
      <c r="S7" s="48"/>
      <c r="T7" s="48"/>
      <c r="U7" s="48"/>
    </row>
    <row r="8" spans="1:21" ht="13.5" customHeight="1" x14ac:dyDescent="0.2">
      <c r="A8" s="48"/>
      <c r="B8" s="48"/>
      <c r="C8" s="48"/>
      <c r="D8" s="48"/>
      <c r="E8" s="48"/>
      <c r="F8" s="48"/>
      <c r="G8" s="48"/>
      <c r="H8" s="48"/>
      <c r="I8" s="48"/>
      <c r="J8" s="48"/>
      <c r="K8" s="48"/>
      <c r="L8" s="48"/>
      <c r="M8" s="48"/>
      <c r="N8" s="48"/>
      <c r="O8" s="48"/>
      <c r="P8" s="48"/>
      <c r="Q8" s="48"/>
      <c r="R8" s="48"/>
      <c r="S8" s="48"/>
      <c r="T8" s="48"/>
      <c r="U8" s="48"/>
    </row>
    <row r="9" spans="1:21" ht="13.5" customHeight="1" x14ac:dyDescent="0.2">
      <c r="A9" s="48"/>
      <c r="B9" s="48"/>
      <c r="C9" s="48"/>
      <c r="D9" s="48"/>
      <c r="E9" s="48"/>
      <c r="F9" s="48"/>
      <c r="G9" s="48"/>
      <c r="H9" s="48"/>
      <c r="I9" s="48"/>
      <c r="J9" s="48"/>
      <c r="K9" s="48"/>
      <c r="L9" s="48"/>
      <c r="M9" s="48"/>
      <c r="N9" s="48"/>
      <c r="O9" s="48"/>
      <c r="P9" s="48"/>
      <c r="Q9" s="48"/>
      <c r="R9" s="48"/>
      <c r="S9" s="48"/>
      <c r="T9" s="48"/>
      <c r="U9" s="48"/>
    </row>
    <row r="10" spans="1:21" ht="13.5" customHeight="1" x14ac:dyDescent="0.2">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2">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2">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2">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2">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2">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2">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2">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2">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2">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2">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2">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2">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2">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2">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2">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2">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2">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2">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2">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2">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2">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2">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2">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2">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2">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2">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2">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2">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2">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2">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2">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2">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5">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5">
      <c r="A44" s="48"/>
      <c r="B44" s="51" t="s">
        <v>8</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2">
      <c r="A45" s="48"/>
      <c r="B45" s="1176" t="s">
        <v>9</v>
      </c>
      <c r="C45" s="1177"/>
      <c r="D45" s="58"/>
      <c r="E45" s="1182" t="s">
        <v>10</v>
      </c>
      <c r="F45" s="1182"/>
      <c r="G45" s="1182"/>
      <c r="H45" s="1182"/>
      <c r="I45" s="1182"/>
      <c r="J45" s="1183"/>
      <c r="K45" s="59">
        <v>3456</v>
      </c>
      <c r="L45" s="60">
        <v>3642</v>
      </c>
      <c r="M45" s="60">
        <v>3610</v>
      </c>
      <c r="N45" s="60">
        <v>3440</v>
      </c>
      <c r="O45" s="61">
        <v>3186</v>
      </c>
      <c r="P45" s="48"/>
      <c r="Q45" s="48"/>
      <c r="R45" s="48"/>
      <c r="S45" s="48"/>
      <c r="T45" s="48"/>
      <c r="U45" s="48"/>
    </row>
    <row r="46" spans="1:21" ht="30.75" customHeight="1" x14ac:dyDescent="0.2">
      <c r="A46" s="48"/>
      <c r="B46" s="1178"/>
      <c r="C46" s="1179"/>
      <c r="D46" s="62"/>
      <c r="E46" s="1155" t="s">
        <v>11</v>
      </c>
      <c r="F46" s="1155"/>
      <c r="G46" s="1155"/>
      <c r="H46" s="1155"/>
      <c r="I46" s="1155"/>
      <c r="J46" s="1156"/>
      <c r="K46" s="63" t="s">
        <v>486</v>
      </c>
      <c r="L46" s="64" t="s">
        <v>486</v>
      </c>
      <c r="M46" s="64" t="s">
        <v>486</v>
      </c>
      <c r="N46" s="64" t="s">
        <v>486</v>
      </c>
      <c r="O46" s="65" t="s">
        <v>486</v>
      </c>
      <c r="P46" s="48"/>
      <c r="Q46" s="48"/>
      <c r="R46" s="48"/>
      <c r="S46" s="48"/>
      <c r="T46" s="48"/>
      <c r="U46" s="48"/>
    </row>
    <row r="47" spans="1:21" ht="30.75" customHeight="1" x14ac:dyDescent="0.2">
      <c r="A47" s="48"/>
      <c r="B47" s="1178"/>
      <c r="C47" s="1179"/>
      <c r="D47" s="62"/>
      <c r="E47" s="1155" t="s">
        <v>12</v>
      </c>
      <c r="F47" s="1155"/>
      <c r="G47" s="1155"/>
      <c r="H47" s="1155"/>
      <c r="I47" s="1155"/>
      <c r="J47" s="1156"/>
      <c r="K47" s="63" t="s">
        <v>486</v>
      </c>
      <c r="L47" s="64" t="s">
        <v>486</v>
      </c>
      <c r="M47" s="64" t="s">
        <v>486</v>
      </c>
      <c r="N47" s="64" t="s">
        <v>486</v>
      </c>
      <c r="O47" s="65" t="s">
        <v>486</v>
      </c>
      <c r="P47" s="48"/>
      <c r="Q47" s="48"/>
      <c r="R47" s="48"/>
      <c r="S47" s="48"/>
      <c r="T47" s="48"/>
      <c r="U47" s="48"/>
    </row>
    <row r="48" spans="1:21" ht="30.75" customHeight="1" x14ac:dyDescent="0.2">
      <c r="A48" s="48"/>
      <c r="B48" s="1178"/>
      <c r="C48" s="1179"/>
      <c r="D48" s="62"/>
      <c r="E48" s="1155" t="s">
        <v>13</v>
      </c>
      <c r="F48" s="1155"/>
      <c r="G48" s="1155"/>
      <c r="H48" s="1155"/>
      <c r="I48" s="1155"/>
      <c r="J48" s="1156"/>
      <c r="K48" s="63">
        <v>694</v>
      </c>
      <c r="L48" s="64">
        <v>626</v>
      </c>
      <c r="M48" s="64">
        <v>598</v>
      </c>
      <c r="N48" s="64">
        <v>647</v>
      </c>
      <c r="O48" s="65">
        <v>672</v>
      </c>
      <c r="P48" s="48"/>
      <c r="Q48" s="48"/>
      <c r="R48" s="48"/>
      <c r="S48" s="48"/>
      <c r="T48" s="48"/>
      <c r="U48" s="48"/>
    </row>
    <row r="49" spans="1:21" ht="30.75" customHeight="1" x14ac:dyDescent="0.2">
      <c r="A49" s="48"/>
      <c r="B49" s="1178"/>
      <c r="C49" s="1179"/>
      <c r="D49" s="62"/>
      <c r="E49" s="1155" t="s">
        <v>14</v>
      </c>
      <c r="F49" s="1155"/>
      <c r="G49" s="1155"/>
      <c r="H49" s="1155"/>
      <c r="I49" s="1155"/>
      <c r="J49" s="1156"/>
      <c r="K49" s="63">
        <v>126</v>
      </c>
      <c r="L49" s="64">
        <v>112</v>
      </c>
      <c r="M49" s="64">
        <v>130</v>
      </c>
      <c r="N49" s="64">
        <v>138</v>
      </c>
      <c r="O49" s="65">
        <v>178</v>
      </c>
      <c r="P49" s="48"/>
      <c r="Q49" s="48"/>
      <c r="R49" s="48"/>
      <c r="S49" s="48"/>
      <c r="T49" s="48"/>
      <c r="U49" s="48"/>
    </row>
    <row r="50" spans="1:21" ht="30.75" customHeight="1" x14ac:dyDescent="0.2">
      <c r="A50" s="48"/>
      <c r="B50" s="1178"/>
      <c r="C50" s="1179"/>
      <c r="D50" s="62"/>
      <c r="E50" s="1155" t="s">
        <v>15</v>
      </c>
      <c r="F50" s="1155"/>
      <c r="G50" s="1155"/>
      <c r="H50" s="1155"/>
      <c r="I50" s="1155"/>
      <c r="J50" s="1156"/>
      <c r="K50" s="63">
        <v>16</v>
      </c>
      <c r="L50" s="64">
        <v>6</v>
      </c>
      <c r="M50" s="64">
        <v>8</v>
      </c>
      <c r="N50" s="64">
        <v>11</v>
      </c>
      <c r="O50" s="65">
        <v>9</v>
      </c>
      <c r="P50" s="48"/>
      <c r="Q50" s="48"/>
      <c r="R50" s="48"/>
      <c r="S50" s="48"/>
      <c r="T50" s="48"/>
      <c r="U50" s="48"/>
    </row>
    <row r="51" spans="1:21" ht="30.75" customHeight="1" x14ac:dyDescent="0.2">
      <c r="A51" s="48"/>
      <c r="B51" s="1180"/>
      <c r="C51" s="1181"/>
      <c r="D51" s="66"/>
      <c r="E51" s="1155" t="s">
        <v>16</v>
      </c>
      <c r="F51" s="1155"/>
      <c r="G51" s="1155"/>
      <c r="H51" s="1155"/>
      <c r="I51" s="1155"/>
      <c r="J51" s="1156"/>
      <c r="K51" s="63">
        <v>0</v>
      </c>
      <c r="L51" s="64">
        <v>0</v>
      </c>
      <c r="M51" s="64">
        <v>0</v>
      </c>
      <c r="N51" s="64">
        <v>0</v>
      </c>
      <c r="O51" s="65" t="s">
        <v>486</v>
      </c>
      <c r="P51" s="48"/>
      <c r="Q51" s="48"/>
      <c r="R51" s="48"/>
      <c r="S51" s="48"/>
      <c r="T51" s="48"/>
      <c r="U51" s="48"/>
    </row>
    <row r="52" spans="1:21" ht="30.75" customHeight="1" x14ac:dyDescent="0.2">
      <c r="A52" s="48"/>
      <c r="B52" s="1153" t="s">
        <v>17</v>
      </c>
      <c r="C52" s="1154"/>
      <c r="D52" s="66"/>
      <c r="E52" s="1155" t="s">
        <v>18</v>
      </c>
      <c r="F52" s="1155"/>
      <c r="G52" s="1155"/>
      <c r="H52" s="1155"/>
      <c r="I52" s="1155"/>
      <c r="J52" s="1156"/>
      <c r="K52" s="63">
        <v>3388</v>
      </c>
      <c r="L52" s="64">
        <v>3368</v>
      </c>
      <c r="M52" s="64">
        <v>3213</v>
      </c>
      <c r="N52" s="64">
        <v>3029</v>
      </c>
      <c r="O52" s="65">
        <v>2876</v>
      </c>
      <c r="P52" s="48"/>
      <c r="Q52" s="48"/>
      <c r="R52" s="48"/>
      <c r="S52" s="48"/>
      <c r="T52" s="48"/>
      <c r="U52" s="48"/>
    </row>
    <row r="53" spans="1:21" ht="30.75" customHeight="1" thickBot="1" x14ac:dyDescent="0.25">
      <c r="A53" s="48"/>
      <c r="B53" s="1157" t="s">
        <v>19</v>
      </c>
      <c r="C53" s="1158"/>
      <c r="D53" s="67"/>
      <c r="E53" s="1159" t="s">
        <v>20</v>
      </c>
      <c r="F53" s="1159"/>
      <c r="G53" s="1159"/>
      <c r="H53" s="1159"/>
      <c r="I53" s="1159"/>
      <c r="J53" s="1160"/>
      <c r="K53" s="68">
        <v>904</v>
      </c>
      <c r="L53" s="69">
        <v>1018</v>
      </c>
      <c r="M53" s="69">
        <v>1133</v>
      </c>
      <c r="N53" s="69">
        <v>1207</v>
      </c>
      <c r="O53" s="70">
        <v>1169</v>
      </c>
      <c r="P53" s="48"/>
      <c r="Q53" s="48"/>
      <c r="R53" s="48"/>
      <c r="S53" s="48"/>
      <c r="T53" s="48"/>
      <c r="U53" s="48"/>
    </row>
    <row r="54" spans="1:21" ht="24" customHeight="1" x14ac:dyDescent="0.2">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2">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5">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5">
      <c r="A57" s="48"/>
      <c r="B57" s="76"/>
      <c r="C57" s="77"/>
      <c r="D57" s="77"/>
      <c r="E57" s="78"/>
      <c r="F57" s="78"/>
      <c r="G57" s="78"/>
      <c r="H57" s="78"/>
      <c r="I57" s="78"/>
      <c r="J57" s="79" t="s">
        <v>2</v>
      </c>
      <c r="K57" s="80" t="s">
        <v>541</v>
      </c>
      <c r="L57" s="81" t="s">
        <v>542</v>
      </c>
      <c r="M57" s="81" t="s">
        <v>543</v>
      </c>
      <c r="N57" s="81" t="s">
        <v>544</v>
      </c>
      <c r="O57" s="82" t="s">
        <v>545</v>
      </c>
      <c r="P57" s="48"/>
      <c r="Q57" s="48"/>
      <c r="R57" s="48"/>
      <c r="S57" s="48"/>
      <c r="T57" s="48"/>
      <c r="U57" s="48"/>
    </row>
    <row r="58" spans="1:21" ht="31.5" customHeight="1" x14ac:dyDescent="0.2">
      <c r="B58" s="1161" t="s">
        <v>24</v>
      </c>
      <c r="C58" s="1162"/>
      <c r="D58" s="1167" t="s">
        <v>25</v>
      </c>
      <c r="E58" s="1168"/>
      <c r="F58" s="1168"/>
      <c r="G58" s="1168"/>
      <c r="H58" s="1168"/>
      <c r="I58" s="1168"/>
      <c r="J58" s="1169"/>
      <c r="K58" s="83"/>
      <c r="L58" s="84"/>
      <c r="M58" s="84"/>
      <c r="N58" s="84"/>
      <c r="O58" s="85"/>
    </row>
    <row r="59" spans="1:21" ht="31.5" customHeight="1" x14ac:dyDescent="0.2">
      <c r="B59" s="1163"/>
      <c r="C59" s="1164"/>
      <c r="D59" s="1170" t="s">
        <v>26</v>
      </c>
      <c r="E59" s="1171"/>
      <c r="F59" s="1171"/>
      <c r="G59" s="1171"/>
      <c r="H59" s="1171"/>
      <c r="I59" s="1171"/>
      <c r="J59" s="1172"/>
      <c r="K59" s="86"/>
      <c r="L59" s="87"/>
      <c r="M59" s="87"/>
      <c r="N59" s="87"/>
      <c r="O59" s="88"/>
    </row>
    <row r="60" spans="1:21" ht="31.5" customHeight="1" thickBot="1" x14ac:dyDescent="0.25">
      <c r="B60" s="1165"/>
      <c r="C60" s="1166"/>
      <c r="D60" s="1173" t="s">
        <v>27</v>
      </c>
      <c r="E60" s="1174"/>
      <c r="F60" s="1174"/>
      <c r="G60" s="1174"/>
      <c r="H60" s="1174"/>
      <c r="I60" s="1174"/>
      <c r="J60" s="1175"/>
      <c r="K60" s="89"/>
      <c r="L60" s="90"/>
      <c r="M60" s="90"/>
      <c r="N60" s="90"/>
      <c r="O60" s="91"/>
    </row>
    <row r="61" spans="1:21" ht="24" customHeight="1" x14ac:dyDescent="0.2">
      <c r="B61" s="92"/>
      <c r="C61" s="92"/>
      <c r="D61" s="93" t="s">
        <v>28</v>
      </c>
      <c r="E61" s="94"/>
      <c r="F61" s="94"/>
      <c r="G61" s="94"/>
      <c r="H61" s="94"/>
      <c r="I61" s="94"/>
      <c r="J61" s="94"/>
      <c r="K61" s="94"/>
      <c r="L61" s="94"/>
      <c r="M61" s="94"/>
      <c r="N61" s="94"/>
      <c r="O61" s="94"/>
    </row>
    <row r="62" spans="1:21" ht="24" customHeight="1" x14ac:dyDescent="0.2">
      <c r="B62" s="95"/>
      <c r="C62" s="95"/>
      <c r="D62" s="93" t="s">
        <v>29</v>
      </c>
      <c r="E62" s="94"/>
      <c r="F62" s="94"/>
      <c r="G62" s="94"/>
      <c r="H62" s="94"/>
      <c r="I62" s="94"/>
      <c r="J62" s="94"/>
      <c r="K62" s="94"/>
      <c r="L62" s="94"/>
      <c r="M62" s="94"/>
      <c r="N62" s="94"/>
      <c r="O62" s="94"/>
    </row>
    <row r="63" spans="1:21" ht="24" customHeight="1" x14ac:dyDescent="0.2">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2">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4kq9iaI9i9NljdgicIGymTUFl+FAw+5BdGfBYU4OyV4JPxjkaJVWaYNRxk4NmH5DN3gE5B7hanBTi5Y4BZg1cQ==" saltValue="0oWJ9GRmCEJ3z2s2BgxAEQ=="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60" zoomScaleNormal="60" zoomScaleSheetLayoutView="100" workbookViewId="0">
      <selection sqref="A1:XFD1"/>
    </sheetView>
  </sheetViews>
  <sheetFormatPr defaultColWidth="0" defaultRowHeight="13.5" customHeight="1" zeroHeight="1" x14ac:dyDescent="0.2"/>
  <cols>
    <col min="1" max="1" width="6.6640625" style="96" customWidth="1"/>
    <col min="2" max="3" width="12.6640625" style="96" customWidth="1"/>
    <col min="4" max="4" width="11.6640625" style="96" customWidth="1"/>
    <col min="5" max="8" width="10.33203125" style="96" customWidth="1"/>
    <col min="9" max="13" width="16.33203125" style="96" customWidth="1"/>
    <col min="14" max="19" width="12.6640625" style="96" customWidth="1"/>
    <col min="20" max="16384" width="0" style="96"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7" t="s">
        <v>7</v>
      </c>
    </row>
    <row r="40" spans="2:13" ht="27.75" customHeight="1" thickBot="1" x14ac:dyDescent="0.25">
      <c r="B40" s="98" t="s">
        <v>8</v>
      </c>
      <c r="C40" s="99"/>
      <c r="D40" s="99"/>
      <c r="E40" s="100"/>
      <c r="F40" s="100"/>
      <c r="G40" s="100"/>
      <c r="H40" s="101" t="s">
        <v>2</v>
      </c>
      <c r="I40" s="102" t="s">
        <v>525</v>
      </c>
      <c r="J40" s="103" t="s">
        <v>526</v>
      </c>
      <c r="K40" s="103" t="s">
        <v>527</v>
      </c>
      <c r="L40" s="103" t="s">
        <v>528</v>
      </c>
      <c r="M40" s="104" t="s">
        <v>529</v>
      </c>
    </row>
    <row r="41" spans="2:13" ht="27.75" customHeight="1" x14ac:dyDescent="0.2">
      <c r="B41" s="1196" t="s">
        <v>30</v>
      </c>
      <c r="C41" s="1197"/>
      <c r="D41" s="105"/>
      <c r="E41" s="1198" t="s">
        <v>31</v>
      </c>
      <c r="F41" s="1198"/>
      <c r="G41" s="1198"/>
      <c r="H41" s="1199"/>
      <c r="I41" s="343">
        <v>32380</v>
      </c>
      <c r="J41" s="344">
        <v>30861</v>
      </c>
      <c r="K41" s="344">
        <v>28169</v>
      </c>
      <c r="L41" s="344">
        <v>25455</v>
      </c>
      <c r="M41" s="345">
        <v>23410</v>
      </c>
    </row>
    <row r="42" spans="2:13" ht="27.75" customHeight="1" x14ac:dyDescent="0.2">
      <c r="B42" s="1186"/>
      <c r="C42" s="1187"/>
      <c r="D42" s="106"/>
      <c r="E42" s="1190" t="s">
        <v>32</v>
      </c>
      <c r="F42" s="1190"/>
      <c r="G42" s="1190"/>
      <c r="H42" s="1191"/>
      <c r="I42" s="346">
        <v>6</v>
      </c>
      <c r="J42" s="347" t="s">
        <v>486</v>
      </c>
      <c r="K42" s="347" t="s">
        <v>486</v>
      </c>
      <c r="L42" s="347" t="s">
        <v>486</v>
      </c>
      <c r="M42" s="348" t="s">
        <v>486</v>
      </c>
    </row>
    <row r="43" spans="2:13" ht="27.75" customHeight="1" x14ac:dyDescent="0.2">
      <c r="B43" s="1186"/>
      <c r="C43" s="1187"/>
      <c r="D43" s="106"/>
      <c r="E43" s="1190" t="s">
        <v>33</v>
      </c>
      <c r="F43" s="1190"/>
      <c r="G43" s="1190"/>
      <c r="H43" s="1191"/>
      <c r="I43" s="346">
        <v>8281</v>
      </c>
      <c r="J43" s="347">
        <v>7156</v>
      </c>
      <c r="K43" s="347">
        <v>6002</v>
      </c>
      <c r="L43" s="347">
        <v>5650</v>
      </c>
      <c r="M43" s="348">
        <v>5585</v>
      </c>
    </row>
    <row r="44" spans="2:13" ht="27.75" customHeight="1" x14ac:dyDescent="0.2">
      <c r="B44" s="1186"/>
      <c r="C44" s="1187"/>
      <c r="D44" s="106"/>
      <c r="E44" s="1190" t="s">
        <v>34</v>
      </c>
      <c r="F44" s="1190"/>
      <c r="G44" s="1190"/>
      <c r="H44" s="1191"/>
      <c r="I44" s="346">
        <v>1332</v>
      </c>
      <c r="J44" s="347">
        <v>1664</v>
      </c>
      <c r="K44" s="347">
        <v>1686</v>
      </c>
      <c r="L44" s="347">
        <v>1698</v>
      </c>
      <c r="M44" s="348">
        <v>1840</v>
      </c>
    </row>
    <row r="45" spans="2:13" ht="27.75" customHeight="1" x14ac:dyDescent="0.2">
      <c r="B45" s="1186"/>
      <c r="C45" s="1187"/>
      <c r="D45" s="106"/>
      <c r="E45" s="1190" t="s">
        <v>35</v>
      </c>
      <c r="F45" s="1190"/>
      <c r="G45" s="1190"/>
      <c r="H45" s="1191"/>
      <c r="I45" s="346">
        <v>4532</v>
      </c>
      <c r="J45" s="347">
        <v>4511</v>
      </c>
      <c r="K45" s="347">
        <v>4568</v>
      </c>
      <c r="L45" s="347">
        <v>4500</v>
      </c>
      <c r="M45" s="348">
        <v>4474</v>
      </c>
    </row>
    <row r="46" spans="2:13" ht="27.75" customHeight="1" x14ac:dyDescent="0.2">
      <c r="B46" s="1186"/>
      <c r="C46" s="1187"/>
      <c r="D46" s="107"/>
      <c r="E46" s="1190" t="s">
        <v>36</v>
      </c>
      <c r="F46" s="1190"/>
      <c r="G46" s="1190"/>
      <c r="H46" s="1191"/>
      <c r="I46" s="346" t="s">
        <v>486</v>
      </c>
      <c r="J46" s="347" t="s">
        <v>486</v>
      </c>
      <c r="K46" s="347" t="s">
        <v>486</v>
      </c>
      <c r="L46" s="347">
        <v>9</v>
      </c>
      <c r="M46" s="348">
        <v>3</v>
      </c>
    </row>
    <row r="47" spans="2:13" ht="27.75" customHeight="1" x14ac:dyDescent="0.2">
      <c r="B47" s="1186"/>
      <c r="C47" s="1187"/>
      <c r="D47" s="108"/>
      <c r="E47" s="1200" t="s">
        <v>37</v>
      </c>
      <c r="F47" s="1201"/>
      <c r="G47" s="1201"/>
      <c r="H47" s="1202"/>
      <c r="I47" s="346" t="s">
        <v>486</v>
      </c>
      <c r="J47" s="347" t="s">
        <v>486</v>
      </c>
      <c r="K47" s="347" t="s">
        <v>486</v>
      </c>
      <c r="L47" s="347" t="s">
        <v>486</v>
      </c>
      <c r="M47" s="348" t="s">
        <v>486</v>
      </c>
    </row>
    <row r="48" spans="2:13" ht="27.75" customHeight="1" x14ac:dyDescent="0.2">
      <c r="B48" s="1186"/>
      <c r="C48" s="1187"/>
      <c r="D48" s="106"/>
      <c r="E48" s="1190" t="s">
        <v>38</v>
      </c>
      <c r="F48" s="1190"/>
      <c r="G48" s="1190"/>
      <c r="H48" s="1191"/>
      <c r="I48" s="346" t="s">
        <v>486</v>
      </c>
      <c r="J48" s="347" t="s">
        <v>486</v>
      </c>
      <c r="K48" s="347" t="s">
        <v>486</v>
      </c>
      <c r="L48" s="347" t="s">
        <v>486</v>
      </c>
      <c r="M48" s="348" t="s">
        <v>486</v>
      </c>
    </row>
    <row r="49" spans="2:13" ht="27.75" customHeight="1" x14ac:dyDescent="0.2">
      <c r="B49" s="1188"/>
      <c r="C49" s="1189"/>
      <c r="D49" s="106"/>
      <c r="E49" s="1190" t="s">
        <v>39</v>
      </c>
      <c r="F49" s="1190"/>
      <c r="G49" s="1190"/>
      <c r="H49" s="1191"/>
      <c r="I49" s="346" t="s">
        <v>486</v>
      </c>
      <c r="J49" s="347" t="s">
        <v>486</v>
      </c>
      <c r="K49" s="347" t="s">
        <v>486</v>
      </c>
      <c r="L49" s="347" t="s">
        <v>486</v>
      </c>
      <c r="M49" s="348" t="s">
        <v>486</v>
      </c>
    </row>
    <row r="50" spans="2:13" ht="27.75" customHeight="1" x14ac:dyDescent="0.2">
      <c r="B50" s="1184" t="s">
        <v>40</v>
      </c>
      <c r="C50" s="1185"/>
      <c r="D50" s="109"/>
      <c r="E50" s="1190" t="s">
        <v>41</v>
      </c>
      <c r="F50" s="1190"/>
      <c r="G50" s="1190"/>
      <c r="H50" s="1191"/>
      <c r="I50" s="346">
        <v>4033</v>
      </c>
      <c r="J50" s="347">
        <v>5039</v>
      </c>
      <c r="K50" s="347">
        <v>6158</v>
      </c>
      <c r="L50" s="347">
        <v>7746</v>
      </c>
      <c r="M50" s="348">
        <v>7380</v>
      </c>
    </row>
    <row r="51" spans="2:13" ht="27.75" customHeight="1" x14ac:dyDescent="0.2">
      <c r="B51" s="1186"/>
      <c r="C51" s="1187"/>
      <c r="D51" s="106"/>
      <c r="E51" s="1190" t="s">
        <v>42</v>
      </c>
      <c r="F51" s="1190"/>
      <c r="G51" s="1190"/>
      <c r="H51" s="1191"/>
      <c r="I51" s="346">
        <v>2710</v>
      </c>
      <c r="J51" s="347">
        <v>2596</v>
      </c>
      <c r="K51" s="347">
        <v>2490</v>
      </c>
      <c r="L51" s="347">
        <v>2454</v>
      </c>
      <c r="M51" s="348">
        <v>2417</v>
      </c>
    </row>
    <row r="52" spans="2:13" ht="27.75" customHeight="1" x14ac:dyDescent="0.2">
      <c r="B52" s="1188"/>
      <c r="C52" s="1189"/>
      <c r="D52" s="106"/>
      <c r="E52" s="1190" t="s">
        <v>43</v>
      </c>
      <c r="F52" s="1190"/>
      <c r="G52" s="1190"/>
      <c r="H52" s="1191"/>
      <c r="I52" s="346">
        <v>29344</v>
      </c>
      <c r="J52" s="347">
        <v>27894</v>
      </c>
      <c r="K52" s="347">
        <v>25764</v>
      </c>
      <c r="L52" s="347">
        <v>23624</v>
      </c>
      <c r="M52" s="348">
        <v>21495</v>
      </c>
    </row>
    <row r="53" spans="2:13" ht="27.75" customHeight="1" thickBot="1" x14ac:dyDescent="0.25">
      <c r="B53" s="1192" t="s">
        <v>19</v>
      </c>
      <c r="C53" s="1193"/>
      <c r="D53" s="110"/>
      <c r="E53" s="1194" t="s">
        <v>44</v>
      </c>
      <c r="F53" s="1194"/>
      <c r="G53" s="1194"/>
      <c r="H53" s="1195"/>
      <c r="I53" s="349">
        <v>10444</v>
      </c>
      <c r="J53" s="350">
        <v>8663</v>
      </c>
      <c r="K53" s="350">
        <v>6012</v>
      </c>
      <c r="L53" s="350">
        <v>3488</v>
      </c>
      <c r="M53" s="351">
        <v>4020</v>
      </c>
    </row>
    <row r="54" spans="2:13" ht="27.75" customHeight="1" x14ac:dyDescent="0.2">
      <c r="B54" s="111"/>
      <c r="C54" s="112"/>
      <c r="D54" s="112"/>
      <c r="E54" s="113"/>
      <c r="F54" s="113"/>
      <c r="G54" s="113"/>
      <c r="H54" s="113"/>
      <c r="I54" s="114"/>
      <c r="J54" s="114"/>
      <c r="K54" s="114"/>
      <c r="L54" s="114"/>
      <c r="M54" s="114"/>
    </row>
    <row r="55" spans="2:13" ht="13.2" x14ac:dyDescent="0.2"/>
  </sheetData>
  <sheetProtection algorithmName="SHA-512" hashValue="ZmG3BvK74bSSC34igHVCg1jSotvspeSyZW0T4tdrOGB1oewfHejhvhF8VefjxzaEsTbNcNGY/zUnJuIGsFN9iA==" saltValue="LP3FEEj/SJ/NF5ktHzQGz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70" zoomScaleNormal="70" zoomScaleSheetLayoutView="100" workbookViewId="0">
      <selection sqref="A1:XFD1"/>
    </sheetView>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5" t="s">
        <v>45</v>
      </c>
    </row>
    <row r="54" spans="2:8" ht="29.25" customHeight="1" thickBot="1" x14ac:dyDescent="0.3">
      <c r="B54" s="116" t="s">
        <v>1</v>
      </c>
      <c r="C54" s="117"/>
      <c r="D54" s="117"/>
      <c r="E54" s="118" t="s">
        <v>2</v>
      </c>
      <c r="F54" s="119" t="s">
        <v>527</v>
      </c>
      <c r="G54" s="119" t="s">
        <v>528</v>
      </c>
      <c r="H54" s="120" t="s">
        <v>529</v>
      </c>
    </row>
    <row r="55" spans="2:8" ht="52.5" customHeight="1" x14ac:dyDescent="0.2">
      <c r="B55" s="121"/>
      <c r="C55" s="1211" t="s">
        <v>46</v>
      </c>
      <c r="D55" s="1211"/>
      <c r="E55" s="1212"/>
      <c r="F55" s="352">
        <v>1814</v>
      </c>
      <c r="G55" s="352">
        <v>2314</v>
      </c>
      <c r="H55" s="353">
        <v>2093</v>
      </c>
    </row>
    <row r="56" spans="2:8" ht="52.5" customHeight="1" x14ac:dyDescent="0.2">
      <c r="B56" s="122"/>
      <c r="C56" s="1213" t="s">
        <v>47</v>
      </c>
      <c r="D56" s="1213"/>
      <c r="E56" s="1214"/>
      <c r="F56" s="354">
        <v>355</v>
      </c>
      <c r="G56" s="354">
        <v>453</v>
      </c>
      <c r="H56" s="355">
        <v>497</v>
      </c>
    </row>
    <row r="57" spans="2:8" ht="53.25" customHeight="1" x14ac:dyDescent="0.2">
      <c r="B57" s="122"/>
      <c r="C57" s="1215" t="s">
        <v>48</v>
      </c>
      <c r="D57" s="1215"/>
      <c r="E57" s="1216"/>
      <c r="F57" s="356">
        <v>2126</v>
      </c>
      <c r="G57" s="356">
        <v>3133</v>
      </c>
      <c r="H57" s="357">
        <v>3037</v>
      </c>
    </row>
    <row r="58" spans="2:8" ht="45.75" customHeight="1" x14ac:dyDescent="0.2">
      <c r="B58" s="123"/>
      <c r="C58" s="1203" t="s">
        <v>561</v>
      </c>
      <c r="D58" s="1204"/>
      <c r="E58" s="1205"/>
      <c r="F58" s="358">
        <v>958</v>
      </c>
      <c r="G58" s="358">
        <v>1958</v>
      </c>
      <c r="H58" s="359">
        <v>1882</v>
      </c>
    </row>
    <row r="59" spans="2:8" ht="45.75" customHeight="1" x14ac:dyDescent="0.2">
      <c r="B59" s="123"/>
      <c r="C59" s="1203" t="s">
        <v>562</v>
      </c>
      <c r="D59" s="1204"/>
      <c r="E59" s="1205"/>
      <c r="F59" s="358">
        <v>621</v>
      </c>
      <c r="G59" s="358">
        <v>621</v>
      </c>
      <c r="H59" s="359">
        <v>603</v>
      </c>
    </row>
    <row r="60" spans="2:8" ht="45.75" customHeight="1" x14ac:dyDescent="0.2">
      <c r="B60" s="123"/>
      <c r="C60" s="1203" t="s">
        <v>563</v>
      </c>
      <c r="D60" s="1204"/>
      <c r="E60" s="1205"/>
      <c r="F60" s="358">
        <v>133</v>
      </c>
      <c r="G60" s="358">
        <v>170</v>
      </c>
      <c r="H60" s="359">
        <v>186</v>
      </c>
    </row>
    <row r="61" spans="2:8" ht="45.75" customHeight="1" x14ac:dyDescent="0.2">
      <c r="B61" s="123"/>
      <c r="C61" s="1203" t="s">
        <v>564</v>
      </c>
      <c r="D61" s="1204"/>
      <c r="E61" s="1205"/>
      <c r="F61" s="358">
        <v>122</v>
      </c>
      <c r="G61" s="358">
        <v>122</v>
      </c>
      <c r="H61" s="359">
        <v>122</v>
      </c>
    </row>
    <row r="62" spans="2:8" ht="45.75" customHeight="1" thickBot="1" x14ac:dyDescent="0.25">
      <c r="B62" s="124"/>
      <c r="C62" s="1206" t="s">
        <v>565</v>
      </c>
      <c r="D62" s="1207"/>
      <c r="E62" s="1208"/>
      <c r="F62" s="360">
        <v>117</v>
      </c>
      <c r="G62" s="360">
        <v>107</v>
      </c>
      <c r="H62" s="361">
        <v>95</v>
      </c>
    </row>
    <row r="63" spans="2:8" ht="52.5" customHeight="1" thickBot="1" x14ac:dyDescent="0.25">
      <c r="B63" s="125"/>
      <c r="C63" s="1209" t="s">
        <v>49</v>
      </c>
      <c r="D63" s="1209"/>
      <c r="E63" s="1210"/>
      <c r="F63" s="362">
        <v>4294</v>
      </c>
      <c r="G63" s="362">
        <v>5899</v>
      </c>
      <c r="H63" s="363">
        <v>5627</v>
      </c>
    </row>
    <row r="64" spans="2:8" ht="13.2" x14ac:dyDescent="0.2"/>
  </sheetData>
  <sheetProtection algorithmName="SHA-512" hashValue="4VuvAM+oMaOTDNZLFBNS7E3upeshHeZu+jI01ii9qlN1akLLXMGqDXp59ii8lzsBcTl/yqCCY6b31HUYar18UQ==" saltValue="+qRNMgfhTieDa+meUhgAq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09375" defaultRowHeight="13.2" x14ac:dyDescent="0.2"/>
  <cols>
    <col min="1" max="1" width="45.88671875" style="132" customWidth="1"/>
    <col min="2" max="8" width="13.33203125" style="132" customWidth="1"/>
    <col min="9" max="16384" width="11.109375" style="132"/>
  </cols>
  <sheetData>
    <row r="1" spans="1:8" x14ac:dyDescent="0.2">
      <c r="A1" s="126"/>
      <c r="B1" s="127"/>
      <c r="C1" s="128"/>
      <c r="D1" s="129"/>
      <c r="E1" s="130"/>
      <c r="F1" s="130"/>
      <c r="G1" s="130"/>
      <c r="H1" s="131"/>
    </row>
    <row r="2" spans="1:8" x14ac:dyDescent="0.2">
      <c r="A2" s="133"/>
      <c r="B2" s="134"/>
      <c r="C2" s="135"/>
      <c r="D2" s="136" t="s">
        <v>50</v>
      </c>
      <c r="E2" s="137"/>
      <c r="F2" s="138" t="s">
        <v>524</v>
      </c>
      <c r="G2" s="139"/>
      <c r="H2" s="140"/>
    </row>
    <row r="3" spans="1:8" x14ac:dyDescent="0.2">
      <c r="A3" s="136" t="s">
        <v>517</v>
      </c>
      <c r="B3" s="141"/>
      <c r="C3" s="142"/>
      <c r="D3" s="143">
        <v>62446</v>
      </c>
      <c r="E3" s="144"/>
      <c r="F3" s="145">
        <v>67009</v>
      </c>
      <c r="G3" s="146"/>
      <c r="H3" s="147"/>
    </row>
    <row r="4" spans="1:8" x14ac:dyDescent="0.2">
      <c r="A4" s="148"/>
      <c r="B4" s="149"/>
      <c r="C4" s="150"/>
      <c r="D4" s="151">
        <v>33118</v>
      </c>
      <c r="E4" s="152"/>
      <c r="F4" s="153">
        <v>43028</v>
      </c>
      <c r="G4" s="154"/>
      <c r="H4" s="155"/>
    </row>
    <row r="5" spans="1:8" x14ac:dyDescent="0.2">
      <c r="A5" s="136" t="s">
        <v>519</v>
      </c>
      <c r="B5" s="141"/>
      <c r="C5" s="142"/>
      <c r="D5" s="143">
        <v>27965</v>
      </c>
      <c r="E5" s="144"/>
      <c r="F5" s="145">
        <v>40807</v>
      </c>
      <c r="G5" s="146"/>
      <c r="H5" s="147"/>
    </row>
    <row r="6" spans="1:8" x14ac:dyDescent="0.2">
      <c r="A6" s="148"/>
      <c r="B6" s="149"/>
      <c r="C6" s="150"/>
      <c r="D6" s="151">
        <v>11428</v>
      </c>
      <c r="E6" s="152"/>
      <c r="F6" s="153">
        <v>19520</v>
      </c>
      <c r="G6" s="154"/>
      <c r="H6" s="155"/>
    </row>
    <row r="7" spans="1:8" x14ac:dyDescent="0.2">
      <c r="A7" s="136" t="s">
        <v>520</v>
      </c>
      <c r="B7" s="141"/>
      <c r="C7" s="142"/>
      <c r="D7" s="143">
        <v>20035</v>
      </c>
      <c r="E7" s="144"/>
      <c r="F7" s="145">
        <v>37343</v>
      </c>
      <c r="G7" s="146"/>
      <c r="H7" s="147"/>
    </row>
    <row r="8" spans="1:8" x14ac:dyDescent="0.2">
      <c r="A8" s="148"/>
      <c r="B8" s="149"/>
      <c r="C8" s="150"/>
      <c r="D8" s="151">
        <v>10273</v>
      </c>
      <c r="E8" s="152"/>
      <c r="F8" s="153">
        <v>17633</v>
      </c>
      <c r="G8" s="154"/>
      <c r="H8" s="155"/>
    </row>
    <row r="9" spans="1:8" x14ac:dyDescent="0.2">
      <c r="A9" s="136" t="s">
        <v>521</v>
      </c>
      <c r="B9" s="141"/>
      <c r="C9" s="142"/>
      <c r="D9" s="143">
        <v>22005</v>
      </c>
      <c r="E9" s="144"/>
      <c r="F9" s="145">
        <v>47407</v>
      </c>
      <c r="G9" s="146"/>
      <c r="H9" s="147"/>
    </row>
    <row r="10" spans="1:8" x14ac:dyDescent="0.2">
      <c r="A10" s="148"/>
      <c r="B10" s="149"/>
      <c r="C10" s="150"/>
      <c r="D10" s="151">
        <v>9441</v>
      </c>
      <c r="E10" s="152"/>
      <c r="F10" s="153">
        <v>27543</v>
      </c>
      <c r="G10" s="154"/>
      <c r="H10" s="155"/>
    </row>
    <row r="11" spans="1:8" x14ac:dyDescent="0.2">
      <c r="A11" s="136" t="s">
        <v>522</v>
      </c>
      <c r="B11" s="141"/>
      <c r="C11" s="142"/>
      <c r="D11" s="143">
        <v>36422</v>
      </c>
      <c r="E11" s="144"/>
      <c r="F11" s="145">
        <v>49754</v>
      </c>
      <c r="G11" s="146"/>
      <c r="H11" s="147"/>
    </row>
    <row r="12" spans="1:8" x14ac:dyDescent="0.2">
      <c r="A12" s="148"/>
      <c r="B12" s="149"/>
      <c r="C12" s="156"/>
      <c r="D12" s="151">
        <v>13312</v>
      </c>
      <c r="E12" s="152"/>
      <c r="F12" s="153">
        <v>21592</v>
      </c>
      <c r="G12" s="154"/>
      <c r="H12" s="155"/>
    </row>
    <row r="13" spans="1:8" x14ac:dyDescent="0.2">
      <c r="A13" s="136"/>
      <c r="B13" s="141"/>
      <c r="C13" s="157"/>
      <c r="D13" s="158">
        <v>33775</v>
      </c>
      <c r="E13" s="159"/>
      <c r="F13" s="160">
        <v>48464</v>
      </c>
      <c r="G13" s="161"/>
      <c r="H13" s="147"/>
    </row>
    <row r="14" spans="1:8" x14ac:dyDescent="0.2">
      <c r="A14" s="148"/>
      <c r="B14" s="149"/>
      <c r="C14" s="150"/>
      <c r="D14" s="151">
        <v>15514</v>
      </c>
      <c r="E14" s="152"/>
      <c r="F14" s="153">
        <v>25863</v>
      </c>
      <c r="G14" s="154"/>
      <c r="H14" s="155"/>
    </row>
    <row r="17" spans="1:11" x14ac:dyDescent="0.2">
      <c r="A17" s="132" t="s">
        <v>51</v>
      </c>
    </row>
    <row r="18" spans="1:11" x14ac:dyDescent="0.2">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2">
      <c r="A19" s="162" t="s">
        <v>52</v>
      </c>
      <c r="B19" s="162">
        <f>ROUND(VALUE(SUBSTITUTE(実質収支比率等に係る経年分析!F$48,"▲","-")),2)</f>
        <v>6.42</v>
      </c>
      <c r="C19" s="162">
        <f>ROUND(VALUE(SUBSTITUTE(実質収支比率等に係る経年分析!G$48,"▲","-")),2)</f>
        <v>15.65</v>
      </c>
      <c r="D19" s="162">
        <f>ROUND(VALUE(SUBSTITUTE(実質収支比率等に係る経年分析!H$48,"▲","-")),2)</f>
        <v>15.79</v>
      </c>
      <c r="E19" s="162">
        <f>ROUND(VALUE(SUBSTITUTE(実質収支比率等に係る経年分析!I$48,"▲","-")),2)</f>
        <v>7.84</v>
      </c>
      <c r="F19" s="162">
        <f>ROUND(VALUE(SUBSTITUTE(実質収支比率等に係る経年分析!J$48,"▲","-")),2)</f>
        <v>8.3800000000000008</v>
      </c>
    </row>
    <row r="20" spans="1:11" x14ac:dyDescent="0.2">
      <c r="A20" s="162" t="s">
        <v>53</v>
      </c>
      <c r="B20" s="162">
        <f>ROUND(VALUE(SUBSTITUTE(実質収支比率等に係る経年分析!F$47,"▲","-")),2)</f>
        <v>5.3</v>
      </c>
      <c r="C20" s="162">
        <f>ROUND(VALUE(SUBSTITUTE(実質収支比率等に係る経年分析!G$47,"▲","-")),2)</f>
        <v>6.67</v>
      </c>
      <c r="D20" s="162">
        <f>ROUND(VALUE(SUBSTITUTE(実質収支比率等に係る経年分析!H$47,"▲","-")),2)</f>
        <v>9.49</v>
      </c>
      <c r="E20" s="162">
        <f>ROUND(VALUE(SUBSTITUTE(実質収支比率等に係る経年分析!I$47,"▲","-")),2)</f>
        <v>12.01</v>
      </c>
      <c r="F20" s="162">
        <f>ROUND(VALUE(SUBSTITUTE(実質収支比率等に係る経年分析!J$47,"▲","-")),2)</f>
        <v>10.71</v>
      </c>
    </row>
    <row r="21" spans="1:11" x14ac:dyDescent="0.2">
      <c r="A21" s="162" t="s">
        <v>54</v>
      </c>
      <c r="B21" s="162">
        <f>IF(ISNUMBER(VALUE(SUBSTITUTE(実質収支比率等に係る経年分析!F$49,"▲","-"))),ROUND(VALUE(SUBSTITUTE(実質収支比率等に係る経年分析!F$49,"▲","-")),2),NA())</f>
        <v>2.25</v>
      </c>
      <c r="C21" s="162">
        <f>IF(ISNUMBER(VALUE(SUBSTITUTE(実質収支比率等に係る経年分析!G$49,"▲","-"))),ROUND(VALUE(SUBSTITUTE(実質収支比率等に係る経年分析!G$49,"▲","-")),2),NA())</f>
        <v>10.95</v>
      </c>
      <c r="D21" s="162">
        <f>IF(ISNUMBER(VALUE(SUBSTITUTE(実質収支比率等に係る経年分析!H$49,"▲","-"))),ROUND(VALUE(SUBSTITUTE(実質収支比率等に係る経年分析!H$49,"▲","-")),2),NA())</f>
        <v>2.27</v>
      </c>
      <c r="E21" s="162">
        <f>IF(ISNUMBER(VALUE(SUBSTITUTE(実質収支比率等に係る経年分析!I$49,"▲","-"))),ROUND(VALUE(SUBSTITUTE(実質収支比率等に係る経年分析!I$49,"▲","-")),2),NA())</f>
        <v>-5.22</v>
      </c>
      <c r="F21" s="162">
        <f>IF(ISNUMBER(VALUE(SUBSTITUTE(実質収支比率等に係る経年分析!J$49,"▲","-"))),ROUND(VALUE(SUBSTITUTE(実質収支比率等に係る経年分析!J$49,"▲","-")),2),NA())</f>
        <v>-0.48</v>
      </c>
    </row>
    <row r="24" spans="1:11" x14ac:dyDescent="0.2">
      <c r="A24" s="132" t="s">
        <v>55</v>
      </c>
    </row>
    <row r="25" spans="1:11" x14ac:dyDescent="0.2">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2">
      <c r="A26" s="163"/>
      <c r="B26" s="163" t="s">
        <v>56</v>
      </c>
      <c r="C26" s="163" t="s">
        <v>57</v>
      </c>
      <c r="D26" s="163" t="s">
        <v>56</v>
      </c>
      <c r="E26" s="163" t="s">
        <v>57</v>
      </c>
      <c r="F26" s="163" t="s">
        <v>56</v>
      </c>
      <c r="G26" s="163" t="s">
        <v>57</v>
      </c>
      <c r="H26" s="163" t="s">
        <v>56</v>
      </c>
      <c r="I26" s="163" t="s">
        <v>57</v>
      </c>
      <c r="J26" s="163" t="s">
        <v>56</v>
      </c>
      <c r="K26" s="163" t="s">
        <v>57</v>
      </c>
    </row>
    <row r="27" spans="1:11" x14ac:dyDescent="0.2">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#VALUE!</v>
      </c>
      <c r="C27" s="163" t="e">
        <f>IF(ROUND(VALUE(SUBSTITUTE(連結実質赤字比率に係る赤字・黒字の構成分析!F$43,"▲", "-")), 2) &gt;= 0, ABS(ROUND(VALUE(SUBSTITUTE(連結実質赤字比率に係る赤字・黒字の構成分析!F$43,"▲", "-")), 2)), NA())</f>
        <v>#VALUE!</v>
      </c>
      <c r="D27" s="163" t="e">
        <f>IF(ROUND(VALUE(SUBSTITUTE(連結実質赤字比率に係る赤字・黒字の構成分析!G$43,"▲", "-")), 2) &lt; 0, ABS(ROUND(VALUE(SUBSTITUTE(連結実質赤字比率に係る赤字・黒字の構成分析!G$43,"▲", "-")), 2)), NA())</f>
        <v>#VALUE!</v>
      </c>
      <c r="E27" s="163" t="e">
        <f>IF(ROUND(VALUE(SUBSTITUTE(連結実質赤字比率に係る赤字・黒字の構成分析!G$43,"▲", "-")), 2) &gt;= 0, ABS(ROUND(VALUE(SUBSTITUTE(連結実質赤字比率に係る赤字・黒字の構成分析!G$43,"▲", "-")), 2)), NA())</f>
        <v>#VALUE!</v>
      </c>
      <c r="F27" s="163" t="e">
        <f>IF(ROUND(VALUE(SUBSTITUTE(連結実質赤字比率に係る赤字・黒字の構成分析!H$43,"▲", "-")), 2) &lt; 0, ABS(ROUND(VALUE(SUBSTITUTE(連結実質赤字比率に係る赤字・黒字の構成分析!H$43,"▲", "-")), 2)), NA())</f>
        <v>#VALUE!</v>
      </c>
      <c r="G27" s="163" t="e">
        <f>IF(ROUND(VALUE(SUBSTITUTE(連結実質赤字比率に係る赤字・黒字の構成分析!H$43,"▲", "-")), 2) &gt;= 0, ABS(ROUND(VALUE(SUBSTITUTE(連結実質赤字比率に係る赤字・黒字の構成分析!H$43,"▲", "-")), 2)), NA())</f>
        <v>#VALUE!</v>
      </c>
      <c r="H27" s="163" t="e">
        <f>IF(ROUND(VALUE(SUBSTITUTE(連結実質赤字比率に係る赤字・黒字の構成分析!I$43,"▲", "-")), 2) &lt; 0, ABS(ROUND(VALUE(SUBSTITUTE(連結実質赤字比率に係る赤字・黒字の構成分析!I$43,"▲", "-")), 2)), NA())</f>
        <v>#VALUE!</v>
      </c>
      <c r="I27" s="163" t="e">
        <f>IF(ROUND(VALUE(SUBSTITUTE(連結実質赤字比率に係る赤字・黒字の構成分析!I$43,"▲", "-")), 2) &gt;= 0, ABS(ROUND(VALUE(SUBSTITUTE(連結実質赤字比率に係る赤字・黒字の構成分析!I$43,"▲", "-")), 2)), NA())</f>
        <v>#VALUE!</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2">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2">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2">
      <c r="A30" s="163" t="str">
        <f>IF(連結実質赤字比率に係る赤字・黒字の構成分析!C$40="",NA(),連結実質赤字比率に係る赤字・黒字の構成分析!C$40)</f>
        <v>後期高齢者医療特別会計</v>
      </c>
      <c r="B30" s="163" t="e">
        <f>IF(ROUND(VALUE(SUBSTITUTE(連結実質赤字比率に係る赤字・黒字の構成分析!F$40,"▲", "-")), 2) &lt; 0, ABS(ROUND(VALUE(SUBSTITUTE(連結実質赤字比率に係る赤字・黒字の構成分析!F$40,"▲", "-")), 2)), NA())</f>
        <v>#N/A</v>
      </c>
      <c r="C30" s="163">
        <f>IF(ROUND(VALUE(SUBSTITUTE(連結実質赤字比率に係る赤字・黒字の構成分析!F$40,"▲", "-")), 2) &gt;= 0, ABS(ROUND(VALUE(SUBSTITUTE(連結実質赤字比率に係る赤字・黒字の構成分析!F$40,"▲", "-")), 2)), NA())</f>
        <v>0</v>
      </c>
      <c r="D30" s="163" t="e">
        <f>IF(ROUND(VALUE(SUBSTITUTE(連結実質赤字比率に係る赤字・黒字の構成分析!G$40,"▲", "-")), 2) &lt; 0, ABS(ROUND(VALUE(SUBSTITUTE(連結実質赤字比率に係る赤字・黒字の構成分析!G$40,"▲", "-")), 2)), NA())</f>
        <v>#N/A</v>
      </c>
      <c r="E30" s="163">
        <f>IF(ROUND(VALUE(SUBSTITUTE(連結実質赤字比率に係る赤字・黒字の構成分析!G$40,"▲", "-")), 2) &gt;= 0, ABS(ROUND(VALUE(SUBSTITUTE(連結実質赤字比率に係る赤字・黒字の構成分析!G$40,"▲", "-")), 2)), NA())</f>
        <v>0.01</v>
      </c>
      <c r="F30" s="163" t="e">
        <f>IF(ROUND(VALUE(SUBSTITUTE(連結実質赤字比率に係る赤字・黒字の構成分析!H$40,"▲", "-")), 2) &lt; 0, ABS(ROUND(VALUE(SUBSTITUTE(連結実質赤字比率に係る赤字・黒字の構成分析!H$40,"▲", "-")), 2)), NA())</f>
        <v>#N/A</v>
      </c>
      <c r="G30" s="163">
        <f>IF(ROUND(VALUE(SUBSTITUTE(連結実質赤字比率に係る赤字・黒字の構成分析!H$40,"▲", "-")), 2) &gt;= 0, ABS(ROUND(VALUE(SUBSTITUTE(連結実質赤字比率に係る赤字・黒字の構成分析!H$40,"▲", "-")), 2)), NA())</f>
        <v>0.03</v>
      </c>
      <c r="H30" s="163" t="e">
        <f>IF(ROUND(VALUE(SUBSTITUTE(連結実質赤字比率に係る赤字・黒字の構成分析!I$40,"▲", "-")), 2) &lt; 0, ABS(ROUND(VALUE(SUBSTITUTE(連結実質赤字比率に係る赤字・黒字の構成分析!I$40,"▲", "-")), 2)), NA())</f>
        <v>#N/A</v>
      </c>
      <c r="I30" s="163">
        <f>IF(ROUND(VALUE(SUBSTITUTE(連結実質赤字比率に係る赤字・黒字の構成分析!I$40,"▲", "-")), 2) &gt;= 0, ABS(ROUND(VALUE(SUBSTITUTE(連結実質赤字比率に係る赤字・黒字の構成分析!I$40,"▲", "-")), 2)), NA())</f>
        <v>0.03</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0.03</v>
      </c>
    </row>
    <row r="31" spans="1:11" x14ac:dyDescent="0.2">
      <c r="A31" s="163" t="str">
        <f>IF(連結実質赤字比率に係る赤字・黒字の構成分析!C$39="",NA(),連結実質赤字比率に係る赤字・黒字の構成分析!C$39)</f>
        <v>子育て支援券特別会計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0.12</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0.11</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0.1</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0.09</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0.08</v>
      </c>
    </row>
    <row r="32" spans="1:11" x14ac:dyDescent="0.2">
      <c r="A32" s="163" t="str">
        <f>IF(連結実質赤字比率に係る赤字・黒字の構成分析!C$38="",NA(),連結実質赤字比率に係る赤字・黒字の構成分析!C$38)</f>
        <v>介護保険特別会計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1.41</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0.56000000000000005</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1.59</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1.1499999999999999</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1.36</v>
      </c>
    </row>
    <row r="33" spans="1:16" x14ac:dyDescent="0.2">
      <c r="A33" s="163" t="str">
        <f>IF(連結実質赤字比率に係る赤字・黒字の構成分析!C$37="",NA(),連結実質赤字比率に係る赤字・黒字の構成分析!C$37)</f>
        <v>下水道事業会計</v>
      </c>
      <c r="B33" s="163" t="e">
        <f>IF(ROUND(VALUE(SUBSTITUTE(連結実質赤字比率に係る赤字・黒字の構成分析!F$37,"▲", "-")), 2) &lt; 0, ABS(ROUND(VALUE(SUBSTITUTE(連結実質赤字比率に係る赤字・黒字の構成分析!F$37,"▲", "-")), 2)), NA())</f>
        <v>#N/A</v>
      </c>
      <c r="C33" s="163">
        <f>IF(ROUND(VALUE(SUBSTITUTE(連結実質赤字比率に係る赤字・黒字の構成分析!F$37,"▲", "-")), 2) &gt;= 0, ABS(ROUND(VALUE(SUBSTITUTE(連結実質赤字比率に係る赤字・黒字の構成分析!F$37,"▲", "-")), 2)), NA())</f>
        <v>1.77</v>
      </c>
      <c r="D33" s="163" t="e">
        <f>IF(ROUND(VALUE(SUBSTITUTE(連結実質赤字比率に係る赤字・黒字の構成分析!G$37,"▲", "-")), 2) &lt; 0, ABS(ROUND(VALUE(SUBSTITUTE(連結実質赤字比率に係る赤字・黒字の構成分析!G$37,"▲", "-")), 2)), NA())</f>
        <v>#N/A</v>
      </c>
      <c r="E33" s="163">
        <f>IF(ROUND(VALUE(SUBSTITUTE(連結実質赤字比率に係る赤字・黒字の構成分析!G$37,"▲", "-")), 2) &gt;= 0, ABS(ROUND(VALUE(SUBSTITUTE(連結実質赤字比率に係る赤字・黒字の構成分析!G$37,"▲", "-")), 2)), NA())</f>
        <v>1.78</v>
      </c>
      <c r="F33" s="163" t="e">
        <f>IF(ROUND(VALUE(SUBSTITUTE(連結実質赤字比率に係る赤字・黒字の構成分析!H$37,"▲", "-")), 2) &lt; 0, ABS(ROUND(VALUE(SUBSTITUTE(連結実質赤字比率に係る赤字・黒字の構成分析!H$37,"▲", "-")), 2)), NA())</f>
        <v>#N/A</v>
      </c>
      <c r="G33" s="163">
        <f>IF(ROUND(VALUE(SUBSTITUTE(連結実質赤字比率に係る赤字・黒字の構成分析!H$37,"▲", "-")), 2) &gt;= 0, ABS(ROUND(VALUE(SUBSTITUTE(連結実質赤字比率に係る赤字・黒字の構成分析!H$37,"▲", "-")), 2)), NA())</f>
        <v>1.71</v>
      </c>
      <c r="H33" s="163" t="e">
        <f>IF(ROUND(VALUE(SUBSTITUTE(連結実質赤字比率に係る赤字・黒字の構成分析!I$37,"▲", "-")), 2) &lt; 0, ABS(ROUND(VALUE(SUBSTITUTE(連結実質赤字比率に係る赤字・黒字の構成分析!I$37,"▲", "-")), 2)), NA())</f>
        <v>#N/A</v>
      </c>
      <c r="I33" s="163">
        <f>IF(ROUND(VALUE(SUBSTITUTE(連結実質赤字比率に係る赤字・黒字の構成分析!I$37,"▲", "-")), 2) &gt;= 0, ABS(ROUND(VALUE(SUBSTITUTE(連結実質赤字比率に係る赤字・黒字の構成分析!I$37,"▲", "-")), 2)), NA())</f>
        <v>1.71</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1.43</v>
      </c>
    </row>
    <row r="34" spans="1:16" x14ac:dyDescent="0.2">
      <c r="A34" s="163" t="str">
        <f>IF(連結実質赤字比率に係る赤字・黒字の構成分析!C$36="",NA(),連結実質赤字比率に係る赤字・黒字の構成分析!C$36)</f>
        <v>国民健康保険事業費特別会計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1.25</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1.34</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1.3</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1.46</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1.79</v>
      </c>
    </row>
    <row r="35" spans="1:16" x14ac:dyDescent="0.2">
      <c r="A35" s="163" t="str">
        <f>IF(連結実質赤字比率に係る赤字・黒字の構成分析!C$35="",NA(),連結実質赤字比率に係る赤字・黒字の構成分析!C$35)</f>
        <v>水道事業会計</v>
      </c>
      <c r="B35" s="163" t="e">
        <f>IF(ROUND(VALUE(SUBSTITUTE(連結実質赤字比率に係る赤字・黒字の構成分析!F$35,"▲", "-")), 2) &lt; 0, ABS(ROUND(VALUE(SUBSTITUTE(連結実質赤字比率に係る赤字・黒字の構成分析!F$35,"▲", "-")), 2)), NA())</f>
        <v>#N/A</v>
      </c>
      <c r="C35" s="163">
        <f>IF(ROUND(VALUE(SUBSTITUTE(連結実質赤字比率に係る赤字・黒字の構成分析!F$35,"▲", "-")), 2) &gt;= 0, ABS(ROUND(VALUE(SUBSTITUTE(連結実質赤字比率に係る赤字・黒字の構成分析!F$35,"▲", "-")), 2)), NA())</f>
        <v>6.01</v>
      </c>
      <c r="D35" s="163" t="e">
        <f>IF(ROUND(VALUE(SUBSTITUTE(連結実質赤字比率に係る赤字・黒字の構成分析!G$35,"▲", "-")), 2) &lt; 0, ABS(ROUND(VALUE(SUBSTITUTE(連結実質赤字比率に係る赤字・黒字の構成分析!G$35,"▲", "-")), 2)), NA())</f>
        <v>#N/A</v>
      </c>
      <c r="E35" s="163">
        <f>IF(ROUND(VALUE(SUBSTITUTE(連結実質赤字比率に係る赤字・黒字の構成分析!G$35,"▲", "-")), 2) &gt;= 0, ABS(ROUND(VALUE(SUBSTITUTE(連結実質赤字比率に係る赤字・黒字の構成分析!G$35,"▲", "-")), 2)), NA())</f>
        <v>5.34</v>
      </c>
      <c r="F35" s="163" t="e">
        <f>IF(ROUND(VALUE(SUBSTITUTE(連結実質赤字比率に係る赤字・黒字の構成分析!H$35,"▲", "-")), 2) &lt; 0, ABS(ROUND(VALUE(SUBSTITUTE(連結実質赤字比率に係る赤字・黒字の構成分析!H$35,"▲", "-")), 2)), NA())</f>
        <v>#N/A</v>
      </c>
      <c r="G35" s="163">
        <f>IF(ROUND(VALUE(SUBSTITUTE(連結実質赤字比率に係る赤字・黒字の構成分析!H$35,"▲", "-")), 2) &gt;= 0, ABS(ROUND(VALUE(SUBSTITUTE(連結実質赤字比率に係る赤字・黒字の構成分析!H$35,"▲", "-")), 2)), NA())</f>
        <v>4.71</v>
      </c>
      <c r="H35" s="163" t="e">
        <f>IF(ROUND(VALUE(SUBSTITUTE(連結実質赤字比率に係る赤字・黒字の構成分析!I$35,"▲", "-")), 2) &lt; 0, ABS(ROUND(VALUE(SUBSTITUTE(連結実質赤字比率に係る赤字・黒字の構成分析!I$35,"▲", "-")), 2)), NA())</f>
        <v>#N/A</v>
      </c>
      <c r="I35" s="163">
        <f>IF(ROUND(VALUE(SUBSTITUTE(連結実質赤字比率に係る赤字・黒字の構成分析!I$35,"▲", "-")), 2) &gt;= 0, ABS(ROUND(VALUE(SUBSTITUTE(連結実質赤字比率に係る赤字・黒字の構成分析!I$35,"▲", "-")), 2)), NA())</f>
        <v>5.23</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4.96</v>
      </c>
    </row>
    <row r="36" spans="1:16" x14ac:dyDescent="0.2">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6.28</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15.54</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15.68</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7.74</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8.2799999999999994</v>
      </c>
    </row>
    <row r="39" spans="1:16" x14ac:dyDescent="0.2">
      <c r="A39" s="132" t="s">
        <v>58</v>
      </c>
    </row>
    <row r="40" spans="1:16" x14ac:dyDescent="0.2">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2">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2">
      <c r="A42" s="164" t="s">
        <v>61</v>
      </c>
      <c r="B42" s="164"/>
      <c r="C42" s="164"/>
      <c r="D42" s="164">
        <f>'実質公債費比率（分子）の構造'!K$52</f>
        <v>3388</v>
      </c>
      <c r="E42" s="164"/>
      <c r="F42" s="164"/>
      <c r="G42" s="164">
        <f>'実質公債費比率（分子）の構造'!L$52</f>
        <v>3368</v>
      </c>
      <c r="H42" s="164"/>
      <c r="I42" s="164"/>
      <c r="J42" s="164">
        <f>'実質公債費比率（分子）の構造'!M$52</f>
        <v>3213</v>
      </c>
      <c r="K42" s="164"/>
      <c r="L42" s="164"/>
      <c r="M42" s="164">
        <f>'実質公債費比率（分子）の構造'!N$52</f>
        <v>3029</v>
      </c>
      <c r="N42" s="164"/>
      <c r="O42" s="164"/>
      <c r="P42" s="164">
        <f>'実質公債費比率（分子）の構造'!O$52</f>
        <v>2876</v>
      </c>
    </row>
    <row r="43" spans="1:16" x14ac:dyDescent="0.2">
      <c r="A43" s="164" t="s">
        <v>16</v>
      </c>
      <c r="B43" s="164">
        <f>'実質公債費比率（分子）の構造'!K$51</f>
        <v>0</v>
      </c>
      <c r="C43" s="164"/>
      <c r="D43" s="164"/>
      <c r="E43" s="164">
        <f>'実質公債費比率（分子）の構造'!L$51</f>
        <v>0</v>
      </c>
      <c r="F43" s="164"/>
      <c r="G43" s="164"/>
      <c r="H43" s="164">
        <f>'実質公債費比率（分子）の構造'!M$51</f>
        <v>0</v>
      </c>
      <c r="I43" s="164"/>
      <c r="J43" s="164"/>
      <c r="K43" s="164">
        <f>'実質公債費比率（分子）の構造'!N$51</f>
        <v>0</v>
      </c>
      <c r="L43" s="164"/>
      <c r="M43" s="164"/>
      <c r="N43" s="164" t="str">
        <f>'実質公債費比率（分子）の構造'!O$51</f>
        <v>-</v>
      </c>
      <c r="O43" s="164"/>
      <c r="P43" s="164"/>
    </row>
    <row r="44" spans="1:16" x14ac:dyDescent="0.2">
      <c r="A44" s="164" t="s">
        <v>62</v>
      </c>
      <c r="B44" s="164">
        <f>'実質公債費比率（分子）の構造'!K$50</f>
        <v>16</v>
      </c>
      <c r="C44" s="164"/>
      <c r="D44" s="164"/>
      <c r="E44" s="164">
        <f>'実質公債費比率（分子）の構造'!L$50</f>
        <v>6</v>
      </c>
      <c r="F44" s="164"/>
      <c r="G44" s="164"/>
      <c r="H44" s="164">
        <f>'実質公債費比率（分子）の構造'!M$50</f>
        <v>8</v>
      </c>
      <c r="I44" s="164"/>
      <c r="J44" s="164"/>
      <c r="K44" s="164">
        <f>'実質公債費比率（分子）の構造'!N$50</f>
        <v>11</v>
      </c>
      <c r="L44" s="164"/>
      <c r="M44" s="164"/>
      <c r="N44" s="164">
        <f>'実質公債費比率（分子）の構造'!O$50</f>
        <v>9</v>
      </c>
      <c r="O44" s="164"/>
      <c r="P44" s="164"/>
    </row>
    <row r="45" spans="1:16" x14ac:dyDescent="0.2">
      <c r="A45" s="164" t="s">
        <v>63</v>
      </c>
      <c r="B45" s="164">
        <f>'実質公債費比率（分子）の構造'!K$49</f>
        <v>126</v>
      </c>
      <c r="C45" s="164"/>
      <c r="D45" s="164"/>
      <c r="E45" s="164">
        <f>'実質公債費比率（分子）の構造'!L$49</f>
        <v>112</v>
      </c>
      <c r="F45" s="164"/>
      <c r="G45" s="164"/>
      <c r="H45" s="164">
        <f>'実質公債費比率（分子）の構造'!M$49</f>
        <v>130</v>
      </c>
      <c r="I45" s="164"/>
      <c r="J45" s="164"/>
      <c r="K45" s="164">
        <f>'実質公債費比率（分子）の構造'!N$49</f>
        <v>138</v>
      </c>
      <c r="L45" s="164"/>
      <c r="M45" s="164"/>
      <c r="N45" s="164">
        <f>'実質公債費比率（分子）の構造'!O$49</f>
        <v>178</v>
      </c>
      <c r="O45" s="164"/>
      <c r="P45" s="164"/>
    </row>
    <row r="46" spans="1:16" x14ac:dyDescent="0.2">
      <c r="A46" s="164" t="s">
        <v>64</v>
      </c>
      <c r="B46" s="164">
        <f>'実質公債費比率（分子）の構造'!K$48</f>
        <v>694</v>
      </c>
      <c r="C46" s="164"/>
      <c r="D46" s="164"/>
      <c r="E46" s="164">
        <f>'実質公債費比率（分子）の構造'!L$48</f>
        <v>626</v>
      </c>
      <c r="F46" s="164"/>
      <c r="G46" s="164"/>
      <c r="H46" s="164">
        <f>'実質公債費比率（分子）の構造'!M$48</f>
        <v>598</v>
      </c>
      <c r="I46" s="164"/>
      <c r="J46" s="164"/>
      <c r="K46" s="164">
        <f>'実質公債費比率（分子）の構造'!N$48</f>
        <v>647</v>
      </c>
      <c r="L46" s="164"/>
      <c r="M46" s="164"/>
      <c r="N46" s="164">
        <f>'実質公債費比率（分子）の構造'!O$48</f>
        <v>672</v>
      </c>
      <c r="O46" s="164"/>
      <c r="P46" s="164"/>
    </row>
    <row r="47" spans="1:16" x14ac:dyDescent="0.2">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2">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2">
      <c r="A49" s="164" t="s">
        <v>66</v>
      </c>
      <c r="B49" s="164">
        <f>'実質公債費比率（分子）の構造'!K$45</f>
        <v>3456</v>
      </c>
      <c r="C49" s="164"/>
      <c r="D49" s="164"/>
      <c r="E49" s="164">
        <f>'実質公債費比率（分子）の構造'!L$45</f>
        <v>3642</v>
      </c>
      <c r="F49" s="164"/>
      <c r="G49" s="164"/>
      <c r="H49" s="164">
        <f>'実質公債費比率（分子）の構造'!M$45</f>
        <v>3610</v>
      </c>
      <c r="I49" s="164"/>
      <c r="J49" s="164"/>
      <c r="K49" s="164">
        <f>'実質公債費比率（分子）の構造'!N$45</f>
        <v>3440</v>
      </c>
      <c r="L49" s="164"/>
      <c r="M49" s="164"/>
      <c r="N49" s="164">
        <f>'実質公債費比率（分子）の構造'!O$45</f>
        <v>3186</v>
      </c>
      <c r="O49" s="164"/>
      <c r="P49" s="164"/>
    </row>
    <row r="50" spans="1:16" x14ac:dyDescent="0.2">
      <c r="A50" s="164" t="s">
        <v>67</v>
      </c>
      <c r="B50" s="164" t="e">
        <f>NA()</f>
        <v>#N/A</v>
      </c>
      <c r="C50" s="164">
        <f>IF(ISNUMBER('実質公債費比率（分子）の構造'!K$53),'実質公債費比率（分子）の構造'!K$53,NA())</f>
        <v>904</v>
      </c>
      <c r="D50" s="164" t="e">
        <f>NA()</f>
        <v>#N/A</v>
      </c>
      <c r="E50" s="164" t="e">
        <f>NA()</f>
        <v>#N/A</v>
      </c>
      <c r="F50" s="164">
        <f>IF(ISNUMBER('実質公債費比率（分子）の構造'!L$53),'実質公債費比率（分子）の構造'!L$53,NA())</f>
        <v>1018</v>
      </c>
      <c r="G50" s="164" t="e">
        <f>NA()</f>
        <v>#N/A</v>
      </c>
      <c r="H50" s="164" t="e">
        <f>NA()</f>
        <v>#N/A</v>
      </c>
      <c r="I50" s="164">
        <f>IF(ISNUMBER('実質公債費比率（分子）の構造'!M$53),'実質公債費比率（分子）の構造'!M$53,NA())</f>
        <v>1133</v>
      </c>
      <c r="J50" s="164" t="e">
        <f>NA()</f>
        <v>#N/A</v>
      </c>
      <c r="K50" s="164" t="e">
        <f>NA()</f>
        <v>#N/A</v>
      </c>
      <c r="L50" s="164">
        <f>IF(ISNUMBER('実質公債費比率（分子）の構造'!N$53),'実質公債費比率（分子）の構造'!N$53,NA())</f>
        <v>1207</v>
      </c>
      <c r="M50" s="164" t="e">
        <f>NA()</f>
        <v>#N/A</v>
      </c>
      <c r="N50" s="164" t="e">
        <f>NA()</f>
        <v>#N/A</v>
      </c>
      <c r="O50" s="164">
        <f>IF(ISNUMBER('実質公債費比率（分子）の構造'!O$53),'実質公債費比率（分子）の構造'!O$53,NA())</f>
        <v>1169</v>
      </c>
      <c r="P50" s="164" t="e">
        <f>NA()</f>
        <v>#N/A</v>
      </c>
    </row>
    <row r="53" spans="1:16" x14ac:dyDescent="0.2">
      <c r="A53" s="132" t="s">
        <v>68</v>
      </c>
    </row>
    <row r="54" spans="1:16" x14ac:dyDescent="0.2">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2">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2">
      <c r="A56" s="163" t="s">
        <v>43</v>
      </c>
      <c r="B56" s="163"/>
      <c r="C56" s="163"/>
      <c r="D56" s="163">
        <f>'将来負担比率（分子）の構造'!I$52</f>
        <v>29344</v>
      </c>
      <c r="E56" s="163"/>
      <c r="F56" s="163"/>
      <c r="G56" s="163">
        <f>'将来負担比率（分子）の構造'!J$52</f>
        <v>27894</v>
      </c>
      <c r="H56" s="163"/>
      <c r="I56" s="163"/>
      <c r="J56" s="163">
        <f>'将来負担比率（分子）の構造'!K$52</f>
        <v>25764</v>
      </c>
      <c r="K56" s="163"/>
      <c r="L56" s="163"/>
      <c r="M56" s="163">
        <f>'将来負担比率（分子）の構造'!L$52</f>
        <v>23624</v>
      </c>
      <c r="N56" s="163"/>
      <c r="O56" s="163"/>
      <c r="P56" s="163">
        <f>'将来負担比率（分子）の構造'!M$52</f>
        <v>21495</v>
      </c>
    </row>
    <row r="57" spans="1:16" x14ac:dyDescent="0.2">
      <c r="A57" s="163" t="s">
        <v>42</v>
      </c>
      <c r="B57" s="163"/>
      <c r="C57" s="163"/>
      <c r="D57" s="163">
        <f>'将来負担比率（分子）の構造'!I$51</f>
        <v>2710</v>
      </c>
      <c r="E57" s="163"/>
      <c r="F57" s="163"/>
      <c r="G57" s="163">
        <f>'将来負担比率（分子）の構造'!J$51</f>
        <v>2596</v>
      </c>
      <c r="H57" s="163"/>
      <c r="I57" s="163"/>
      <c r="J57" s="163">
        <f>'将来負担比率（分子）の構造'!K$51</f>
        <v>2490</v>
      </c>
      <c r="K57" s="163"/>
      <c r="L57" s="163"/>
      <c r="M57" s="163">
        <f>'将来負担比率（分子）の構造'!L$51</f>
        <v>2454</v>
      </c>
      <c r="N57" s="163"/>
      <c r="O57" s="163"/>
      <c r="P57" s="163">
        <f>'将来負担比率（分子）の構造'!M$51</f>
        <v>2417</v>
      </c>
    </row>
    <row r="58" spans="1:16" x14ac:dyDescent="0.2">
      <c r="A58" s="163" t="s">
        <v>41</v>
      </c>
      <c r="B58" s="163"/>
      <c r="C58" s="163"/>
      <c r="D58" s="163">
        <f>'将来負担比率（分子）の構造'!I$50</f>
        <v>4033</v>
      </c>
      <c r="E58" s="163"/>
      <c r="F58" s="163"/>
      <c r="G58" s="163">
        <f>'将来負担比率（分子）の構造'!J$50</f>
        <v>5039</v>
      </c>
      <c r="H58" s="163"/>
      <c r="I58" s="163"/>
      <c r="J58" s="163">
        <f>'将来負担比率（分子）の構造'!K$50</f>
        <v>6158</v>
      </c>
      <c r="K58" s="163"/>
      <c r="L58" s="163"/>
      <c r="M58" s="163">
        <f>'将来負担比率（分子）の構造'!L$50</f>
        <v>7746</v>
      </c>
      <c r="N58" s="163"/>
      <c r="O58" s="163"/>
      <c r="P58" s="163">
        <f>'将来負担比率（分子）の構造'!M$50</f>
        <v>7380</v>
      </c>
    </row>
    <row r="59" spans="1:16" x14ac:dyDescent="0.2">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2">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2">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f>'将来負担比率（分子）の構造'!L$46</f>
        <v>9</v>
      </c>
      <c r="L61" s="163"/>
      <c r="M61" s="163"/>
      <c r="N61" s="163">
        <f>'将来負担比率（分子）の構造'!M$46</f>
        <v>3</v>
      </c>
      <c r="O61" s="163"/>
      <c r="P61" s="163"/>
    </row>
    <row r="62" spans="1:16" x14ac:dyDescent="0.2">
      <c r="A62" s="163" t="s">
        <v>35</v>
      </c>
      <c r="B62" s="163">
        <f>'将来負担比率（分子）の構造'!I$45</f>
        <v>4532</v>
      </c>
      <c r="C62" s="163"/>
      <c r="D62" s="163"/>
      <c r="E62" s="163">
        <f>'将来負担比率（分子）の構造'!J$45</f>
        <v>4511</v>
      </c>
      <c r="F62" s="163"/>
      <c r="G62" s="163"/>
      <c r="H62" s="163">
        <f>'将来負担比率（分子）の構造'!K$45</f>
        <v>4568</v>
      </c>
      <c r="I62" s="163"/>
      <c r="J62" s="163"/>
      <c r="K62" s="163">
        <f>'将来負担比率（分子）の構造'!L$45</f>
        <v>4500</v>
      </c>
      <c r="L62" s="163"/>
      <c r="M62" s="163"/>
      <c r="N62" s="163">
        <f>'将来負担比率（分子）の構造'!M$45</f>
        <v>4474</v>
      </c>
      <c r="O62" s="163"/>
      <c r="P62" s="163"/>
    </row>
    <row r="63" spans="1:16" x14ac:dyDescent="0.2">
      <c r="A63" s="163" t="s">
        <v>34</v>
      </c>
      <c r="B63" s="163">
        <f>'将来負担比率（分子）の構造'!I$44</f>
        <v>1332</v>
      </c>
      <c r="C63" s="163"/>
      <c r="D63" s="163"/>
      <c r="E63" s="163">
        <f>'将来負担比率（分子）の構造'!J$44</f>
        <v>1664</v>
      </c>
      <c r="F63" s="163"/>
      <c r="G63" s="163"/>
      <c r="H63" s="163">
        <f>'将来負担比率（分子）の構造'!K$44</f>
        <v>1686</v>
      </c>
      <c r="I63" s="163"/>
      <c r="J63" s="163"/>
      <c r="K63" s="163">
        <f>'将来負担比率（分子）の構造'!L$44</f>
        <v>1698</v>
      </c>
      <c r="L63" s="163"/>
      <c r="M63" s="163"/>
      <c r="N63" s="163">
        <f>'将来負担比率（分子）の構造'!M$44</f>
        <v>1840</v>
      </c>
      <c r="O63" s="163"/>
      <c r="P63" s="163"/>
    </row>
    <row r="64" spans="1:16" x14ac:dyDescent="0.2">
      <c r="A64" s="163" t="s">
        <v>33</v>
      </c>
      <c r="B64" s="163">
        <f>'将来負担比率（分子）の構造'!I$43</f>
        <v>8281</v>
      </c>
      <c r="C64" s="163"/>
      <c r="D64" s="163"/>
      <c r="E64" s="163">
        <f>'将来負担比率（分子）の構造'!J$43</f>
        <v>7156</v>
      </c>
      <c r="F64" s="163"/>
      <c r="G64" s="163"/>
      <c r="H64" s="163">
        <f>'将来負担比率（分子）の構造'!K$43</f>
        <v>6002</v>
      </c>
      <c r="I64" s="163"/>
      <c r="J64" s="163"/>
      <c r="K64" s="163">
        <f>'将来負担比率（分子）の構造'!L$43</f>
        <v>5650</v>
      </c>
      <c r="L64" s="163"/>
      <c r="M64" s="163"/>
      <c r="N64" s="163">
        <f>'将来負担比率（分子）の構造'!M$43</f>
        <v>5585</v>
      </c>
      <c r="O64" s="163"/>
      <c r="P64" s="163"/>
    </row>
    <row r="65" spans="1:16" x14ac:dyDescent="0.2">
      <c r="A65" s="163" t="s">
        <v>32</v>
      </c>
      <c r="B65" s="163">
        <f>'将来負担比率（分子）の構造'!I$42</f>
        <v>6</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2">
      <c r="A66" s="163" t="s">
        <v>31</v>
      </c>
      <c r="B66" s="163">
        <f>'将来負担比率（分子）の構造'!I$41</f>
        <v>32380</v>
      </c>
      <c r="C66" s="163"/>
      <c r="D66" s="163"/>
      <c r="E66" s="163">
        <f>'将来負担比率（分子）の構造'!J$41</f>
        <v>30861</v>
      </c>
      <c r="F66" s="163"/>
      <c r="G66" s="163"/>
      <c r="H66" s="163">
        <f>'将来負担比率（分子）の構造'!K$41</f>
        <v>28169</v>
      </c>
      <c r="I66" s="163"/>
      <c r="J66" s="163"/>
      <c r="K66" s="163">
        <f>'将来負担比率（分子）の構造'!L$41</f>
        <v>25455</v>
      </c>
      <c r="L66" s="163"/>
      <c r="M66" s="163"/>
      <c r="N66" s="163">
        <f>'将来負担比率（分子）の構造'!M$41</f>
        <v>23410</v>
      </c>
      <c r="O66" s="163"/>
      <c r="P66" s="163"/>
    </row>
    <row r="67" spans="1:16" x14ac:dyDescent="0.2">
      <c r="A67" s="163" t="s">
        <v>71</v>
      </c>
      <c r="B67" s="163" t="e">
        <f>NA()</f>
        <v>#N/A</v>
      </c>
      <c r="C67" s="163">
        <f>IF(ISNUMBER('将来負担比率（分子）の構造'!I$53), IF('将来負担比率（分子）の構造'!I$53 &lt; 0, 0, '将来負担比率（分子）の構造'!I$53), NA())</f>
        <v>10444</v>
      </c>
      <c r="D67" s="163" t="e">
        <f>NA()</f>
        <v>#N/A</v>
      </c>
      <c r="E67" s="163" t="e">
        <f>NA()</f>
        <v>#N/A</v>
      </c>
      <c r="F67" s="163">
        <f>IF(ISNUMBER('将来負担比率（分子）の構造'!J$53), IF('将来負担比率（分子）の構造'!J$53 &lt; 0, 0, '将来負担比率（分子）の構造'!J$53), NA())</f>
        <v>8663</v>
      </c>
      <c r="G67" s="163" t="e">
        <f>NA()</f>
        <v>#N/A</v>
      </c>
      <c r="H67" s="163" t="e">
        <f>NA()</f>
        <v>#N/A</v>
      </c>
      <c r="I67" s="163">
        <f>IF(ISNUMBER('将来負担比率（分子）の構造'!K$53), IF('将来負担比率（分子）の構造'!K$53 &lt; 0, 0, '将来負担比率（分子）の構造'!K$53), NA())</f>
        <v>6012</v>
      </c>
      <c r="J67" s="163" t="e">
        <f>NA()</f>
        <v>#N/A</v>
      </c>
      <c r="K67" s="163" t="e">
        <f>NA()</f>
        <v>#N/A</v>
      </c>
      <c r="L67" s="163">
        <f>IF(ISNUMBER('将来負担比率（分子）の構造'!L$53), IF('将来負担比率（分子）の構造'!L$53 &lt; 0, 0, '将来負担比率（分子）の構造'!L$53), NA())</f>
        <v>3488</v>
      </c>
      <c r="M67" s="163" t="e">
        <f>NA()</f>
        <v>#N/A</v>
      </c>
      <c r="N67" s="163" t="e">
        <f>NA()</f>
        <v>#N/A</v>
      </c>
      <c r="O67" s="163">
        <f>IF(ISNUMBER('将来負担比率（分子）の構造'!M$53), IF('将来負担比率（分子）の構造'!M$53 &lt; 0, 0, '将来負担比率（分子）の構造'!M$53), NA())</f>
        <v>4020</v>
      </c>
      <c r="P67" s="163" t="e">
        <f>NA()</f>
        <v>#N/A</v>
      </c>
    </row>
    <row r="70" spans="1:16" x14ac:dyDescent="0.2">
      <c r="A70" s="165" t="s">
        <v>72</v>
      </c>
      <c r="B70" s="165"/>
      <c r="C70" s="165"/>
      <c r="D70" s="165"/>
      <c r="E70" s="165"/>
      <c r="F70" s="165"/>
    </row>
    <row r="71" spans="1:16" x14ac:dyDescent="0.2">
      <c r="A71" s="166"/>
      <c r="B71" s="166" t="str">
        <f>基金残高に係る経年分析!F54</f>
        <v>R04</v>
      </c>
      <c r="C71" s="166" t="str">
        <f>基金残高に係る経年分析!G54</f>
        <v>R05</v>
      </c>
      <c r="D71" s="166" t="str">
        <f>基金残高に係る経年分析!H54</f>
        <v>R06</v>
      </c>
    </row>
    <row r="72" spans="1:16" x14ac:dyDescent="0.2">
      <c r="A72" s="166" t="s">
        <v>73</v>
      </c>
      <c r="B72" s="167">
        <f>基金残高に係る経年分析!F55</f>
        <v>1814</v>
      </c>
      <c r="C72" s="167">
        <f>基金残高に係る経年分析!G55</f>
        <v>2314</v>
      </c>
      <c r="D72" s="167">
        <f>基金残高に係る経年分析!H55</f>
        <v>2093</v>
      </c>
    </row>
    <row r="73" spans="1:16" x14ac:dyDescent="0.2">
      <c r="A73" s="166" t="s">
        <v>74</v>
      </c>
      <c r="B73" s="167">
        <f>基金残高に係る経年分析!F56</f>
        <v>355</v>
      </c>
      <c r="C73" s="167">
        <f>基金残高に係る経年分析!G56</f>
        <v>453</v>
      </c>
      <c r="D73" s="167">
        <f>基金残高に係る経年分析!H56</f>
        <v>497</v>
      </c>
    </row>
    <row r="74" spans="1:16" x14ac:dyDescent="0.2">
      <c r="A74" s="166" t="s">
        <v>75</v>
      </c>
      <c r="B74" s="167">
        <f>基金残高に係る経年分析!F57</f>
        <v>2126</v>
      </c>
      <c r="C74" s="167">
        <f>基金残高に係る経年分析!G57</f>
        <v>3133</v>
      </c>
      <c r="D74" s="167">
        <f>基金残高に係る経年分析!H57</f>
        <v>3037</v>
      </c>
    </row>
  </sheetData>
  <sheetProtection algorithmName="SHA-512" hashValue="EQ8NA3Ywow5FWcg/6v/ZMA9XhlS+2tufoiH03kMO8SQH1uh9scc+BJd4Xp0glm2WT3jxFH7m9NSqNheAfwg7bw==" saltValue="qDTynLIWXsjGqU9FOaPXv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2"/>
  <cols>
    <col min="1" max="1" width="1.6640625" style="202" customWidth="1"/>
    <col min="2" max="2" width="2.33203125" style="202" customWidth="1"/>
    <col min="3" max="16" width="2.6640625" style="202" customWidth="1"/>
    <col min="17" max="17" width="2.33203125" style="202" customWidth="1"/>
    <col min="18" max="95" width="1.6640625" style="202" customWidth="1"/>
    <col min="96" max="133" width="1.6640625" style="214" customWidth="1"/>
    <col min="134" max="143" width="1.6640625" style="202" customWidth="1"/>
    <col min="144" max="16384" width="0" style="202" hidden="1"/>
  </cols>
  <sheetData>
    <row r="1" spans="2:143" ht="22.5" customHeight="1" thickBot="1" x14ac:dyDescent="0.25">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717" t="s">
        <v>202</v>
      </c>
      <c r="DI1" s="718"/>
      <c r="DJ1" s="718"/>
      <c r="DK1" s="718"/>
      <c r="DL1" s="718"/>
      <c r="DM1" s="718"/>
      <c r="DN1" s="719"/>
      <c r="DO1" s="202"/>
      <c r="DP1" s="717" t="s">
        <v>203</v>
      </c>
      <c r="DQ1" s="718"/>
      <c r="DR1" s="718"/>
      <c r="DS1" s="718"/>
      <c r="DT1" s="718"/>
      <c r="DU1" s="718"/>
      <c r="DV1" s="718"/>
      <c r="DW1" s="718"/>
      <c r="DX1" s="718"/>
      <c r="DY1" s="718"/>
      <c r="DZ1" s="718"/>
      <c r="EA1" s="718"/>
      <c r="EB1" s="718"/>
      <c r="EC1" s="719"/>
      <c r="ED1" s="201"/>
      <c r="EE1" s="201"/>
      <c r="EF1" s="201"/>
      <c r="EG1" s="201"/>
      <c r="EH1" s="201"/>
      <c r="EI1" s="201"/>
      <c r="EJ1" s="201"/>
      <c r="EK1" s="201"/>
      <c r="EL1" s="201"/>
      <c r="EM1" s="201"/>
    </row>
    <row r="2" spans="2:143" ht="22.5" customHeight="1" x14ac:dyDescent="0.2">
      <c r="B2" s="203" t="s">
        <v>204</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2">
      <c r="B3" s="673" t="s">
        <v>205</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206</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207</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2">
      <c r="B4" s="673" t="s">
        <v>1</v>
      </c>
      <c r="C4" s="674"/>
      <c r="D4" s="674"/>
      <c r="E4" s="674"/>
      <c r="F4" s="674"/>
      <c r="G4" s="674"/>
      <c r="H4" s="674"/>
      <c r="I4" s="674"/>
      <c r="J4" s="674"/>
      <c r="K4" s="674"/>
      <c r="L4" s="674"/>
      <c r="M4" s="674"/>
      <c r="N4" s="674"/>
      <c r="O4" s="674"/>
      <c r="P4" s="674"/>
      <c r="Q4" s="675"/>
      <c r="R4" s="673" t="s">
        <v>208</v>
      </c>
      <c r="S4" s="674"/>
      <c r="T4" s="674"/>
      <c r="U4" s="674"/>
      <c r="V4" s="674"/>
      <c r="W4" s="674"/>
      <c r="X4" s="674"/>
      <c r="Y4" s="675"/>
      <c r="Z4" s="673" t="s">
        <v>209</v>
      </c>
      <c r="AA4" s="674"/>
      <c r="AB4" s="674"/>
      <c r="AC4" s="675"/>
      <c r="AD4" s="673" t="s">
        <v>210</v>
      </c>
      <c r="AE4" s="674"/>
      <c r="AF4" s="674"/>
      <c r="AG4" s="674"/>
      <c r="AH4" s="674"/>
      <c r="AI4" s="674"/>
      <c r="AJ4" s="674"/>
      <c r="AK4" s="675"/>
      <c r="AL4" s="673" t="s">
        <v>209</v>
      </c>
      <c r="AM4" s="674"/>
      <c r="AN4" s="674"/>
      <c r="AO4" s="675"/>
      <c r="AP4" s="720" t="s">
        <v>211</v>
      </c>
      <c r="AQ4" s="720"/>
      <c r="AR4" s="720"/>
      <c r="AS4" s="720"/>
      <c r="AT4" s="720"/>
      <c r="AU4" s="720"/>
      <c r="AV4" s="720"/>
      <c r="AW4" s="720"/>
      <c r="AX4" s="720"/>
      <c r="AY4" s="720"/>
      <c r="AZ4" s="720"/>
      <c r="BA4" s="720"/>
      <c r="BB4" s="720"/>
      <c r="BC4" s="720"/>
      <c r="BD4" s="720"/>
      <c r="BE4" s="720"/>
      <c r="BF4" s="720"/>
      <c r="BG4" s="720" t="s">
        <v>212</v>
      </c>
      <c r="BH4" s="720"/>
      <c r="BI4" s="720"/>
      <c r="BJ4" s="720"/>
      <c r="BK4" s="720"/>
      <c r="BL4" s="720"/>
      <c r="BM4" s="720"/>
      <c r="BN4" s="720"/>
      <c r="BO4" s="720" t="s">
        <v>209</v>
      </c>
      <c r="BP4" s="720"/>
      <c r="BQ4" s="720"/>
      <c r="BR4" s="720"/>
      <c r="BS4" s="720" t="s">
        <v>213</v>
      </c>
      <c r="BT4" s="720"/>
      <c r="BU4" s="720"/>
      <c r="BV4" s="720"/>
      <c r="BW4" s="720"/>
      <c r="BX4" s="720"/>
      <c r="BY4" s="720"/>
      <c r="BZ4" s="720"/>
      <c r="CA4" s="720"/>
      <c r="CB4" s="720"/>
      <c r="CD4" s="673" t="s">
        <v>214</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2">
      <c r="B5" s="679" t="s">
        <v>215</v>
      </c>
      <c r="C5" s="680"/>
      <c r="D5" s="680"/>
      <c r="E5" s="680"/>
      <c r="F5" s="680"/>
      <c r="G5" s="680"/>
      <c r="H5" s="680"/>
      <c r="I5" s="680"/>
      <c r="J5" s="680"/>
      <c r="K5" s="680"/>
      <c r="L5" s="680"/>
      <c r="M5" s="680"/>
      <c r="N5" s="680"/>
      <c r="O5" s="680"/>
      <c r="P5" s="680"/>
      <c r="Q5" s="681"/>
      <c r="R5" s="676">
        <v>10991516</v>
      </c>
      <c r="S5" s="677"/>
      <c r="T5" s="677"/>
      <c r="U5" s="677"/>
      <c r="V5" s="677"/>
      <c r="W5" s="677"/>
      <c r="X5" s="677"/>
      <c r="Y5" s="702"/>
      <c r="Z5" s="715">
        <v>30.6</v>
      </c>
      <c r="AA5" s="715"/>
      <c r="AB5" s="715"/>
      <c r="AC5" s="715"/>
      <c r="AD5" s="716">
        <v>10644516</v>
      </c>
      <c r="AE5" s="716"/>
      <c r="AF5" s="716"/>
      <c r="AG5" s="716"/>
      <c r="AH5" s="716"/>
      <c r="AI5" s="716"/>
      <c r="AJ5" s="716"/>
      <c r="AK5" s="716"/>
      <c r="AL5" s="703">
        <v>53.4</v>
      </c>
      <c r="AM5" s="685"/>
      <c r="AN5" s="685"/>
      <c r="AO5" s="704"/>
      <c r="AP5" s="679" t="s">
        <v>216</v>
      </c>
      <c r="AQ5" s="680"/>
      <c r="AR5" s="680"/>
      <c r="AS5" s="680"/>
      <c r="AT5" s="680"/>
      <c r="AU5" s="680"/>
      <c r="AV5" s="680"/>
      <c r="AW5" s="680"/>
      <c r="AX5" s="680"/>
      <c r="AY5" s="680"/>
      <c r="AZ5" s="680"/>
      <c r="BA5" s="680"/>
      <c r="BB5" s="680"/>
      <c r="BC5" s="680"/>
      <c r="BD5" s="680"/>
      <c r="BE5" s="680"/>
      <c r="BF5" s="681"/>
      <c r="BG5" s="621">
        <v>10619464</v>
      </c>
      <c r="BH5" s="622"/>
      <c r="BI5" s="622"/>
      <c r="BJ5" s="622"/>
      <c r="BK5" s="622"/>
      <c r="BL5" s="622"/>
      <c r="BM5" s="622"/>
      <c r="BN5" s="623"/>
      <c r="BO5" s="659">
        <v>96.6</v>
      </c>
      <c r="BP5" s="659"/>
      <c r="BQ5" s="659"/>
      <c r="BR5" s="659"/>
      <c r="BS5" s="660">
        <v>212698</v>
      </c>
      <c r="BT5" s="660"/>
      <c r="BU5" s="660"/>
      <c r="BV5" s="660"/>
      <c r="BW5" s="660"/>
      <c r="BX5" s="660"/>
      <c r="BY5" s="660"/>
      <c r="BZ5" s="660"/>
      <c r="CA5" s="660"/>
      <c r="CB5" s="695"/>
      <c r="CD5" s="673" t="s">
        <v>211</v>
      </c>
      <c r="CE5" s="674"/>
      <c r="CF5" s="674"/>
      <c r="CG5" s="674"/>
      <c r="CH5" s="674"/>
      <c r="CI5" s="674"/>
      <c r="CJ5" s="674"/>
      <c r="CK5" s="674"/>
      <c r="CL5" s="674"/>
      <c r="CM5" s="674"/>
      <c r="CN5" s="674"/>
      <c r="CO5" s="674"/>
      <c r="CP5" s="674"/>
      <c r="CQ5" s="675"/>
      <c r="CR5" s="673" t="s">
        <v>217</v>
      </c>
      <c r="CS5" s="674"/>
      <c r="CT5" s="674"/>
      <c r="CU5" s="674"/>
      <c r="CV5" s="674"/>
      <c r="CW5" s="674"/>
      <c r="CX5" s="674"/>
      <c r="CY5" s="675"/>
      <c r="CZ5" s="673" t="s">
        <v>209</v>
      </c>
      <c r="DA5" s="674"/>
      <c r="DB5" s="674"/>
      <c r="DC5" s="675"/>
      <c r="DD5" s="673" t="s">
        <v>218</v>
      </c>
      <c r="DE5" s="674"/>
      <c r="DF5" s="674"/>
      <c r="DG5" s="674"/>
      <c r="DH5" s="674"/>
      <c r="DI5" s="674"/>
      <c r="DJ5" s="674"/>
      <c r="DK5" s="674"/>
      <c r="DL5" s="674"/>
      <c r="DM5" s="674"/>
      <c r="DN5" s="674"/>
      <c r="DO5" s="674"/>
      <c r="DP5" s="675"/>
      <c r="DQ5" s="673" t="s">
        <v>219</v>
      </c>
      <c r="DR5" s="674"/>
      <c r="DS5" s="674"/>
      <c r="DT5" s="674"/>
      <c r="DU5" s="674"/>
      <c r="DV5" s="674"/>
      <c r="DW5" s="674"/>
      <c r="DX5" s="674"/>
      <c r="DY5" s="674"/>
      <c r="DZ5" s="674"/>
      <c r="EA5" s="674"/>
      <c r="EB5" s="674"/>
      <c r="EC5" s="675"/>
    </row>
    <row r="6" spans="2:143" ht="11.25" customHeight="1" x14ac:dyDescent="0.2">
      <c r="B6" s="618" t="s">
        <v>220</v>
      </c>
      <c r="C6" s="619"/>
      <c r="D6" s="619"/>
      <c r="E6" s="619"/>
      <c r="F6" s="619"/>
      <c r="G6" s="619"/>
      <c r="H6" s="619"/>
      <c r="I6" s="619"/>
      <c r="J6" s="619"/>
      <c r="K6" s="619"/>
      <c r="L6" s="619"/>
      <c r="M6" s="619"/>
      <c r="N6" s="619"/>
      <c r="O6" s="619"/>
      <c r="P6" s="619"/>
      <c r="Q6" s="620"/>
      <c r="R6" s="621">
        <v>402608</v>
      </c>
      <c r="S6" s="622"/>
      <c r="T6" s="622"/>
      <c r="U6" s="622"/>
      <c r="V6" s="622"/>
      <c r="W6" s="622"/>
      <c r="X6" s="622"/>
      <c r="Y6" s="623"/>
      <c r="Z6" s="659">
        <v>1.1000000000000001</v>
      </c>
      <c r="AA6" s="659"/>
      <c r="AB6" s="659"/>
      <c r="AC6" s="659"/>
      <c r="AD6" s="660">
        <v>402608</v>
      </c>
      <c r="AE6" s="660"/>
      <c r="AF6" s="660"/>
      <c r="AG6" s="660"/>
      <c r="AH6" s="660"/>
      <c r="AI6" s="660"/>
      <c r="AJ6" s="660"/>
      <c r="AK6" s="660"/>
      <c r="AL6" s="624">
        <v>2</v>
      </c>
      <c r="AM6" s="625"/>
      <c r="AN6" s="625"/>
      <c r="AO6" s="661"/>
      <c r="AP6" s="618" t="s">
        <v>221</v>
      </c>
      <c r="AQ6" s="619"/>
      <c r="AR6" s="619"/>
      <c r="AS6" s="619"/>
      <c r="AT6" s="619"/>
      <c r="AU6" s="619"/>
      <c r="AV6" s="619"/>
      <c r="AW6" s="619"/>
      <c r="AX6" s="619"/>
      <c r="AY6" s="619"/>
      <c r="AZ6" s="619"/>
      <c r="BA6" s="619"/>
      <c r="BB6" s="619"/>
      <c r="BC6" s="619"/>
      <c r="BD6" s="619"/>
      <c r="BE6" s="619"/>
      <c r="BF6" s="620"/>
      <c r="BG6" s="621">
        <v>10619464</v>
      </c>
      <c r="BH6" s="622"/>
      <c r="BI6" s="622"/>
      <c r="BJ6" s="622"/>
      <c r="BK6" s="622"/>
      <c r="BL6" s="622"/>
      <c r="BM6" s="622"/>
      <c r="BN6" s="623"/>
      <c r="BO6" s="659">
        <v>96.6</v>
      </c>
      <c r="BP6" s="659"/>
      <c r="BQ6" s="659"/>
      <c r="BR6" s="659"/>
      <c r="BS6" s="660">
        <v>212698</v>
      </c>
      <c r="BT6" s="660"/>
      <c r="BU6" s="660"/>
      <c r="BV6" s="660"/>
      <c r="BW6" s="660"/>
      <c r="BX6" s="660"/>
      <c r="BY6" s="660"/>
      <c r="BZ6" s="660"/>
      <c r="CA6" s="660"/>
      <c r="CB6" s="695"/>
      <c r="CD6" s="679" t="s">
        <v>222</v>
      </c>
      <c r="CE6" s="680"/>
      <c r="CF6" s="680"/>
      <c r="CG6" s="680"/>
      <c r="CH6" s="680"/>
      <c r="CI6" s="680"/>
      <c r="CJ6" s="680"/>
      <c r="CK6" s="680"/>
      <c r="CL6" s="680"/>
      <c r="CM6" s="680"/>
      <c r="CN6" s="680"/>
      <c r="CO6" s="680"/>
      <c r="CP6" s="680"/>
      <c r="CQ6" s="681"/>
      <c r="CR6" s="621">
        <v>242841</v>
      </c>
      <c r="CS6" s="622"/>
      <c r="CT6" s="622"/>
      <c r="CU6" s="622"/>
      <c r="CV6" s="622"/>
      <c r="CW6" s="622"/>
      <c r="CX6" s="622"/>
      <c r="CY6" s="623"/>
      <c r="CZ6" s="703">
        <v>0.7</v>
      </c>
      <c r="DA6" s="685"/>
      <c r="DB6" s="685"/>
      <c r="DC6" s="705"/>
      <c r="DD6" s="627" t="s">
        <v>122</v>
      </c>
      <c r="DE6" s="622"/>
      <c r="DF6" s="622"/>
      <c r="DG6" s="622"/>
      <c r="DH6" s="622"/>
      <c r="DI6" s="622"/>
      <c r="DJ6" s="622"/>
      <c r="DK6" s="622"/>
      <c r="DL6" s="622"/>
      <c r="DM6" s="622"/>
      <c r="DN6" s="622"/>
      <c r="DO6" s="622"/>
      <c r="DP6" s="623"/>
      <c r="DQ6" s="627">
        <v>242841</v>
      </c>
      <c r="DR6" s="622"/>
      <c r="DS6" s="622"/>
      <c r="DT6" s="622"/>
      <c r="DU6" s="622"/>
      <c r="DV6" s="622"/>
      <c r="DW6" s="622"/>
      <c r="DX6" s="622"/>
      <c r="DY6" s="622"/>
      <c r="DZ6" s="622"/>
      <c r="EA6" s="622"/>
      <c r="EB6" s="622"/>
      <c r="EC6" s="658"/>
    </row>
    <row r="7" spans="2:143" ht="11.25" customHeight="1" x14ac:dyDescent="0.2">
      <c r="B7" s="618" t="s">
        <v>223</v>
      </c>
      <c r="C7" s="619"/>
      <c r="D7" s="619"/>
      <c r="E7" s="619"/>
      <c r="F7" s="619"/>
      <c r="G7" s="619"/>
      <c r="H7" s="619"/>
      <c r="I7" s="619"/>
      <c r="J7" s="619"/>
      <c r="K7" s="619"/>
      <c r="L7" s="619"/>
      <c r="M7" s="619"/>
      <c r="N7" s="619"/>
      <c r="O7" s="619"/>
      <c r="P7" s="619"/>
      <c r="Q7" s="620"/>
      <c r="R7" s="621">
        <v>3486</v>
      </c>
      <c r="S7" s="622"/>
      <c r="T7" s="622"/>
      <c r="U7" s="622"/>
      <c r="V7" s="622"/>
      <c r="W7" s="622"/>
      <c r="X7" s="622"/>
      <c r="Y7" s="623"/>
      <c r="Z7" s="659">
        <v>0</v>
      </c>
      <c r="AA7" s="659"/>
      <c r="AB7" s="659"/>
      <c r="AC7" s="659"/>
      <c r="AD7" s="660">
        <v>3486</v>
      </c>
      <c r="AE7" s="660"/>
      <c r="AF7" s="660"/>
      <c r="AG7" s="660"/>
      <c r="AH7" s="660"/>
      <c r="AI7" s="660"/>
      <c r="AJ7" s="660"/>
      <c r="AK7" s="660"/>
      <c r="AL7" s="624">
        <v>0</v>
      </c>
      <c r="AM7" s="625"/>
      <c r="AN7" s="625"/>
      <c r="AO7" s="661"/>
      <c r="AP7" s="618" t="s">
        <v>224</v>
      </c>
      <c r="AQ7" s="619"/>
      <c r="AR7" s="619"/>
      <c r="AS7" s="619"/>
      <c r="AT7" s="619"/>
      <c r="AU7" s="619"/>
      <c r="AV7" s="619"/>
      <c r="AW7" s="619"/>
      <c r="AX7" s="619"/>
      <c r="AY7" s="619"/>
      <c r="AZ7" s="619"/>
      <c r="BA7" s="619"/>
      <c r="BB7" s="619"/>
      <c r="BC7" s="619"/>
      <c r="BD7" s="619"/>
      <c r="BE7" s="619"/>
      <c r="BF7" s="620"/>
      <c r="BG7" s="621">
        <v>4244594</v>
      </c>
      <c r="BH7" s="622"/>
      <c r="BI7" s="622"/>
      <c r="BJ7" s="622"/>
      <c r="BK7" s="622"/>
      <c r="BL7" s="622"/>
      <c r="BM7" s="622"/>
      <c r="BN7" s="623"/>
      <c r="BO7" s="659">
        <v>38.6</v>
      </c>
      <c r="BP7" s="659"/>
      <c r="BQ7" s="659"/>
      <c r="BR7" s="659"/>
      <c r="BS7" s="660">
        <v>212698</v>
      </c>
      <c r="BT7" s="660"/>
      <c r="BU7" s="660"/>
      <c r="BV7" s="660"/>
      <c r="BW7" s="660"/>
      <c r="BX7" s="660"/>
      <c r="BY7" s="660"/>
      <c r="BZ7" s="660"/>
      <c r="CA7" s="660"/>
      <c r="CB7" s="695"/>
      <c r="CD7" s="618" t="s">
        <v>225</v>
      </c>
      <c r="CE7" s="619"/>
      <c r="CF7" s="619"/>
      <c r="CG7" s="619"/>
      <c r="CH7" s="619"/>
      <c r="CI7" s="619"/>
      <c r="CJ7" s="619"/>
      <c r="CK7" s="619"/>
      <c r="CL7" s="619"/>
      <c r="CM7" s="619"/>
      <c r="CN7" s="619"/>
      <c r="CO7" s="619"/>
      <c r="CP7" s="619"/>
      <c r="CQ7" s="620"/>
      <c r="CR7" s="621">
        <v>3706755</v>
      </c>
      <c r="CS7" s="622"/>
      <c r="CT7" s="622"/>
      <c r="CU7" s="622"/>
      <c r="CV7" s="622"/>
      <c r="CW7" s="622"/>
      <c r="CX7" s="622"/>
      <c r="CY7" s="623"/>
      <c r="CZ7" s="659">
        <v>10.9</v>
      </c>
      <c r="DA7" s="659"/>
      <c r="DB7" s="659"/>
      <c r="DC7" s="659"/>
      <c r="DD7" s="627">
        <v>44980</v>
      </c>
      <c r="DE7" s="622"/>
      <c r="DF7" s="622"/>
      <c r="DG7" s="622"/>
      <c r="DH7" s="622"/>
      <c r="DI7" s="622"/>
      <c r="DJ7" s="622"/>
      <c r="DK7" s="622"/>
      <c r="DL7" s="622"/>
      <c r="DM7" s="622"/>
      <c r="DN7" s="622"/>
      <c r="DO7" s="622"/>
      <c r="DP7" s="623"/>
      <c r="DQ7" s="627">
        <v>3166586</v>
      </c>
      <c r="DR7" s="622"/>
      <c r="DS7" s="622"/>
      <c r="DT7" s="622"/>
      <c r="DU7" s="622"/>
      <c r="DV7" s="622"/>
      <c r="DW7" s="622"/>
      <c r="DX7" s="622"/>
      <c r="DY7" s="622"/>
      <c r="DZ7" s="622"/>
      <c r="EA7" s="622"/>
      <c r="EB7" s="622"/>
      <c r="EC7" s="658"/>
    </row>
    <row r="8" spans="2:143" ht="11.25" customHeight="1" x14ac:dyDescent="0.2">
      <c r="B8" s="618" t="s">
        <v>226</v>
      </c>
      <c r="C8" s="619"/>
      <c r="D8" s="619"/>
      <c r="E8" s="619"/>
      <c r="F8" s="619"/>
      <c r="G8" s="619"/>
      <c r="H8" s="619"/>
      <c r="I8" s="619"/>
      <c r="J8" s="619"/>
      <c r="K8" s="619"/>
      <c r="L8" s="619"/>
      <c r="M8" s="619"/>
      <c r="N8" s="619"/>
      <c r="O8" s="619"/>
      <c r="P8" s="619"/>
      <c r="Q8" s="620"/>
      <c r="R8" s="621">
        <v>70158</v>
      </c>
      <c r="S8" s="622"/>
      <c r="T8" s="622"/>
      <c r="U8" s="622"/>
      <c r="V8" s="622"/>
      <c r="W8" s="622"/>
      <c r="X8" s="622"/>
      <c r="Y8" s="623"/>
      <c r="Z8" s="659">
        <v>0.2</v>
      </c>
      <c r="AA8" s="659"/>
      <c r="AB8" s="659"/>
      <c r="AC8" s="659"/>
      <c r="AD8" s="660">
        <v>70158</v>
      </c>
      <c r="AE8" s="660"/>
      <c r="AF8" s="660"/>
      <c r="AG8" s="660"/>
      <c r="AH8" s="660"/>
      <c r="AI8" s="660"/>
      <c r="AJ8" s="660"/>
      <c r="AK8" s="660"/>
      <c r="AL8" s="624">
        <v>0.4</v>
      </c>
      <c r="AM8" s="625"/>
      <c r="AN8" s="625"/>
      <c r="AO8" s="661"/>
      <c r="AP8" s="618" t="s">
        <v>227</v>
      </c>
      <c r="AQ8" s="619"/>
      <c r="AR8" s="619"/>
      <c r="AS8" s="619"/>
      <c r="AT8" s="619"/>
      <c r="AU8" s="619"/>
      <c r="AV8" s="619"/>
      <c r="AW8" s="619"/>
      <c r="AX8" s="619"/>
      <c r="AY8" s="619"/>
      <c r="AZ8" s="619"/>
      <c r="BA8" s="619"/>
      <c r="BB8" s="619"/>
      <c r="BC8" s="619"/>
      <c r="BD8" s="619"/>
      <c r="BE8" s="619"/>
      <c r="BF8" s="620"/>
      <c r="BG8" s="621">
        <v>105459</v>
      </c>
      <c r="BH8" s="622"/>
      <c r="BI8" s="622"/>
      <c r="BJ8" s="622"/>
      <c r="BK8" s="622"/>
      <c r="BL8" s="622"/>
      <c r="BM8" s="622"/>
      <c r="BN8" s="623"/>
      <c r="BO8" s="659">
        <v>1</v>
      </c>
      <c r="BP8" s="659"/>
      <c r="BQ8" s="659"/>
      <c r="BR8" s="659"/>
      <c r="BS8" s="660" t="s">
        <v>122</v>
      </c>
      <c r="BT8" s="660"/>
      <c r="BU8" s="660"/>
      <c r="BV8" s="660"/>
      <c r="BW8" s="660"/>
      <c r="BX8" s="660"/>
      <c r="BY8" s="660"/>
      <c r="BZ8" s="660"/>
      <c r="CA8" s="660"/>
      <c r="CB8" s="695"/>
      <c r="CD8" s="618" t="s">
        <v>228</v>
      </c>
      <c r="CE8" s="619"/>
      <c r="CF8" s="619"/>
      <c r="CG8" s="619"/>
      <c r="CH8" s="619"/>
      <c r="CI8" s="619"/>
      <c r="CJ8" s="619"/>
      <c r="CK8" s="619"/>
      <c r="CL8" s="619"/>
      <c r="CM8" s="619"/>
      <c r="CN8" s="619"/>
      <c r="CO8" s="619"/>
      <c r="CP8" s="619"/>
      <c r="CQ8" s="620"/>
      <c r="CR8" s="621">
        <v>13687819</v>
      </c>
      <c r="CS8" s="622"/>
      <c r="CT8" s="622"/>
      <c r="CU8" s="622"/>
      <c r="CV8" s="622"/>
      <c r="CW8" s="622"/>
      <c r="CX8" s="622"/>
      <c r="CY8" s="623"/>
      <c r="CZ8" s="659">
        <v>40.1</v>
      </c>
      <c r="DA8" s="659"/>
      <c r="DB8" s="659"/>
      <c r="DC8" s="659"/>
      <c r="DD8" s="627">
        <v>136458</v>
      </c>
      <c r="DE8" s="622"/>
      <c r="DF8" s="622"/>
      <c r="DG8" s="622"/>
      <c r="DH8" s="622"/>
      <c r="DI8" s="622"/>
      <c r="DJ8" s="622"/>
      <c r="DK8" s="622"/>
      <c r="DL8" s="622"/>
      <c r="DM8" s="622"/>
      <c r="DN8" s="622"/>
      <c r="DO8" s="622"/>
      <c r="DP8" s="623"/>
      <c r="DQ8" s="627">
        <v>6950793</v>
      </c>
      <c r="DR8" s="622"/>
      <c r="DS8" s="622"/>
      <c r="DT8" s="622"/>
      <c r="DU8" s="622"/>
      <c r="DV8" s="622"/>
      <c r="DW8" s="622"/>
      <c r="DX8" s="622"/>
      <c r="DY8" s="622"/>
      <c r="DZ8" s="622"/>
      <c r="EA8" s="622"/>
      <c r="EB8" s="622"/>
      <c r="EC8" s="658"/>
    </row>
    <row r="9" spans="2:143" ht="11.25" customHeight="1" x14ac:dyDescent="0.2">
      <c r="B9" s="618" t="s">
        <v>229</v>
      </c>
      <c r="C9" s="619"/>
      <c r="D9" s="619"/>
      <c r="E9" s="619"/>
      <c r="F9" s="619"/>
      <c r="G9" s="619"/>
      <c r="H9" s="619"/>
      <c r="I9" s="619"/>
      <c r="J9" s="619"/>
      <c r="K9" s="619"/>
      <c r="L9" s="619"/>
      <c r="M9" s="619"/>
      <c r="N9" s="619"/>
      <c r="O9" s="619"/>
      <c r="P9" s="619"/>
      <c r="Q9" s="620"/>
      <c r="R9" s="621">
        <v>99574</v>
      </c>
      <c r="S9" s="622"/>
      <c r="T9" s="622"/>
      <c r="U9" s="622"/>
      <c r="V9" s="622"/>
      <c r="W9" s="622"/>
      <c r="X9" s="622"/>
      <c r="Y9" s="623"/>
      <c r="Z9" s="659">
        <v>0.3</v>
      </c>
      <c r="AA9" s="659"/>
      <c r="AB9" s="659"/>
      <c r="AC9" s="659"/>
      <c r="AD9" s="660">
        <v>99574</v>
      </c>
      <c r="AE9" s="660"/>
      <c r="AF9" s="660"/>
      <c r="AG9" s="660"/>
      <c r="AH9" s="660"/>
      <c r="AI9" s="660"/>
      <c r="AJ9" s="660"/>
      <c r="AK9" s="660"/>
      <c r="AL9" s="624">
        <v>0.5</v>
      </c>
      <c r="AM9" s="625"/>
      <c r="AN9" s="625"/>
      <c r="AO9" s="661"/>
      <c r="AP9" s="618" t="s">
        <v>230</v>
      </c>
      <c r="AQ9" s="619"/>
      <c r="AR9" s="619"/>
      <c r="AS9" s="619"/>
      <c r="AT9" s="619"/>
      <c r="AU9" s="619"/>
      <c r="AV9" s="619"/>
      <c r="AW9" s="619"/>
      <c r="AX9" s="619"/>
      <c r="AY9" s="619"/>
      <c r="AZ9" s="619"/>
      <c r="BA9" s="619"/>
      <c r="BB9" s="619"/>
      <c r="BC9" s="619"/>
      <c r="BD9" s="619"/>
      <c r="BE9" s="619"/>
      <c r="BF9" s="620"/>
      <c r="BG9" s="621">
        <v>3284154</v>
      </c>
      <c r="BH9" s="622"/>
      <c r="BI9" s="622"/>
      <c r="BJ9" s="622"/>
      <c r="BK9" s="622"/>
      <c r="BL9" s="622"/>
      <c r="BM9" s="622"/>
      <c r="BN9" s="623"/>
      <c r="BO9" s="659">
        <v>29.9</v>
      </c>
      <c r="BP9" s="659"/>
      <c r="BQ9" s="659"/>
      <c r="BR9" s="659"/>
      <c r="BS9" s="660" t="s">
        <v>122</v>
      </c>
      <c r="BT9" s="660"/>
      <c r="BU9" s="660"/>
      <c r="BV9" s="660"/>
      <c r="BW9" s="660"/>
      <c r="BX9" s="660"/>
      <c r="BY9" s="660"/>
      <c r="BZ9" s="660"/>
      <c r="CA9" s="660"/>
      <c r="CB9" s="695"/>
      <c r="CD9" s="618" t="s">
        <v>231</v>
      </c>
      <c r="CE9" s="619"/>
      <c r="CF9" s="619"/>
      <c r="CG9" s="619"/>
      <c r="CH9" s="619"/>
      <c r="CI9" s="619"/>
      <c r="CJ9" s="619"/>
      <c r="CK9" s="619"/>
      <c r="CL9" s="619"/>
      <c r="CM9" s="619"/>
      <c r="CN9" s="619"/>
      <c r="CO9" s="619"/>
      <c r="CP9" s="619"/>
      <c r="CQ9" s="620"/>
      <c r="CR9" s="621">
        <v>2356730</v>
      </c>
      <c r="CS9" s="622"/>
      <c r="CT9" s="622"/>
      <c r="CU9" s="622"/>
      <c r="CV9" s="622"/>
      <c r="CW9" s="622"/>
      <c r="CX9" s="622"/>
      <c r="CY9" s="623"/>
      <c r="CZ9" s="659">
        <v>6.9</v>
      </c>
      <c r="DA9" s="659"/>
      <c r="DB9" s="659"/>
      <c r="DC9" s="659"/>
      <c r="DD9" s="627">
        <v>50600</v>
      </c>
      <c r="DE9" s="622"/>
      <c r="DF9" s="622"/>
      <c r="DG9" s="622"/>
      <c r="DH9" s="622"/>
      <c r="DI9" s="622"/>
      <c r="DJ9" s="622"/>
      <c r="DK9" s="622"/>
      <c r="DL9" s="622"/>
      <c r="DM9" s="622"/>
      <c r="DN9" s="622"/>
      <c r="DO9" s="622"/>
      <c r="DP9" s="623"/>
      <c r="DQ9" s="627">
        <v>2113405</v>
      </c>
      <c r="DR9" s="622"/>
      <c r="DS9" s="622"/>
      <c r="DT9" s="622"/>
      <c r="DU9" s="622"/>
      <c r="DV9" s="622"/>
      <c r="DW9" s="622"/>
      <c r="DX9" s="622"/>
      <c r="DY9" s="622"/>
      <c r="DZ9" s="622"/>
      <c r="EA9" s="622"/>
      <c r="EB9" s="622"/>
      <c r="EC9" s="658"/>
    </row>
    <row r="10" spans="2:143" ht="11.25" customHeight="1" x14ac:dyDescent="0.2">
      <c r="B10" s="618" t="s">
        <v>232</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233</v>
      </c>
      <c r="AQ10" s="619"/>
      <c r="AR10" s="619"/>
      <c r="AS10" s="619"/>
      <c r="AT10" s="619"/>
      <c r="AU10" s="619"/>
      <c r="AV10" s="619"/>
      <c r="AW10" s="619"/>
      <c r="AX10" s="619"/>
      <c r="AY10" s="619"/>
      <c r="AZ10" s="619"/>
      <c r="BA10" s="619"/>
      <c r="BB10" s="619"/>
      <c r="BC10" s="619"/>
      <c r="BD10" s="619"/>
      <c r="BE10" s="619"/>
      <c r="BF10" s="620"/>
      <c r="BG10" s="621">
        <v>264177</v>
      </c>
      <c r="BH10" s="622"/>
      <c r="BI10" s="622"/>
      <c r="BJ10" s="622"/>
      <c r="BK10" s="622"/>
      <c r="BL10" s="622"/>
      <c r="BM10" s="622"/>
      <c r="BN10" s="623"/>
      <c r="BO10" s="659">
        <v>2.4</v>
      </c>
      <c r="BP10" s="659"/>
      <c r="BQ10" s="659"/>
      <c r="BR10" s="659"/>
      <c r="BS10" s="660">
        <v>43944</v>
      </c>
      <c r="BT10" s="660"/>
      <c r="BU10" s="660"/>
      <c r="BV10" s="660"/>
      <c r="BW10" s="660"/>
      <c r="BX10" s="660"/>
      <c r="BY10" s="660"/>
      <c r="BZ10" s="660"/>
      <c r="CA10" s="660"/>
      <c r="CB10" s="695"/>
      <c r="CD10" s="618" t="s">
        <v>234</v>
      </c>
      <c r="CE10" s="619"/>
      <c r="CF10" s="619"/>
      <c r="CG10" s="619"/>
      <c r="CH10" s="619"/>
      <c r="CI10" s="619"/>
      <c r="CJ10" s="619"/>
      <c r="CK10" s="619"/>
      <c r="CL10" s="619"/>
      <c r="CM10" s="619"/>
      <c r="CN10" s="619"/>
      <c r="CO10" s="619"/>
      <c r="CP10" s="619"/>
      <c r="CQ10" s="620"/>
      <c r="CR10" s="621">
        <v>35387</v>
      </c>
      <c r="CS10" s="622"/>
      <c r="CT10" s="622"/>
      <c r="CU10" s="622"/>
      <c r="CV10" s="622"/>
      <c r="CW10" s="622"/>
      <c r="CX10" s="622"/>
      <c r="CY10" s="623"/>
      <c r="CZ10" s="659">
        <v>0.1</v>
      </c>
      <c r="DA10" s="659"/>
      <c r="DB10" s="659"/>
      <c r="DC10" s="659"/>
      <c r="DD10" s="627" t="s">
        <v>122</v>
      </c>
      <c r="DE10" s="622"/>
      <c r="DF10" s="622"/>
      <c r="DG10" s="622"/>
      <c r="DH10" s="622"/>
      <c r="DI10" s="622"/>
      <c r="DJ10" s="622"/>
      <c r="DK10" s="622"/>
      <c r="DL10" s="622"/>
      <c r="DM10" s="622"/>
      <c r="DN10" s="622"/>
      <c r="DO10" s="622"/>
      <c r="DP10" s="623"/>
      <c r="DQ10" s="627">
        <v>33796</v>
      </c>
      <c r="DR10" s="622"/>
      <c r="DS10" s="622"/>
      <c r="DT10" s="622"/>
      <c r="DU10" s="622"/>
      <c r="DV10" s="622"/>
      <c r="DW10" s="622"/>
      <c r="DX10" s="622"/>
      <c r="DY10" s="622"/>
      <c r="DZ10" s="622"/>
      <c r="EA10" s="622"/>
      <c r="EB10" s="622"/>
      <c r="EC10" s="658"/>
    </row>
    <row r="11" spans="2:143" ht="11.25" customHeight="1" x14ac:dyDescent="0.2">
      <c r="B11" s="618" t="s">
        <v>235</v>
      </c>
      <c r="C11" s="619"/>
      <c r="D11" s="619"/>
      <c r="E11" s="619"/>
      <c r="F11" s="619"/>
      <c r="G11" s="619"/>
      <c r="H11" s="619"/>
      <c r="I11" s="619"/>
      <c r="J11" s="619"/>
      <c r="K11" s="619"/>
      <c r="L11" s="619"/>
      <c r="M11" s="619"/>
      <c r="N11" s="619"/>
      <c r="O11" s="619"/>
      <c r="P11" s="619"/>
      <c r="Q11" s="620"/>
      <c r="R11" s="621">
        <v>1961155</v>
      </c>
      <c r="S11" s="622"/>
      <c r="T11" s="622"/>
      <c r="U11" s="622"/>
      <c r="V11" s="622"/>
      <c r="W11" s="622"/>
      <c r="X11" s="622"/>
      <c r="Y11" s="623"/>
      <c r="Z11" s="624">
        <v>5.5</v>
      </c>
      <c r="AA11" s="625"/>
      <c r="AB11" s="625"/>
      <c r="AC11" s="626"/>
      <c r="AD11" s="627">
        <v>1961155</v>
      </c>
      <c r="AE11" s="622"/>
      <c r="AF11" s="622"/>
      <c r="AG11" s="622"/>
      <c r="AH11" s="622"/>
      <c r="AI11" s="622"/>
      <c r="AJ11" s="622"/>
      <c r="AK11" s="623"/>
      <c r="AL11" s="624">
        <v>9.8000000000000007</v>
      </c>
      <c r="AM11" s="625"/>
      <c r="AN11" s="625"/>
      <c r="AO11" s="661"/>
      <c r="AP11" s="618" t="s">
        <v>236</v>
      </c>
      <c r="AQ11" s="619"/>
      <c r="AR11" s="619"/>
      <c r="AS11" s="619"/>
      <c r="AT11" s="619"/>
      <c r="AU11" s="619"/>
      <c r="AV11" s="619"/>
      <c r="AW11" s="619"/>
      <c r="AX11" s="619"/>
      <c r="AY11" s="619"/>
      <c r="AZ11" s="619"/>
      <c r="BA11" s="619"/>
      <c r="BB11" s="619"/>
      <c r="BC11" s="619"/>
      <c r="BD11" s="619"/>
      <c r="BE11" s="619"/>
      <c r="BF11" s="620"/>
      <c r="BG11" s="621">
        <v>590804</v>
      </c>
      <c r="BH11" s="622"/>
      <c r="BI11" s="622"/>
      <c r="BJ11" s="622"/>
      <c r="BK11" s="622"/>
      <c r="BL11" s="622"/>
      <c r="BM11" s="622"/>
      <c r="BN11" s="623"/>
      <c r="BO11" s="659">
        <v>5.4</v>
      </c>
      <c r="BP11" s="659"/>
      <c r="BQ11" s="659"/>
      <c r="BR11" s="659"/>
      <c r="BS11" s="660">
        <v>168754</v>
      </c>
      <c r="BT11" s="660"/>
      <c r="BU11" s="660"/>
      <c r="BV11" s="660"/>
      <c r="BW11" s="660"/>
      <c r="BX11" s="660"/>
      <c r="BY11" s="660"/>
      <c r="BZ11" s="660"/>
      <c r="CA11" s="660"/>
      <c r="CB11" s="695"/>
      <c r="CD11" s="618" t="s">
        <v>237</v>
      </c>
      <c r="CE11" s="619"/>
      <c r="CF11" s="619"/>
      <c r="CG11" s="619"/>
      <c r="CH11" s="619"/>
      <c r="CI11" s="619"/>
      <c r="CJ11" s="619"/>
      <c r="CK11" s="619"/>
      <c r="CL11" s="619"/>
      <c r="CM11" s="619"/>
      <c r="CN11" s="619"/>
      <c r="CO11" s="619"/>
      <c r="CP11" s="619"/>
      <c r="CQ11" s="620"/>
      <c r="CR11" s="621">
        <v>1449793</v>
      </c>
      <c r="CS11" s="622"/>
      <c r="CT11" s="622"/>
      <c r="CU11" s="622"/>
      <c r="CV11" s="622"/>
      <c r="CW11" s="622"/>
      <c r="CX11" s="622"/>
      <c r="CY11" s="623"/>
      <c r="CZ11" s="659">
        <v>4.2</v>
      </c>
      <c r="DA11" s="659"/>
      <c r="DB11" s="659"/>
      <c r="DC11" s="659"/>
      <c r="DD11" s="627">
        <v>495467</v>
      </c>
      <c r="DE11" s="622"/>
      <c r="DF11" s="622"/>
      <c r="DG11" s="622"/>
      <c r="DH11" s="622"/>
      <c r="DI11" s="622"/>
      <c r="DJ11" s="622"/>
      <c r="DK11" s="622"/>
      <c r="DL11" s="622"/>
      <c r="DM11" s="622"/>
      <c r="DN11" s="622"/>
      <c r="DO11" s="622"/>
      <c r="DP11" s="623"/>
      <c r="DQ11" s="627">
        <v>655780</v>
      </c>
      <c r="DR11" s="622"/>
      <c r="DS11" s="622"/>
      <c r="DT11" s="622"/>
      <c r="DU11" s="622"/>
      <c r="DV11" s="622"/>
      <c r="DW11" s="622"/>
      <c r="DX11" s="622"/>
      <c r="DY11" s="622"/>
      <c r="DZ11" s="622"/>
      <c r="EA11" s="622"/>
      <c r="EB11" s="622"/>
      <c r="EC11" s="658"/>
    </row>
    <row r="12" spans="2:143" ht="11.25" customHeight="1" x14ac:dyDescent="0.2">
      <c r="B12" s="618" t="s">
        <v>238</v>
      </c>
      <c r="C12" s="619"/>
      <c r="D12" s="619"/>
      <c r="E12" s="619"/>
      <c r="F12" s="619"/>
      <c r="G12" s="619"/>
      <c r="H12" s="619"/>
      <c r="I12" s="619"/>
      <c r="J12" s="619"/>
      <c r="K12" s="619"/>
      <c r="L12" s="619"/>
      <c r="M12" s="619"/>
      <c r="N12" s="619"/>
      <c r="O12" s="619"/>
      <c r="P12" s="619"/>
      <c r="Q12" s="620"/>
      <c r="R12" s="621">
        <v>56784</v>
      </c>
      <c r="S12" s="622"/>
      <c r="T12" s="622"/>
      <c r="U12" s="622"/>
      <c r="V12" s="622"/>
      <c r="W12" s="622"/>
      <c r="X12" s="622"/>
      <c r="Y12" s="623"/>
      <c r="Z12" s="659">
        <v>0.2</v>
      </c>
      <c r="AA12" s="659"/>
      <c r="AB12" s="659"/>
      <c r="AC12" s="659"/>
      <c r="AD12" s="660">
        <v>56784</v>
      </c>
      <c r="AE12" s="660"/>
      <c r="AF12" s="660"/>
      <c r="AG12" s="660"/>
      <c r="AH12" s="660"/>
      <c r="AI12" s="660"/>
      <c r="AJ12" s="660"/>
      <c r="AK12" s="660"/>
      <c r="AL12" s="624">
        <v>0.3</v>
      </c>
      <c r="AM12" s="625"/>
      <c r="AN12" s="625"/>
      <c r="AO12" s="661"/>
      <c r="AP12" s="618" t="s">
        <v>239</v>
      </c>
      <c r="AQ12" s="619"/>
      <c r="AR12" s="619"/>
      <c r="AS12" s="619"/>
      <c r="AT12" s="619"/>
      <c r="AU12" s="619"/>
      <c r="AV12" s="619"/>
      <c r="AW12" s="619"/>
      <c r="AX12" s="619"/>
      <c r="AY12" s="619"/>
      <c r="AZ12" s="619"/>
      <c r="BA12" s="619"/>
      <c r="BB12" s="619"/>
      <c r="BC12" s="619"/>
      <c r="BD12" s="619"/>
      <c r="BE12" s="619"/>
      <c r="BF12" s="620"/>
      <c r="BG12" s="621">
        <v>5544354</v>
      </c>
      <c r="BH12" s="622"/>
      <c r="BI12" s="622"/>
      <c r="BJ12" s="622"/>
      <c r="BK12" s="622"/>
      <c r="BL12" s="622"/>
      <c r="BM12" s="622"/>
      <c r="BN12" s="623"/>
      <c r="BO12" s="659">
        <v>50.4</v>
      </c>
      <c r="BP12" s="659"/>
      <c r="BQ12" s="659"/>
      <c r="BR12" s="659"/>
      <c r="BS12" s="660" t="s">
        <v>122</v>
      </c>
      <c r="BT12" s="660"/>
      <c r="BU12" s="660"/>
      <c r="BV12" s="660"/>
      <c r="BW12" s="660"/>
      <c r="BX12" s="660"/>
      <c r="BY12" s="660"/>
      <c r="BZ12" s="660"/>
      <c r="CA12" s="660"/>
      <c r="CB12" s="695"/>
      <c r="CD12" s="618" t="s">
        <v>240</v>
      </c>
      <c r="CE12" s="619"/>
      <c r="CF12" s="619"/>
      <c r="CG12" s="619"/>
      <c r="CH12" s="619"/>
      <c r="CI12" s="619"/>
      <c r="CJ12" s="619"/>
      <c r="CK12" s="619"/>
      <c r="CL12" s="619"/>
      <c r="CM12" s="619"/>
      <c r="CN12" s="619"/>
      <c r="CO12" s="619"/>
      <c r="CP12" s="619"/>
      <c r="CQ12" s="620"/>
      <c r="CR12" s="621">
        <v>1121167</v>
      </c>
      <c r="CS12" s="622"/>
      <c r="CT12" s="622"/>
      <c r="CU12" s="622"/>
      <c r="CV12" s="622"/>
      <c r="CW12" s="622"/>
      <c r="CX12" s="622"/>
      <c r="CY12" s="623"/>
      <c r="CZ12" s="659">
        <v>3.3</v>
      </c>
      <c r="DA12" s="659"/>
      <c r="DB12" s="659"/>
      <c r="DC12" s="659"/>
      <c r="DD12" s="627">
        <v>29010</v>
      </c>
      <c r="DE12" s="622"/>
      <c r="DF12" s="622"/>
      <c r="DG12" s="622"/>
      <c r="DH12" s="622"/>
      <c r="DI12" s="622"/>
      <c r="DJ12" s="622"/>
      <c r="DK12" s="622"/>
      <c r="DL12" s="622"/>
      <c r="DM12" s="622"/>
      <c r="DN12" s="622"/>
      <c r="DO12" s="622"/>
      <c r="DP12" s="623"/>
      <c r="DQ12" s="627">
        <v>442709</v>
      </c>
      <c r="DR12" s="622"/>
      <c r="DS12" s="622"/>
      <c r="DT12" s="622"/>
      <c r="DU12" s="622"/>
      <c r="DV12" s="622"/>
      <c r="DW12" s="622"/>
      <c r="DX12" s="622"/>
      <c r="DY12" s="622"/>
      <c r="DZ12" s="622"/>
      <c r="EA12" s="622"/>
      <c r="EB12" s="622"/>
      <c r="EC12" s="658"/>
    </row>
    <row r="13" spans="2:143" ht="11.25" customHeight="1" x14ac:dyDescent="0.2">
      <c r="B13" s="618" t="s">
        <v>241</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242</v>
      </c>
      <c r="AQ13" s="619"/>
      <c r="AR13" s="619"/>
      <c r="AS13" s="619"/>
      <c r="AT13" s="619"/>
      <c r="AU13" s="619"/>
      <c r="AV13" s="619"/>
      <c r="AW13" s="619"/>
      <c r="AX13" s="619"/>
      <c r="AY13" s="619"/>
      <c r="AZ13" s="619"/>
      <c r="BA13" s="619"/>
      <c r="BB13" s="619"/>
      <c r="BC13" s="619"/>
      <c r="BD13" s="619"/>
      <c r="BE13" s="619"/>
      <c r="BF13" s="620"/>
      <c r="BG13" s="621">
        <v>5529248</v>
      </c>
      <c r="BH13" s="622"/>
      <c r="BI13" s="622"/>
      <c r="BJ13" s="622"/>
      <c r="BK13" s="622"/>
      <c r="BL13" s="622"/>
      <c r="BM13" s="622"/>
      <c r="BN13" s="623"/>
      <c r="BO13" s="659">
        <v>50.3</v>
      </c>
      <c r="BP13" s="659"/>
      <c r="BQ13" s="659"/>
      <c r="BR13" s="659"/>
      <c r="BS13" s="660" t="s">
        <v>122</v>
      </c>
      <c r="BT13" s="660"/>
      <c r="BU13" s="660"/>
      <c r="BV13" s="660"/>
      <c r="BW13" s="660"/>
      <c r="BX13" s="660"/>
      <c r="BY13" s="660"/>
      <c r="BZ13" s="660"/>
      <c r="CA13" s="660"/>
      <c r="CB13" s="695"/>
      <c r="CD13" s="618" t="s">
        <v>243</v>
      </c>
      <c r="CE13" s="619"/>
      <c r="CF13" s="619"/>
      <c r="CG13" s="619"/>
      <c r="CH13" s="619"/>
      <c r="CI13" s="619"/>
      <c r="CJ13" s="619"/>
      <c r="CK13" s="619"/>
      <c r="CL13" s="619"/>
      <c r="CM13" s="619"/>
      <c r="CN13" s="619"/>
      <c r="CO13" s="619"/>
      <c r="CP13" s="619"/>
      <c r="CQ13" s="620"/>
      <c r="CR13" s="621">
        <v>2607766</v>
      </c>
      <c r="CS13" s="622"/>
      <c r="CT13" s="622"/>
      <c r="CU13" s="622"/>
      <c r="CV13" s="622"/>
      <c r="CW13" s="622"/>
      <c r="CX13" s="622"/>
      <c r="CY13" s="623"/>
      <c r="CZ13" s="659">
        <v>7.6</v>
      </c>
      <c r="DA13" s="659"/>
      <c r="DB13" s="659"/>
      <c r="DC13" s="659"/>
      <c r="DD13" s="627">
        <v>1317349</v>
      </c>
      <c r="DE13" s="622"/>
      <c r="DF13" s="622"/>
      <c r="DG13" s="622"/>
      <c r="DH13" s="622"/>
      <c r="DI13" s="622"/>
      <c r="DJ13" s="622"/>
      <c r="DK13" s="622"/>
      <c r="DL13" s="622"/>
      <c r="DM13" s="622"/>
      <c r="DN13" s="622"/>
      <c r="DO13" s="622"/>
      <c r="DP13" s="623"/>
      <c r="DQ13" s="627">
        <v>1404363</v>
      </c>
      <c r="DR13" s="622"/>
      <c r="DS13" s="622"/>
      <c r="DT13" s="622"/>
      <c r="DU13" s="622"/>
      <c r="DV13" s="622"/>
      <c r="DW13" s="622"/>
      <c r="DX13" s="622"/>
      <c r="DY13" s="622"/>
      <c r="DZ13" s="622"/>
      <c r="EA13" s="622"/>
      <c r="EB13" s="622"/>
      <c r="EC13" s="658"/>
    </row>
    <row r="14" spans="2:143" ht="11.25" customHeight="1" x14ac:dyDescent="0.2">
      <c r="B14" s="618" t="s">
        <v>244</v>
      </c>
      <c r="C14" s="619"/>
      <c r="D14" s="619"/>
      <c r="E14" s="619"/>
      <c r="F14" s="619"/>
      <c r="G14" s="619"/>
      <c r="H14" s="619"/>
      <c r="I14" s="619"/>
      <c r="J14" s="619"/>
      <c r="K14" s="619"/>
      <c r="L14" s="619"/>
      <c r="M14" s="619"/>
      <c r="N14" s="619"/>
      <c r="O14" s="619"/>
      <c r="P14" s="619"/>
      <c r="Q14" s="620"/>
      <c r="R14" s="621" t="s">
        <v>122</v>
      </c>
      <c r="S14" s="622"/>
      <c r="T14" s="622"/>
      <c r="U14" s="622"/>
      <c r="V14" s="622"/>
      <c r="W14" s="622"/>
      <c r="X14" s="622"/>
      <c r="Y14" s="623"/>
      <c r="Z14" s="659" t="s">
        <v>122</v>
      </c>
      <c r="AA14" s="659"/>
      <c r="AB14" s="659"/>
      <c r="AC14" s="659"/>
      <c r="AD14" s="660" t="s">
        <v>122</v>
      </c>
      <c r="AE14" s="660"/>
      <c r="AF14" s="660"/>
      <c r="AG14" s="660"/>
      <c r="AH14" s="660"/>
      <c r="AI14" s="660"/>
      <c r="AJ14" s="660"/>
      <c r="AK14" s="660"/>
      <c r="AL14" s="624" t="s">
        <v>122</v>
      </c>
      <c r="AM14" s="625"/>
      <c r="AN14" s="625"/>
      <c r="AO14" s="661"/>
      <c r="AP14" s="618" t="s">
        <v>245</v>
      </c>
      <c r="AQ14" s="619"/>
      <c r="AR14" s="619"/>
      <c r="AS14" s="619"/>
      <c r="AT14" s="619"/>
      <c r="AU14" s="619"/>
      <c r="AV14" s="619"/>
      <c r="AW14" s="619"/>
      <c r="AX14" s="619"/>
      <c r="AY14" s="619"/>
      <c r="AZ14" s="619"/>
      <c r="BA14" s="619"/>
      <c r="BB14" s="619"/>
      <c r="BC14" s="619"/>
      <c r="BD14" s="619"/>
      <c r="BE14" s="619"/>
      <c r="BF14" s="620"/>
      <c r="BG14" s="621">
        <v>284210</v>
      </c>
      <c r="BH14" s="622"/>
      <c r="BI14" s="622"/>
      <c r="BJ14" s="622"/>
      <c r="BK14" s="622"/>
      <c r="BL14" s="622"/>
      <c r="BM14" s="622"/>
      <c r="BN14" s="623"/>
      <c r="BO14" s="659">
        <v>2.6</v>
      </c>
      <c r="BP14" s="659"/>
      <c r="BQ14" s="659"/>
      <c r="BR14" s="659"/>
      <c r="BS14" s="660" t="s">
        <v>122</v>
      </c>
      <c r="BT14" s="660"/>
      <c r="BU14" s="660"/>
      <c r="BV14" s="660"/>
      <c r="BW14" s="660"/>
      <c r="BX14" s="660"/>
      <c r="BY14" s="660"/>
      <c r="BZ14" s="660"/>
      <c r="CA14" s="660"/>
      <c r="CB14" s="695"/>
      <c r="CD14" s="618" t="s">
        <v>246</v>
      </c>
      <c r="CE14" s="619"/>
      <c r="CF14" s="619"/>
      <c r="CG14" s="619"/>
      <c r="CH14" s="619"/>
      <c r="CI14" s="619"/>
      <c r="CJ14" s="619"/>
      <c r="CK14" s="619"/>
      <c r="CL14" s="619"/>
      <c r="CM14" s="619"/>
      <c r="CN14" s="619"/>
      <c r="CO14" s="619"/>
      <c r="CP14" s="619"/>
      <c r="CQ14" s="620"/>
      <c r="CR14" s="621">
        <v>1300071</v>
      </c>
      <c r="CS14" s="622"/>
      <c r="CT14" s="622"/>
      <c r="CU14" s="622"/>
      <c r="CV14" s="622"/>
      <c r="CW14" s="622"/>
      <c r="CX14" s="622"/>
      <c r="CY14" s="623"/>
      <c r="CZ14" s="659">
        <v>3.8</v>
      </c>
      <c r="DA14" s="659"/>
      <c r="DB14" s="659"/>
      <c r="DC14" s="659"/>
      <c r="DD14" s="627">
        <v>24588</v>
      </c>
      <c r="DE14" s="622"/>
      <c r="DF14" s="622"/>
      <c r="DG14" s="622"/>
      <c r="DH14" s="622"/>
      <c r="DI14" s="622"/>
      <c r="DJ14" s="622"/>
      <c r="DK14" s="622"/>
      <c r="DL14" s="622"/>
      <c r="DM14" s="622"/>
      <c r="DN14" s="622"/>
      <c r="DO14" s="622"/>
      <c r="DP14" s="623"/>
      <c r="DQ14" s="627">
        <v>1275300</v>
      </c>
      <c r="DR14" s="622"/>
      <c r="DS14" s="622"/>
      <c r="DT14" s="622"/>
      <c r="DU14" s="622"/>
      <c r="DV14" s="622"/>
      <c r="DW14" s="622"/>
      <c r="DX14" s="622"/>
      <c r="DY14" s="622"/>
      <c r="DZ14" s="622"/>
      <c r="EA14" s="622"/>
      <c r="EB14" s="622"/>
      <c r="EC14" s="658"/>
    </row>
    <row r="15" spans="2:143" ht="11.25" customHeight="1" x14ac:dyDescent="0.2">
      <c r="B15" s="618" t="s">
        <v>247</v>
      </c>
      <c r="C15" s="619"/>
      <c r="D15" s="619"/>
      <c r="E15" s="619"/>
      <c r="F15" s="619"/>
      <c r="G15" s="619"/>
      <c r="H15" s="619"/>
      <c r="I15" s="619"/>
      <c r="J15" s="619"/>
      <c r="K15" s="619"/>
      <c r="L15" s="619"/>
      <c r="M15" s="619"/>
      <c r="N15" s="619"/>
      <c r="O15" s="619"/>
      <c r="P15" s="619"/>
      <c r="Q15" s="620"/>
      <c r="R15" s="621">
        <v>48552</v>
      </c>
      <c r="S15" s="622"/>
      <c r="T15" s="622"/>
      <c r="U15" s="622"/>
      <c r="V15" s="622"/>
      <c r="W15" s="622"/>
      <c r="X15" s="622"/>
      <c r="Y15" s="623"/>
      <c r="Z15" s="659">
        <v>0.1</v>
      </c>
      <c r="AA15" s="659"/>
      <c r="AB15" s="659"/>
      <c r="AC15" s="659"/>
      <c r="AD15" s="660">
        <v>48552</v>
      </c>
      <c r="AE15" s="660"/>
      <c r="AF15" s="660"/>
      <c r="AG15" s="660"/>
      <c r="AH15" s="660"/>
      <c r="AI15" s="660"/>
      <c r="AJ15" s="660"/>
      <c r="AK15" s="660"/>
      <c r="AL15" s="624">
        <v>0.2</v>
      </c>
      <c r="AM15" s="625"/>
      <c r="AN15" s="625"/>
      <c r="AO15" s="661"/>
      <c r="AP15" s="618" t="s">
        <v>248</v>
      </c>
      <c r="AQ15" s="619"/>
      <c r="AR15" s="619"/>
      <c r="AS15" s="619"/>
      <c r="AT15" s="619"/>
      <c r="AU15" s="619"/>
      <c r="AV15" s="619"/>
      <c r="AW15" s="619"/>
      <c r="AX15" s="619"/>
      <c r="AY15" s="619"/>
      <c r="AZ15" s="619"/>
      <c r="BA15" s="619"/>
      <c r="BB15" s="619"/>
      <c r="BC15" s="619"/>
      <c r="BD15" s="619"/>
      <c r="BE15" s="619"/>
      <c r="BF15" s="620"/>
      <c r="BG15" s="621">
        <v>546306</v>
      </c>
      <c r="BH15" s="622"/>
      <c r="BI15" s="622"/>
      <c r="BJ15" s="622"/>
      <c r="BK15" s="622"/>
      <c r="BL15" s="622"/>
      <c r="BM15" s="622"/>
      <c r="BN15" s="623"/>
      <c r="BO15" s="659">
        <v>5</v>
      </c>
      <c r="BP15" s="659"/>
      <c r="BQ15" s="659"/>
      <c r="BR15" s="659"/>
      <c r="BS15" s="660" t="s">
        <v>122</v>
      </c>
      <c r="BT15" s="660"/>
      <c r="BU15" s="660"/>
      <c r="BV15" s="660"/>
      <c r="BW15" s="660"/>
      <c r="BX15" s="660"/>
      <c r="BY15" s="660"/>
      <c r="BZ15" s="660"/>
      <c r="CA15" s="660"/>
      <c r="CB15" s="695"/>
      <c r="CD15" s="618" t="s">
        <v>249</v>
      </c>
      <c r="CE15" s="619"/>
      <c r="CF15" s="619"/>
      <c r="CG15" s="619"/>
      <c r="CH15" s="619"/>
      <c r="CI15" s="619"/>
      <c r="CJ15" s="619"/>
      <c r="CK15" s="619"/>
      <c r="CL15" s="619"/>
      <c r="CM15" s="619"/>
      <c r="CN15" s="619"/>
      <c r="CO15" s="619"/>
      <c r="CP15" s="619"/>
      <c r="CQ15" s="620"/>
      <c r="CR15" s="621">
        <v>4423057</v>
      </c>
      <c r="CS15" s="622"/>
      <c r="CT15" s="622"/>
      <c r="CU15" s="622"/>
      <c r="CV15" s="622"/>
      <c r="CW15" s="622"/>
      <c r="CX15" s="622"/>
      <c r="CY15" s="623"/>
      <c r="CZ15" s="659">
        <v>12.9</v>
      </c>
      <c r="DA15" s="659"/>
      <c r="DB15" s="659"/>
      <c r="DC15" s="659"/>
      <c r="DD15" s="627">
        <v>380195</v>
      </c>
      <c r="DE15" s="622"/>
      <c r="DF15" s="622"/>
      <c r="DG15" s="622"/>
      <c r="DH15" s="622"/>
      <c r="DI15" s="622"/>
      <c r="DJ15" s="622"/>
      <c r="DK15" s="622"/>
      <c r="DL15" s="622"/>
      <c r="DM15" s="622"/>
      <c r="DN15" s="622"/>
      <c r="DO15" s="622"/>
      <c r="DP15" s="623"/>
      <c r="DQ15" s="627">
        <v>3421611</v>
      </c>
      <c r="DR15" s="622"/>
      <c r="DS15" s="622"/>
      <c r="DT15" s="622"/>
      <c r="DU15" s="622"/>
      <c r="DV15" s="622"/>
      <c r="DW15" s="622"/>
      <c r="DX15" s="622"/>
      <c r="DY15" s="622"/>
      <c r="DZ15" s="622"/>
      <c r="EA15" s="622"/>
      <c r="EB15" s="622"/>
      <c r="EC15" s="658"/>
    </row>
    <row r="16" spans="2:143" ht="11.25" customHeight="1" x14ac:dyDescent="0.2">
      <c r="B16" s="618" t="s">
        <v>250</v>
      </c>
      <c r="C16" s="619"/>
      <c r="D16" s="619"/>
      <c r="E16" s="619"/>
      <c r="F16" s="619"/>
      <c r="G16" s="619"/>
      <c r="H16" s="619"/>
      <c r="I16" s="619"/>
      <c r="J16" s="619"/>
      <c r="K16" s="619"/>
      <c r="L16" s="619"/>
      <c r="M16" s="619"/>
      <c r="N16" s="619"/>
      <c r="O16" s="619"/>
      <c r="P16" s="619"/>
      <c r="Q16" s="620"/>
      <c r="R16" s="621">
        <v>209203</v>
      </c>
      <c r="S16" s="622"/>
      <c r="T16" s="622"/>
      <c r="U16" s="622"/>
      <c r="V16" s="622"/>
      <c r="W16" s="622"/>
      <c r="X16" s="622"/>
      <c r="Y16" s="623"/>
      <c r="Z16" s="659">
        <v>0.6</v>
      </c>
      <c r="AA16" s="659"/>
      <c r="AB16" s="659"/>
      <c r="AC16" s="659"/>
      <c r="AD16" s="660">
        <v>209203</v>
      </c>
      <c r="AE16" s="660"/>
      <c r="AF16" s="660"/>
      <c r="AG16" s="660"/>
      <c r="AH16" s="660"/>
      <c r="AI16" s="660"/>
      <c r="AJ16" s="660"/>
      <c r="AK16" s="660"/>
      <c r="AL16" s="624">
        <v>1</v>
      </c>
      <c r="AM16" s="625"/>
      <c r="AN16" s="625"/>
      <c r="AO16" s="661"/>
      <c r="AP16" s="618" t="s">
        <v>251</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695"/>
      <c r="CD16" s="618" t="s">
        <v>252</v>
      </c>
      <c r="CE16" s="619"/>
      <c r="CF16" s="619"/>
      <c r="CG16" s="619"/>
      <c r="CH16" s="619"/>
      <c r="CI16" s="619"/>
      <c r="CJ16" s="619"/>
      <c r="CK16" s="619"/>
      <c r="CL16" s="619"/>
      <c r="CM16" s="619"/>
      <c r="CN16" s="619"/>
      <c r="CO16" s="619"/>
      <c r="CP16" s="619"/>
      <c r="CQ16" s="620"/>
      <c r="CR16" s="621">
        <v>43091</v>
      </c>
      <c r="CS16" s="622"/>
      <c r="CT16" s="622"/>
      <c r="CU16" s="622"/>
      <c r="CV16" s="622"/>
      <c r="CW16" s="622"/>
      <c r="CX16" s="622"/>
      <c r="CY16" s="623"/>
      <c r="CZ16" s="659">
        <v>0.1</v>
      </c>
      <c r="DA16" s="659"/>
      <c r="DB16" s="659"/>
      <c r="DC16" s="659"/>
      <c r="DD16" s="627" t="s">
        <v>122</v>
      </c>
      <c r="DE16" s="622"/>
      <c r="DF16" s="622"/>
      <c r="DG16" s="622"/>
      <c r="DH16" s="622"/>
      <c r="DI16" s="622"/>
      <c r="DJ16" s="622"/>
      <c r="DK16" s="622"/>
      <c r="DL16" s="622"/>
      <c r="DM16" s="622"/>
      <c r="DN16" s="622"/>
      <c r="DO16" s="622"/>
      <c r="DP16" s="623"/>
      <c r="DQ16" s="627">
        <v>1283</v>
      </c>
      <c r="DR16" s="622"/>
      <c r="DS16" s="622"/>
      <c r="DT16" s="622"/>
      <c r="DU16" s="622"/>
      <c r="DV16" s="622"/>
      <c r="DW16" s="622"/>
      <c r="DX16" s="622"/>
      <c r="DY16" s="622"/>
      <c r="DZ16" s="622"/>
      <c r="EA16" s="622"/>
      <c r="EB16" s="622"/>
      <c r="EC16" s="658"/>
    </row>
    <row r="17" spans="2:133" ht="11.25" customHeight="1" x14ac:dyDescent="0.2">
      <c r="B17" s="618" t="s">
        <v>253</v>
      </c>
      <c r="C17" s="619"/>
      <c r="D17" s="619"/>
      <c r="E17" s="619"/>
      <c r="F17" s="619"/>
      <c r="G17" s="619"/>
      <c r="H17" s="619"/>
      <c r="I17" s="619"/>
      <c r="J17" s="619"/>
      <c r="K17" s="619"/>
      <c r="L17" s="619"/>
      <c r="M17" s="619"/>
      <c r="N17" s="619"/>
      <c r="O17" s="619"/>
      <c r="P17" s="619"/>
      <c r="Q17" s="620"/>
      <c r="R17" s="621">
        <v>372465</v>
      </c>
      <c r="S17" s="622"/>
      <c r="T17" s="622"/>
      <c r="U17" s="622"/>
      <c r="V17" s="622"/>
      <c r="W17" s="622"/>
      <c r="X17" s="622"/>
      <c r="Y17" s="623"/>
      <c r="Z17" s="659">
        <v>1</v>
      </c>
      <c r="AA17" s="659"/>
      <c r="AB17" s="659"/>
      <c r="AC17" s="659"/>
      <c r="AD17" s="660">
        <v>372465</v>
      </c>
      <c r="AE17" s="660"/>
      <c r="AF17" s="660"/>
      <c r="AG17" s="660"/>
      <c r="AH17" s="660"/>
      <c r="AI17" s="660"/>
      <c r="AJ17" s="660"/>
      <c r="AK17" s="660"/>
      <c r="AL17" s="624">
        <v>1.9</v>
      </c>
      <c r="AM17" s="625"/>
      <c r="AN17" s="625"/>
      <c r="AO17" s="661"/>
      <c r="AP17" s="618" t="s">
        <v>254</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695"/>
      <c r="CD17" s="618" t="s">
        <v>255</v>
      </c>
      <c r="CE17" s="619"/>
      <c r="CF17" s="619"/>
      <c r="CG17" s="619"/>
      <c r="CH17" s="619"/>
      <c r="CI17" s="619"/>
      <c r="CJ17" s="619"/>
      <c r="CK17" s="619"/>
      <c r="CL17" s="619"/>
      <c r="CM17" s="619"/>
      <c r="CN17" s="619"/>
      <c r="CO17" s="619"/>
      <c r="CP17" s="619"/>
      <c r="CQ17" s="620"/>
      <c r="CR17" s="621">
        <v>3186432</v>
      </c>
      <c r="CS17" s="622"/>
      <c r="CT17" s="622"/>
      <c r="CU17" s="622"/>
      <c r="CV17" s="622"/>
      <c r="CW17" s="622"/>
      <c r="CX17" s="622"/>
      <c r="CY17" s="623"/>
      <c r="CZ17" s="659">
        <v>9.3000000000000007</v>
      </c>
      <c r="DA17" s="659"/>
      <c r="DB17" s="659"/>
      <c r="DC17" s="659"/>
      <c r="DD17" s="627" t="s">
        <v>122</v>
      </c>
      <c r="DE17" s="622"/>
      <c r="DF17" s="622"/>
      <c r="DG17" s="622"/>
      <c r="DH17" s="622"/>
      <c r="DI17" s="622"/>
      <c r="DJ17" s="622"/>
      <c r="DK17" s="622"/>
      <c r="DL17" s="622"/>
      <c r="DM17" s="622"/>
      <c r="DN17" s="622"/>
      <c r="DO17" s="622"/>
      <c r="DP17" s="623"/>
      <c r="DQ17" s="627">
        <v>3174402</v>
      </c>
      <c r="DR17" s="622"/>
      <c r="DS17" s="622"/>
      <c r="DT17" s="622"/>
      <c r="DU17" s="622"/>
      <c r="DV17" s="622"/>
      <c r="DW17" s="622"/>
      <c r="DX17" s="622"/>
      <c r="DY17" s="622"/>
      <c r="DZ17" s="622"/>
      <c r="EA17" s="622"/>
      <c r="EB17" s="622"/>
      <c r="EC17" s="658"/>
    </row>
    <row r="18" spans="2:133" ht="11.25" customHeight="1" x14ac:dyDescent="0.2">
      <c r="B18" s="618" t="s">
        <v>256</v>
      </c>
      <c r="C18" s="619"/>
      <c r="D18" s="619"/>
      <c r="E18" s="619"/>
      <c r="F18" s="619"/>
      <c r="G18" s="619"/>
      <c r="H18" s="619"/>
      <c r="I18" s="619"/>
      <c r="J18" s="619"/>
      <c r="K18" s="619"/>
      <c r="L18" s="619"/>
      <c r="M18" s="619"/>
      <c r="N18" s="619"/>
      <c r="O18" s="619"/>
      <c r="P18" s="619"/>
      <c r="Q18" s="620"/>
      <c r="R18" s="621">
        <v>66753</v>
      </c>
      <c r="S18" s="622"/>
      <c r="T18" s="622"/>
      <c r="U18" s="622"/>
      <c r="V18" s="622"/>
      <c r="W18" s="622"/>
      <c r="X18" s="622"/>
      <c r="Y18" s="623"/>
      <c r="Z18" s="659">
        <v>0.2</v>
      </c>
      <c r="AA18" s="659"/>
      <c r="AB18" s="659"/>
      <c r="AC18" s="659"/>
      <c r="AD18" s="660">
        <v>66753</v>
      </c>
      <c r="AE18" s="660"/>
      <c r="AF18" s="660"/>
      <c r="AG18" s="660"/>
      <c r="AH18" s="660"/>
      <c r="AI18" s="660"/>
      <c r="AJ18" s="660"/>
      <c r="AK18" s="660"/>
      <c r="AL18" s="624">
        <v>0.3</v>
      </c>
      <c r="AM18" s="625"/>
      <c r="AN18" s="625"/>
      <c r="AO18" s="661"/>
      <c r="AP18" s="618" t="s">
        <v>257</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695"/>
      <c r="CD18" s="618" t="s">
        <v>258</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2">
      <c r="B19" s="618" t="s">
        <v>259</v>
      </c>
      <c r="C19" s="619"/>
      <c r="D19" s="619"/>
      <c r="E19" s="619"/>
      <c r="F19" s="619"/>
      <c r="G19" s="619"/>
      <c r="H19" s="619"/>
      <c r="I19" s="619"/>
      <c r="J19" s="619"/>
      <c r="K19" s="619"/>
      <c r="L19" s="619"/>
      <c r="M19" s="619"/>
      <c r="N19" s="619"/>
      <c r="O19" s="619"/>
      <c r="P19" s="619"/>
      <c r="Q19" s="620"/>
      <c r="R19" s="621">
        <v>303297</v>
      </c>
      <c r="S19" s="622"/>
      <c r="T19" s="622"/>
      <c r="U19" s="622"/>
      <c r="V19" s="622"/>
      <c r="W19" s="622"/>
      <c r="X19" s="622"/>
      <c r="Y19" s="623"/>
      <c r="Z19" s="659">
        <v>0.8</v>
      </c>
      <c r="AA19" s="659"/>
      <c r="AB19" s="659"/>
      <c r="AC19" s="659"/>
      <c r="AD19" s="660">
        <v>303297</v>
      </c>
      <c r="AE19" s="660"/>
      <c r="AF19" s="660"/>
      <c r="AG19" s="660"/>
      <c r="AH19" s="660"/>
      <c r="AI19" s="660"/>
      <c r="AJ19" s="660"/>
      <c r="AK19" s="660"/>
      <c r="AL19" s="624">
        <v>1.5</v>
      </c>
      <c r="AM19" s="625"/>
      <c r="AN19" s="625"/>
      <c r="AO19" s="661"/>
      <c r="AP19" s="618" t="s">
        <v>260</v>
      </c>
      <c r="AQ19" s="619"/>
      <c r="AR19" s="619"/>
      <c r="AS19" s="619"/>
      <c r="AT19" s="619"/>
      <c r="AU19" s="619"/>
      <c r="AV19" s="619"/>
      <c r="AW19" s="619"/>
      <c r="AX19" s="619"/>
      <c r="AY19" s="619"/>
      <c r="AZ19" s="619"/>
      <c r="BA19" s="619"/>
      <c r="BB19" s="619"/>
      <c r="BC19" s="619"/>
      <c r="BD19" s="619"/>
      <c r="BE19" s="619"/>
      <c r="BF19" s="620"/>
      <c r="BG19" s="621">
        <v>372052</v>
      </c>
      <c r="BH19" s="622"/>
      <c r="BI19" s="622"/>
      <c r="BJ19" s="622"/>
      <c r="BK19" s="622"/>
      <c r="BL19" s="622"/>
      <c r="BM19" s="622"/>
      <c r="BN19" s="623"/>
      <c r="BO19" s="659">
        <v>3.4</v>
      </c>
      <c r="BP19" s="659"/>
      <c r="BQ19" s="659"/>
      <c r="BR19" s="659"/>
      <c r="BS19" s="660" t="s">
        <v>122</v>
      </c>
      <c r="BT19" s="660"/>
      <c r="BU19" s="660"/>
      <c r="BV19" s="660"/>
      <c r="BW19" s="660"/>
      <c r="BX19" s="660"/>
      <c r="BY19" s="660"/>
      <c r="BZ19" s="660"/>
      <c r="CA19" s="660"/>
      <c r="CB19" s="695"/>
      <c r="CD19" s="618" t="s">
        <v>261</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2">
      <c r="B20" s="696" t="s">
        <v>262</v>
      </c>
      <c r="C20" s="697"/>
      <c r="D20" s="697"/>
      <c r="E20" s="697"/>
      <c r="F20" s="697"/>
      <c r="G20" s="697"/>
      <c r="H20" s="697"/>
      <c r="I20" s="697"/>
      <c r="J20" s="697"/>
      <c r="K20" s="697"/>
      <c r="L20" s="697"/>
      <c r="M20" s="697"/>
      <c r="N20" s="697"/>
      <c r="O20" s="697"/>
      <c r="P20" s="697"/>
      <c r="Q20" s="698"/>
      <c r="R20" s="621">
        <v>2415</v>
      </c>
      <c r="S20" s="622"/>
      <c r="T20" s="622"/>
      <c r="U20" s="622"/>
      <c r="V20" s="622"/>
      <c r="W20" s="622"/>
      <c r="X20" s="622"/>
      <c r="Y20" s="623"/>
      <c r="Z20" s="659">
        <v>0</v>
      </c>
      <c r="AA20" s="659"/>
      <c r="AB20" s="659"/>
      <c r="AC20" s="659"/>
      <c r="AD20" s="660">
        <v>2415</v>
      </c>
      <c r="AE20" s="660"/>
      <c r="AF20" s="660"/>
      <c r="AG20" s="660"/>
      <c r="AH20" s="660"/>
      <c r="AI20" s="660"/>
      <c r="AJ20" s="660"/>
      <c r="AK20" s="660"/>
      <c r="AL20" s="624">
        <v>0</v>
      </c>
      <c r="AM20" s="625"/>
      <c r="AN20" s="625"/>
      <c r="AO20" s="661"/>
      <c r="AP20" s="618" t="s">
        <v>263</v>
      </c>
      <c r="AQ20" s="619"/>
      <c r="AR20" s="619"/>
      <c r="AS20" s="619"/>
      <c r="AT20" s="619"/>
      <c r="AU20" s="619"/>
      <c r="AV20" s="619"/>
      <c r="AW20" s="619"/>
      <c r="AX20" s="619"/>
      <c r="AY20" s="619"/>
      <c r="AZ20" s="619"/>
      <c r="BA20" s="619"/>
      <c r="BB20" s="619"/>
      <c r="BC20" s="619"/>
      <c r="BD20" s="619"/>
      <c r="BE20" s="619"/>
      <c r="BF20" s="620"/>
      <c r="BG20" s="621">
        <v>372052</v>
      </c>
      <c r="BH20" s="622"/>
      <c r="BI20" s="622"/>
      <c r="BJ20" s="622"/>
      <c r="BK20" s="622"/>
      <c r="BL20" s="622"/>
      <c r="BM20" s="622"/>
      <c r="BN20" s="623"/>
      <c r="BO20" s="659">
        <v>3.4</v>
      </c>
      <c r="BP20" s="659"/>
      <c r="BQ20" s="659"/>
      <c r="BR20" s="659"/>
      <c r="BS20" s="660" t="s">
        <v>122</v>
      </c>
      <c r="BT20" s="660"/>
      <c r="BU20" s="660"/>
      <c r="BV20" s="660"/>
      <c r="BW20" s="660"/>
      <c r="BX20" s="660"/>
      <c r="BY20" s="660"/>
      <c r="BZ20" s="660"/>
      <c r="CA20" s="660"/>
      <c r="CB20" s="695"/>
      <c r="CD20" s="618" t="s">
        <v>264</v>
      </c>
      <c r="CE20" s="619"/>
      <c r="CF20" s="619"/>
      <c r="CG20" s="619"/>
      <c r="CH20" s="619"/>
      <c r="CI20" s="619"/>
      <c r="CJ20" s="619"/>
      <c r="CK20" s="619"/>
      <c r="CL20" s="619"/>
      <c r="CM20" s="619"/>
      <c r="CN20" s="619"/>
      <c r="CO20" s="619"/>
      <c r="CP20" s="619"/>
      <c r="CQ20" s="620"/>
      <c r="CR20" s="621">
        <v>34160909</v>
      </c>
      <c r="CS20" s="622"/>
      <c r="CT20" s="622"/>
      <c r="CU20" s="622"/>
      <c r="CV20" s="622"/>
      <c r="CW20" s="622"/>
      <c r="CX20" s="622"/>
      <c r="CY20" s="623"/>
      <c r="CZ20" s="659">
        <v>100</v>
      </c>
      <c r="DA20" s="659"/>
      <c r="DB20" s="659"/>
      <c r="DC20" s="659"/>
      <c r="DD20" s="627">
        <v>2478647</v>
      </c>
      <c r="DE20" s="622"/>
      <c r="DF20" s="622"/>
      <c r="DG20" s="622"/>
      <c r="DH20" s="622"/>
      <c r="DI20" s="622"/>
      <c r="DJ20" s="622"/>
      <c r="DK20" s="622"/>
      <c r="DL20" s="622"/>
      <c r="DM20" s="622"/>
      <c r="DN20" s="622"/>
      <c r="DO20" s="622"/>
      <c r="DP20" s="623"/>
      <c r="DQ20" s="627">
        <v>22882869</v>
      </c>
      <c r="DR20" s="622"/>
      <c r="DS20" s="622"/>
      <c r="DT20" s="622"/>
      <c r="DU20" s="622"/>
      <c r="DV20" s="622"/>
      <c r="DW20" s="622"/>
      <c r="DX20" s="622"/>
      <c r="DY20" s="622"/>
      <c r="DZ20" s="622"/>
      <c r="EA20" s="622"/>
      <c r="EB20" s="622"/>
      <c r="EC20" s="658"/>
    </row>
    <row r="21" spans="2:133" ht="11.25" customHeight="1" x14ac:dyDescent="0.2">
      <c r="B21" s="618" t="s">
        <v>265</v>
      </c>
      <c r="C21" s="619"/>
      <c r="D21" s="619"/>
      <c r="E21" s="619"/>
      <c r="F21" s="619"/>
      <c r="G21" s="619"/>
      <c r="H21" s="619"/>
      <c r="I21" s="619"/>
      <c r="J21" s="619"/>
      <c r="K21" s="619"/>
      <c r="L21" s="619"/>
      <c r="M21" s="619"/>
      <c r="N21" s="619"/>
      <c r="O21" s="619"/>
      <c r="P21" s="619"/>
      <c r="Q21" s="620"/>
      <c r="R21" s="621">
        <v>6757351</v>
      </c>
      <c r="S21" s="622"/>
      <c r="T21" s="622"/>
      <c r="U21" s="622"/>
      <c r="V21" s="622"/>
      <c r="W21" s="622"/>
      <c r="X21" s="622"/>
      <c r="Y21" s="623"/>
      <c r="Z21" s="659">
        <v>18.8</v>
      </c>
      <c r="AA21" s="659"/>
      <c r="AB21" s="659"/>
      <c r="AC21" s="659"/>
      <c r="AD21" s="660">
        <v>6024904</v>
      </c>
      <c r="AE21" s="660"/>
      <c r="AF21" s="660"/>
      <c r="AG21" s="660"/>
      <c r="AH21" s="660"/>
      <c r="AI21" s="660"/>
      <c r="AJ21" s="660"/>
      <c r="AK21" s="660"/>
      <c r="AL21" s="624">
        <v>30.2</v>
      </c>
      <c r="AM21" s="625"/>
      <c r="AN21" s="625"/>
      <c r="AO21" s="661"/>
      <c r="AP21" s="618" t="s">
        <v>266</v>
      </c>
      <c r="AQ21" s="699"/>
      <c r="AR21" s="699"/>
      <c r="AS21" s="699"/>
      <c r="AT21" s="699"/>
      <c r="AU21" s="699"/>
      <c r="AV21" s="699"/>
      <c r="AW21" s="699"/>
      <c r="AX21" s="699"/>
      <c r="AY21" s="699"/>
      <c r="AZ21" s="699"/>
      <c r="BA21" s="699"/>
      <c r="BB21" s="699"/>
      <c r="BC21" s="699"/>
      <c r="BD21" s="699"/>
      <c r="BE21" s="699"/>
      <c r="BF21" s="700"/>
      <c r="BG21" s="621">
        <v>25052</v>
      </c>
      <c r="BH21" s="622"/>
      <c r="BI21" s="622"/>
      <c r="BJ21" s="622"/>
      <c r="BK21" s="622"/>
      <c r="BL21" s="622"/>
      <c r="BM21" s="622"/>
      <c r="BN21" s="623"/>
      <c r="BO21" s="659">
        <v>0.2</v>
      </c>
      <c r="BP21" s="659"/>
      <c r="BQ21" s="659"/>
      <c r="BR21" s="659"/>
      <c r="BS21" s="660" t="s">
        <v>122</v>
      </c>
      <c r="BT21" s="660"/>
      <c r="BU21" s="660"/>
      <c r="BV21" s="660"/>
      <c r="BW21" s="660"/>
      <c r="BX21" s="660"/>
      <c r="BY21" s="660"/>
      <c r="BZ21" s="660"/>
      <c r="CA21" s="660"/>
      <c r="CB21" s="695"/>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2">
      <c r="B22" s="618" t="s">
        <v>267</v>
      </c>
      <c r="C22" s="619"/>
      <c r="D22" s="619"/>
      <c r="E22" s="619"/>
      <c r="F22" s="619"/>
      <c r="G22" s="619"/>
      <c r="H22" s="619"/>
      <c r="I22" s="619"/>
      <c r="J22" s="619"/>
      <c r="K22" s="619"/>
      <c r="L22" s="619"/>
      <c r="M22" s="619"/>
      <c r="N22" s="619"/>
      <c r="O22" s="619"/>
      <c r="P22" s="619"/>
      <c r="Q22" s="620"/>
      <c r="R22" s="621">
        <v>6024904</v>
      </c>
      <c r="S22" s="622"/>
      <c r="T22" s="622"/>
      <c r="U22" s="622"/>
      <c r="V22" s="622"/>
      <c r="W22" s="622"/>
      <c r="X22" s="622"/>
      <c r="Y22" s="623"/>
      <c r="Z22" s="659">
        <v>16.8</v>
      </c>
      <c r="AA22" s="659"/>
      <c r="AB22" s="659"/>
      <c r="AC22" s="659"/>
      <c r="AD22" s="660">
        <v>6024904</v>
      </c>
      <c r="AE22" s="660"/>
      <c r="AF22" s="660"/>
      <c r="AG22" s="660"/>
      <c r="AH22" s="660"/>
      <c r="AI22" s="660"/>
      <c r="AJ22" s="660"/>
      <c r="AK22" s="660"/>
      <c r="AL22" s="624">
        <v>30.2</v>
      </c>
      <c r="AM22" s="625"/>
      <c r="AN22" s="625"/>
      <c r="AO22" s="661"/>
      <c r="AP22" s="618" t="s">
        <v>268</v>
      </c>
      <c r="AQ22" s="699"/>
      <c r="AR22" s="699"/>
      <c r="AS22" s="699"/>
      <c r="AT22" s="699"/>
      <c r="AU22" s="699"/>
      <c r="AV22" s="699"/>
      <c r="AW22" s="699"/>
      <c r="AX22" s="699"/>
      <c r="AY22" s="699"/>
      <c r="AZ22" s="699"/>
      <c r="BA22" s="699"/>
      <c r="BB22" s="699"/>
      <c r="BC22" s="699"/>
      <c r="BD22" s="699"/>
      <c r="BE22" s="699"/>
      <c r="BF22" s="700"/>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695"/>
      <c r="CD22" s="673" t="s">
        <v>269</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2">
      <c r="B23" s="618" t="s">
        <v>270</v>
      </c>
      <c r="C23" s="619"/>
      <c r="D23" s="619"/>
      <c r="E23" s="619"/>
      <c r="F23" s="619"/>
      <c r="G23" s="619"/>
      <c r="H23" s="619"/>
      <c r="I23" s="619"/>
      <c r="J23" s="619"/>
      <c r="K23" s="619"/>
      <c r="L23" s="619"/>
      <c r="M23" s="619"/>
      <c r="N23" s="619"/>
      <c r="O23" s="619"/>
      <c r="P23" s="619"/>
      <c r="Q23" s="620"/>
      <c r="R23" s="621">
        <v>731588</v>
      </c>
      <c r="S23" s="622"/>
      <c r="T23" s="622"/>
      <c r="U23" s="622"/>
      <c r="V23" s="622"/>
      <c r="W23" s="622"/>
      <c r="X23" s="622"/>
      <c r="Y23" s="623"/>
      <c r="Z23" s="659">
        <v>2</v>
      </c>
      <c r="AA23" s="659"/>
      <c r="AB23" s="659"/>
      <c r="AC23" s="659"/>
      <c r="AD23" s="660" t="s">
        <v>122</v>
      </c>
      <c r="AE23" s="660"/>
      <c r="AF23" s="660"/>
      <c r="AG23" s="660"/>
      <c r="AH23" s="660"/>
      <c r="AI23" s="660"/>
      <c r="AJ23" s="660"/>
      <c r="AK23" s="660"/>
      <c r="AL23" s="624" t="s">
        <v>122</v>
      </c>
      <c r="AM23" s="625"/>
      <c r="AN23" s="625"/>
      <c r="AO23" s="661"/>
      <c r="AP23" s="618" t="s">
        <v>271</v>
      </c>
      <c r="AQ23" s="699"/>
      <c r="AR23" s="699"/>
      <c r="AS23" s="699"/>
      <c r="AT23" s="699"/>
      <c r="AU23" s="699"/>
      <c r="AV23" s="699"/>
      <c r="AW23" s="699"/>
      <c r="AX23" s="699"/>
      <c r="AY23" s="699"/>
      <c r="AZ23" s="699"/>
      <c r="BA23" s="699"/>
      <c r="BB23" s="699"/>
      <c r="BC23" s="699"/>
      <c r="BD23" s="699"/>
      <c r="BE23" s="699"/>
      <c r="BF23" s="700"/>
      <c r="BG23" s="621">
        <v>347000</v>
      </c>
      <c r="BH23" s="622"/>
      <c r="BI23" s="622"/>
      <c r="BJ23" s="622"/>
      <c r="BK23" s="622"/>
      <c r="BL23" s="622"/>
      <c r="BM23" s="622"/>
      <c r="BN23" s="623"/>
      <c r="BO23" s="659">
        <v>3.2</v>
      </c>
      <c r="BP23" s="659"/>
      <c r="BQ23" s="659"/>
      <c r="BR23" s="659"/>
      <c r="BS23" s="660" t="s">
        <v>122</v>
      </c>
      <c r="BT23" s="660"/>
      <c r="BU23" s="660"/>
      <c r="BV23" s="660"/>
      <c r="BW23" s="660"/>
      <c r="BX23" s="660"/>
      <c r="BY23" s="660"/>
      <c r="BZ23" s="660"/>
      <c r="CA23" s="660"/>
      <c r="CB23" s="695"/>
      <c r="CD23" s="673" t="s">
        <v>211</v>
      </c>
      <c r="CE23" s="674"/>
      <c r="CF23" s="674"/>
      <c r="CG23" s="674"/>
      <c r="CH23" s="674"/>
      <c r="CI23" s="674"/>
      <c r="CJ23" s="674"/>
      <c r="CK23" s="674"/>
      <c r="CL23" s="674"/>
      <c r="CM23" s="674"/>
      <c r="CN23" s="674"/>
      <c r="CO23" s="674"/>
      <c r="CP23" s="674"/>
      <c r="CQ23" s="675"/>
      <c r="CR23" s="673" t="s">
        <v>272</v>
      </c>
      <c r="CS23" s="674"/>
      <c r="CT23" s="674"/>
      <c r="CU23" s="674"/>
      <c r="CV23" s="674"/>
      <c r="CW23" s="674"/>
      <c r="CX23" s="674"/>
      <c r="CY23" s="675"/>
      <c r="CZ23" s="673" t="s">
        <v>273</v>
      </c>
      <c r="DA23" s="674"/>
      <c r="DB23" s="674"/>
      <c r="DC23" s="675"/>
      <c r="DD23" s="673" t="s">
        <v>274</v>
      </c>
      <c r="DE23" s="674"/>
      <c r="DF23" s="674"/>
      <c r="DG23" s="674"/>
      <c r="DH23" s="674"/>
      <c r="DI23" s="674"/>
      <c r="DJ23" s="674"/>
      <c r="DK23" s="675"/>
      <c r="DL23" s="711" t="s">
        <v>275</v>
      </c>
      <c r="DM23" s="712"/>
      <c r="DN23" s="712"/>
      <c r="DO23" s="712"/>
      <c r="DP23" s="712"/>
      <c r="DQ23" s="712"/>
      <c r="DR23" s="712"/>
      <c r="DS23" s="712"/>
      <c r="DT23" s="712"/>
      <c r="DU23" s="712"/>
      <c r="DV23" s="713"/>
      <c r="DW23" s="673" t="s">
        <v>276</v>
      </c>
      <c r="DX23" s="674"/>
      <c r="DY23" s="674"/>
      <c r="DZ23" s="674"/>
      <c r="EA23" s="674"/>
      <c r="EB23" s="674"/>
      <c r="EC23" s="675"/>
    </row>
    <row r="24" spans="2:133" ht="11.25" customHeight="1" x14ac:dyDescent="0.2">
      <c r="B24" s="618" t="s">
        <v>277</v>
      </c>
      <c r="C24" s="619"/>
      <c r="D24" s="619"/>
      <c r="E24" s="619"/>
      <c r="F24" s="619"/>
      <c r="G24" s="619"/>
      <c r="H24" s="619"/>
      <c r="I24" s="619"/>
      <c r="J24" s="619"/>
      <c r="K24" s="619"/>
      <c r="L24" s="619"/>
      <c r="M24" s="619"/>
      <c r="N24" s="619"/>
      <c r="O24" s="619"/>
      <c r="P24" s="619"/>
      <c r="Q24" s="620"/>
      <c r="R24" s="621">
        <v>859</v>
      </c>
      <c r="S24" s="622"/>
      <c r="T24" s="622"/>
      <c r="U24" s="622"/>
      <c r="V24" s="622"/>
      <c r="W24" s="622"/>
      <c r="X24" s="622"/>
      <c r="Y24" s="623"/>
      <c r="Z24" s="659">
        <v>0</v>
      </c>
      <c r="AA24" s="659"/>
      <c r="AB24" s="659"/>
      <c r="AC24" s="659"/>
      <c r="AD24" s="660" t="s">
        <v>122</v>
      </c>
      <c r="AE24" s="660"/>
      <c r="AF24" s="660"/>
      <c r="AG24" s="660"/>
      <c r="AH24" s="660"/>
      <c r="AI24" s="660"/>
      <c r="AJ24" s="660"/>
      <c r="AK24" s="660"/>
      <c r="AL24" s="624" t="s">
        <v>122</v>
      </c>
      <c r="AM24" s="625"/>
      <c r="AN24" s="625"/>
      <c r="AO24" s="661"/>
      <c r="AP24" s="618" t="s">
        <v>278</v>
      </c>
      <c r="AQ24" s="699"/>
      <c r="AR24" s="699"/>
      <c r="AS24" s="699"/>
      <c r="AT24" s="699"/>
      <c r="AU24" s="699"/>
      <c r="AV24" s="699"/>
      <c r="AW24" s="699"/>
      <c r="AX24" s="699"/>
      <c r="AY24" s="699"/>
      <c r="AZ24" s="699"/>
      <c r="BA24" s="699"/>
      <c r="BB24" s="699"/>
      <c r="BC24" s="699"/>
      <c r="BD24" s="699"/>
      <c r="BE24" s="699"/>
      <c r="BF24" s="700"/>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695"/>
      <c r="CD24" s="679" t="s">
        <v>279</v>
      </c>
      <c r="CE24" s="680"/>
      <c r="CF24" s="680"/>
      <c r="CG24" s="680"/>
      <c r="CH24" s="680"/>
      <c r="CI24" s="680"/>
      <c r="CJ24" s="680"/>
      <c r="CK24" s="680"/>
      <c r="CL24" s="680"/>
      <c r="CM24" s="680"/>
      <c r="CN24" s="680"/>
      <c r="CO24" s="680"/>
      <c r="CP24" s="680"/>
      <c r="CQ24" s="681"/>
      <c r="CR24" s="676">
        <v>17730344</v>
      </c>
      <c r="CS24" s="677"/>
      <c r="CT24" s="677"/>
      <c r="CU24" s="677"/>
      <c r="CV24" s="677"/>
      <c r="CW24" s="677"/>
      <c r="CX24" s="677"/>
      <c r="CY24" s="702"/>
      <c r="CZ24" s="703">
        <v>51.9</v>
      </c>
      <c r="DA24" s="685"/>
      <c r="DB24" s="685"/>
      <c r="DC24" s="705"/>
      <c r="DD24" s="701">
        <v>11462828</v>
      </c>
      <c r="DE24" s="677"/>
      <c r="DF24" s="677"/>
      <c r="DG24" s="677"/>
      <c r="DH24" s="677"/>
      <c r="DI24" s="677"/>
      <c r="DJ24" s="677"/>
      <c r="DK24" s="702"/>
      <c r="DL24" s="701">
        <v>10442131</v>
      </c>
      <c r="DM24" s="677"/>
      <c r="DN24" s="677"/>
      <c r="DO24" s="677"/>
      <c r="DP24" s="677"/>
      <c r="DQ24" s="677"/>
      <c r="DR24" s="677"/>
      <c r="DS24" s="677"/>
      <c r="DT24" s="677"/>
      <c r="DU24" s="677"/>
      <c r="DV24" s="702"/>
      <c r="DW24" s="703">
        <v>52.2</v>
      </c>
      <c r="DX24" s="685"/>
      <c r="DY24" s="685"/>
      <c r="DZ24" s="685"/>
      <c r="EA24" s="685"/>
      <c r="EB24" s="685"/>
      <c r="EC24" s="704"/>
    </row>
    <row r="25" spans="2:133" ht="11.25" customHeight="1" x14ac:dyDescent="0.2">
      <c r="B25" s="618" t="s">
        <v>280</v>
      </c>
      <c r="C25" s="619"/>
      <c r="D25" s="619"/>
      <c r="E25" s="619"/>
      <c r="F25" s="619"/>
      <c r="G25" s="619"/>
      <c r="H25" s="619"/>
      <c r="I25" s="619"/>
      <c r="J25" s="619"/>
      <c r="K25" s="619"/>
      <c r="L25" s="619"/>
      <c r="M25" s="619"/>
      <c r="N25" s="619"/>
      <c r="O25" s="619"/>
      <c r="P25" s="619"/>
      <c r="Q25" s="620"/>
      <c r="R25" s="621">
        <v>20972852</v>
      </c>
      <c r="S25" s="622"/>
      <c r="T25" s="622"/>
      <c r="U25" s="622"/>
      <c r="V25" s="622"/>
      <c r="W25" s="622"/>
      <c r="X25" s="622"/>
      <c r="Y25" s="623"/>
      <c r="Z25" s="659">
        <v>58.4</v>
      </c>
      <c r="AA25" s="659"/>
      <c r="AB25" s="659"/>
      <c r="AC25" s="659"/>
      <c r="AD25" s="660">
        <v>19893405</v>
      </c>
      <c r="AE25" s="660"/>
      <c r="AF25" s="660"/>
      <c r="AG25" s="660"/>
      <c r="AH25" s="660"/>
      <c r="AI25" s="660"/>
      <c r="AJ25" s="660"/>
      <c r="AK25" s="660"/>
      <c r="AL25" s="624">
        <v>99.8</v>
      </c>
      <c r="AM25" s="625"/>
      <c r="AN25" s="625"/>
      <c r="AO25" s="661"/>
      <c r="AP25" s="618" t="s">
        <v>281</v>
      </c>
      <c r="AQ25" s="699"/>
      <c r="AR25" s="699"/>
      <c r="AS25" s="699"/>
      <c r="AT25" s="699"/>
      <c r="AU25" s="699"/>
      <c r="AV25" s="699"/>
      <c r="AW25" s="699"/>
      <c r="AX25" s="699"/>
      <c r="AY25" s="699"/>
      <c r="AZ25" s="699"/>
      <c r="BA25" s="699"/>
      <c r="BB25" s="699"/>
      <c r="BC25" s="699"/>
      <c r="BD25" s="699"/>
      <c r="BE25" s="699"/>
      <c r="BF25" s="700"/>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695"/>
      <c r="CD25" s="618" t="s">
        <v>282</v>
      </c>
      <c r="CE25" s="619"/>
      <c r="CF25" s="619"/>
      <c r="CG25" s="619"/>
      <c r="CH25" s="619"/>
      <c r="CI25" s="619"/>
      <c r="CJ25" s="619"/>
      <c r="CK25" s="619"/>
      <c r="CL25" s="619"/>
      <c r="CM25" s="619"/>
      <c r="CN25" s="619"/>
      <c r="CO25" s="619"/>
      <c r="CP25" s="619"/>
      <c r="CQ25" s="620"/>
      <c r="CR25" s="621">
        <v>5307413</v>
      </c>
      <c r="CS25" s="634"/>
      <c r="CT25" s="634"/>
      <c r="CU25" s="634"/>
      <c r="CV25" s="634"/>
      <c r="CW25" s="634"/>
      <c r="CX25" s="634"/>
      <c r="CY25" s="635"/>
      <c r="CZ25" s="624">
        <v>15.5</v>
      </c>
      <c r="DA25" s="636"/>
      <c r="DB25" s="636"/>
      <c r="DC25" s="637"/>
      <c r="DD25" s="627">
        <v>5007131</v>
      </c>
      <c r="DE25" s="634"/>
      <c r="DF25" s="634"/>
      <c r="DG25" s="634"/>
      <c r="DH25" s="634"/>
      <c r="DI25" s="634"/>
      <c r="DJ25" s="634"/>
      <c r="DK25" s="635"/>
      <c r="DL25" s="627">
        <v>4988934</v>
      </c>
      <c r="DM25" s="634"/>
      <c r="DN25" s="634"/>
      <c r="DO25" s="634"/>
      <c r="DP25" s="634"/>
      <c r="DQ25" s="634"/>
      <c r="DR25" s="634"/>
      <c r="DS25" s="634"/>
      <c r="DT25" s="634"/>
      <c r="DU25" s="634"/>
      <c r="DV25" s="635"/>
      <c r="DW25" s="624">
        <v>24.9</v>
      </c>
      <c r="DX25" s="636"/>
      <c r="DY25" s="636"/>
      <c r="DZ25" s="636"/>
      <c r="EA25" s="636"/>
      <c r="EB25" s="636"/>
      <c r="EC25" s="648"/>
    </row>
    <row r="26" spans="2:133" ht="11.25" customHeight="1" x14ac:dyDescent="0.2">
      <c r="B26" s="618" t="s">
        <v>283</v>
      </c>
      <c r="C26" s="619"/>
      <c r="D26" s="619"/>
      <c r="E26" s="619"/>
      <c r="F26" s="619"/>
      <c r="G26" s="619"/>
      <c r="H26" s="619"/>
      <c r="I26" s="619"/>
      <c r="J26" s="619"/>
      <c r="K26" s="619"/>
      <c r="L26" s="619"/>
      <c r="M26" s="619"/>
      <c r="N26" s="619"/>
      <c r="O26" s="619"/>
      <c r="P26" s="619"/>
      <c r="Q26" s="620"/>
      <c r="R26" s="621">
        <v>6058</v>
      </c>
      <c r="S26" s="622"/>
      <c r="T26" s="622"/>
      <c r="U26" s="622"/>
      <c r="V26" s="622"/>
      <c r="W26" s="622"/>
      <c r="X26" s="622"/>
      <c r="Y26" s="623"/>
      <c r="Z26" s="659">
        <v>0</v>
      </c>
      <c r="AA26" s="659"/>
      <c r="AB26" s="659"/>
      <c r="AC26" s="659"/>
      <c r="AD26" s="660">
        <v>6058</v>
      </c>
      <c r="AE26" s="660"/>
      <c r="AF26" s="660"/>
      <c r="AG26" s="660"/>
      <c r="AH26" s="660"/>
      <c r="AI26" s="660"/>
      <c r="AJ26" s="660"/>
      <c r="AK26" s="660"/>
      <c r="AL26" s="624">
        <v>0</v>
      </c>
      <c r="AM26" s="625"/>
      <c r="AN26" s="625"/>
      <c r="AO26" s="661"/>
      <c r="AP26" s="618" t="s">
        <v>284</v>
      </c>
      <c r="AQ26" s="699"/>
      <c r="AR26" s="699"/>
      <c r="AS26" s="699"/>
      <c r="AT26" s="699"/>
      <c r="AU26" s="699"/>
      <c r="AV26" s="699"/>
      <c r="AW26" s="699"/>
      <c r="AX26" s="699"/>
      <c r="AY26" s="699"/>
      <c r="AZ26" s="699"/>
      <c r="BA26" s="699"/>
      <c r="BB26" s="699"/>
      <c r="BC26" s="699"/>
      <c r="BD26" s="699"/>
      <c r="BE26" s="699"/>
      <c r="BF26" s="700"/>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695"/>
      <c r="CD26" s="618" t="s">
        <v>285</v>
      </c>
      <c r="CE26" s="619"/>
      <c r="CF26" s="619"/>
      <c r="CG26" s="619"/>
      <c r="CH26" s="619"/>
      <c r="CI26" s="619"/>
      <c r="CJ26" s="619"/>
      <c r="CK26" s="619"/>
      <c r="CL26" s="619"/>
      <c r="CM26" s="619"/>
      <c r="CN26" s="619"/>
      <c r="CO26" s="619"/>
      <c r="CP26" s="619"/>
      <c r="CQ26" s="620"/>
      <c r="CR26" s="621">
        <v>3196591</v>
      </c>
      <c r="CS26" s="622"/>
      <c r="CT26" s="622"/>
      <c r="CU26" s="622"/>
      <c r="CV26" s="622"/>
      <c r="CW26" s="622"/>
      <c r="CX26" s="622"/>
      <c r="CY26" s="623"/>
      <c r="CZ26" s="624">
        <v>9.4</v>
      </c>
      <c r="DA26" s="636"/>
      <c r="DB26" s="636"/>
      <c r="DC26" s="637"/>
      <c r="DD26" s="627">
        <v>3008285</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2">
      <c r="B27" s="618" t="s">
        <v>286</v>
      </c>
      <c r="C27" s="619"/>
      <c r="D27" s="619"/>
      <c r="E27" s="619"/>
      <c r="F27" s="619"/>
      <c r="G27" s="619"/>
      <c r="H27" s="619"/>
      <c r="I27" s="619"/>
      <c r="J27" s="619"/>
      <c r="K27" s="619"/>
      <c r="L27" s="619"/>
      <c r="M27" s="619"/>
      <c r="N27" s="619"/>
      <c r="O27" s="619"/>
      <c r="P27" s="619"/>
      <c r="Q27" s="620"/>
      <c r="R27" s="621">
        <v>209160</v>
      </c>
      <c r="S27" s="622"/>
      <c r="T27" s="622"/>
      <c r="U27" s="622"/>
      <c r="V27" s="622"/>
      <c r="W27" s="622"/>
      <c r="X27" s="622"/>
      <c r="Y27" s="623"/>
      <c r="Z27" s="659">
        <v>0.6</v>
      </c>
      <c r="AA27" s="659"/>
      <c r="AB27" s="659"/>
      <c r="AC27" s="659"/>
      <c r="AD27" s="660" t="s">
        <v>122</v>
      </c>
      <c r="AE27" s="660"/>
      <c r="AF27" s="660"/>
      <c r="AG27" s="660"/>
      <c r="AH27" s="660"/>
      <c r="AI27" s="660"/>
      <c r="AJ27" s="660"/>
      <c r="AK27" s="660"/>
      <c r="AL27" s="624" t="s">
        <v>122</v>
      </c>
      <c r="AM27" s="625"/>
      <c r="AN27" s="625"/>
      <c r="AO27" s="661"/>
      <c r="AP27" s="618" t="s">
        <v>287</v>
      </c>
      <c r="AQ27" s="619"/>
      <c r="AR27" s="619"/>
      <c r="AS27" s="619"/>
      <c r="AT27" s="619"/>
      <c r="AU27" s="619"/>
      <c r="AV27" s="619"/>
      <c r="AW27" s="619"/>
      <c r="AX27" s="619"/>
      <c r="AY27" s="619"/>
      <c r="AZ27" s="619"/>
      <c r="BA27" s="619"/>
      <c r="BB27" s="619"/>
      <c r="BC27" s="619"/>
      <c r="BD27" s="619"/>
      <c r="BE27" s="619"/>
      <c r="BF27" s="620"/>
      <c r="BG27" s="621">
        <v>10991516</v>
      </c>
      <c r="BH27" s="622"/>
      <c r="BI27" s="622"/>
      <c r="BJ27" s="622"/>
      <c r="BK27" s="622"/>
      <c r="BL27" s="622"/>
      <c r="BM27" s="622"/>
      <c r="BN27" s="623"/>
      <c r="BO27" s="659">
        <v>100</v>
      </c>
      <c r="BP27" s="659"/>
      <c r="BQ27" s="659"/>
      <c r="BR27" s="659"/>
      <c r="BS27" s="660">
        <v>212698</v>
      </c>
      <c r="BT27" s="660"/>
      <c r="BU27" s="660"/>
      <c r="BV27" s="660"/>
      <c r="BW27" s="660"/>
      <c r="BX27" s="660"/>
      <c r="BY27" s="660"/>
      <c r="BZ27" s="660"/>
      <c r="CA27" s="660"/>
      <c r="CB27" s="695"/>
      <c r="CD27" s="618" t="s">
        <v>288</v>
      </c>
      <c r="CE27" s="619"/>
      <c r="CF27" s="619"/>
      <c r="CG27" s="619"/>
      <c r="CH27" s="619"/>
      <c r="CI27" s="619"/>
      <c r="CJ27" s="619"/>
      <c r="CK27" s="619"/>
      <c r="CL27" s="619"/>
      <c r="CM27" s="619"/>
      <c r="CN27" s="619"/>
      <c r="CO27" s="619"/>
      <c r="CP27" s="619"/>
      <c r="CQ27" s="620"/>
      <c r="CR27" s="621">
        <v>9236499</v>
      </c>
      <c r="CS27" s="634"/>
      <c r="CT27" s="634"/>
      <c r="CU27" s="634"/>
      <c r="CV27" s="634"/>
      <c r="CW27" s="634"/>
      <c r="CX27" s="634"/>
      <c r="CY27" s="635"/>
      <c r="CZ27" s="624">
        <v>27</v>
      </c>
      <c r="DA27" s="636"/>
      <c r="DB27" s="636"/>
      <c r="DC27" s="637"/>
      <c r="DD27" s="627">
        <v>3281295</v>
      </c>
      <c r="DE27" s="634"/>
      <c r="DF27" s="634"/>
      <c r="DG27" s="634"/>
      <c r="DH27" s="634"/>
      <c r="DI27" s="634"/>
      <c r="DJ27" s="634"/>
      <c r="DK27" s="635"/>
      <c r="DL27" s="627">
        <v>2278795</v>
      </c>
      <c r="DM27" s="634"/>
      <c r="DN27" s="634"/>
      <c r="DO27" s="634"/>
      <c r="DP27" s="634"/>
      <c r="DQ27" s="634"/>
      <c r="DR27" s="634"/>
      <c r="DS27" s="634"/>
      <c r="DT27" s="634"/>
      <c r="DU27" s="634"/>
      <c r="DV27" s="635"/>
      <c r="DW27" s="624">
        <v>11.4</v>
      </c>
      <c r="DX27" s="636"/>
      <c r="DY27" s="636"/>
      <c r="DZ27" s="636"/>
      <c r="EA27" s="636"/>
      <c r="EB27" s="636"/>
      <c r="EC27" s="648"/>
    </row>
    <row r="28" spans="2:133" ht="11.25" customHeight="1" x14ac:dyDescent="0.2">
      <c r="B28" s="618" t="s">
        <v>289</v>
      </c>
      <c r="C28" s="619"/>
      <c r="D28" s="619"/>
      <c r="E28" s="619"/>
      <c r="F28" s="619"/>
      <c r="G28" s="619"/>
      <c r="H28" s="619"/>
      <c r="I28" s="619"/>
      <c r="J28" s="619"/>
      <c r="K28" s="619"/>
      <c r="L28" s="619"/>
      <c r="M28" s="619"/>
      <c r="N28" s="619"/>
      <c r="O28" s="619"/>
      <c r="P28" s="619"/>
      <c r="Q28" s="620"/>
      <c r="R28" s="621">
        <v>337188</v>
      </c>
      <c r="S28" s="622"/>
      <c r="T28" s="622"/>
      <c r="U28" s="622"/>
      <c r="V28" s="622"/>
      <c r="W28" s="622"/>
      <c r="X28" s="622"/>
      <c r="Y28" s="623"/>
      <c r="Z28" s="659">
        <v>0.9</v>
      </c>
      <c r="AA28" s="659"/>
      <c r="AB28" s="659"/>
      <c r="AC28" s="659"/>
      <c r="AD28" s="660">
        <v>15539</v>
      </c>
      <c r="AE28" s="660"/>
      <c r="AF28" s="660"/>
      <c r="AG28" s="660"/>
      <c r="AH28" s="660"/>
      <c r="AI28" s="660"/>
      <c r="AJ28" s="660"/>
      <c r="AK28" s="660"/>
      <c r="AL28" s="624">
        <v>0.1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290</v>
      </c>
      <c r="CE28" s="619"/>
      <c r="CF28" s="619"/>
      <c r="CG28" s="619"/>
      <c r="CH28" s="619"/>
      <c r="CI28" s="619"/>
      <c r="CJ28" s="619"/>
      <c r="CK28" s="619"/>
      <c r="CL28" s="619"/>
      <c r="CM28" s="619"/>
      <c r="CN28" s="619"/>
      <c r="CO28" s="619"/>
      <c r="CP28" s="619"/>
      <c r="CQ28" s="620"/>
      <c r="CR28" s="621">
        <v>3186432</v>
      </c>
      <c r="CS28" s="622"/>
      <c r="CT28" s="622"/>
      <c r="CU28" s="622"/>
      <c r="CV28" s="622"/>
      <c r="CW28" s="622"/>
      <c r="CX28" s="622"/>
      <c r="CY28" s="623"/>
      <c r="CZ28" s="624">
        <v>9.3000000000000007</v>
      </c>
      <c r="DA28" s="636"/>
      <c r="DB28" s="636"/>
      <c r="DC28" s="637"/>
      <c r="DD28" s="627">
        <v>3174402</v>
      </c>
      <c r="DE28" s="622"/>
      <c r="DF28" s="622"/>
      <c r="DG28" s="622"/>
      <c r="DH28" s="622"/>
      <c r="DI28" s="622"/>
      <c r="DJ28" s="622"/>
      <c r="DK28" s="623"/>
      <c r="DL28" s="627">
        <v>3174402</v>
      </c>
      <c r="DM28" s="622"/>
      <c r="DN28" s="622"/>
      <c r="DO28" s="622"/>
      <c r="DP28" s="622"/>
      <c r="DQ28" s="622"/>
      <c r="DR28" s="622"/>
      <c r="DS28" s="622"/>
      <c r="DT28" s="622"/>
      <c r="DU28" s="622"/>
      <c r="DV28" s="623"/>
      <c r="DW28" s="624">
        <v>15.9</v>
      </c>
      <c r="DX28" s="636"/>
      <c r="DY28" s="636"/>
      <c r="DZ28" s="636"/>
      <c r="EA28" s="636"/>
      <c r="EB28" s="636"/>
      <c r="EC28" s="648"/>
    </row>
    <row r="29" spans="2:133" ht="11.25" customHeight="1" x14ac:dyDescent="0.2">
      <c r="B29" s="618" t="s">
        <v>291</v>
      </c>
      <c r="C29" s="619"/>
      <c r="D29" s="619"/>
      <c r="E29" s="619"/>
      <c r="F29" s="619"/>
      <c r="G29" s="619"/>
      <c r="H29" s="619"/>
      <c r="I29" s="619"/>
      <c r="J29" s="619"/>
      <c r="K29" s="619"/>
      <c r="L29" s="619"/>
      <c r="M29" s="619"/>
      <c r="N29" s="619"/>
      <c r="O29" s="619"/>
      <c r="P29" s="619"/>
      <c r="Q29" s="620"/>
      <c r="R29" s="621">
        <v>40914</v>
      </c>
      <c r="S29" s="622"/>
      <c r="T29" s="622"/>
      <c r="U29" s="622"/>
      <c r="V29" s="622"/>
      <c r="W29" s="622"/>
      <c r="X29" s="622"/>
      <c r="Y29" s="623"/>
      <c r="Z29" s="659">
        <v>0.1</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695"/>
      <c r="CD29" s="640" t="s">
        <v>292</v>
      </c>
      <c r="CE29" s="641"/>
      <c r="CF29" s="618" t="s">
        <v>66</v>
      </c>
      <c r="CG29" s="619"/>
      <c r="CH29" s="619"/>
      <c r="CI29" s="619"/>
      <c r="CJ29" s="619"/>
      <c r="CK29" s="619"/>
      <c r="CL29" s="619"/>
      <c r="CM29" s="619"/>
      <c r="CN29" s="619"/>
      <c r="CO29" s="619"/>
      <c r="CP29" s="619"/>
      <c r="CQ29" s="620"/>
      <c r="CR29" s="621">
        <v>3186432</v>
      </c>
      <c r="CS29" s="634"/>
      <c r="CT29" s="634"/>
      <c r="CU29" s="634"/>
      <c r="CV29" s="634"/>
      <c r="CW29" s="634"/>
      <c r="CX29" s="634"/>
      <c r="CY29" s="635"/>
      <c r="CZ29" s="624">
        <v>9.3000000000000007</v>
      </c>
      <c r="DA29" s="636"/>
      <c r="DB29" s="636"/>
      <c r="DC29" s="637"/>
      <c r="DD29" s="627">
        <v>3174402</v>
      </c>
      <c r="DE29" s="634"/>
      <c r="DF29" s="634"/>
      <c r="DG29" s="634"/>
      <c r="DH29" s="634"/>
      <c r="DI29" s="634"/>
      <c r="DJ29" s="634"/>
      <c r="DK29" s="635"/>
      <c r="DL29" s="627">
        <v>3174402</v>
      </c>
      <c r="DM29" s="634"/>
      <c r="DN29" s="634"/>
      <c r="DO29" s="634"/>
      <c r="DP29" s="634"/>
      <c r="DQ29" s="634"/>
      <c r="DR29" s="634"/>
      <c r="DS29" s="634"/>
      <c r="DT29" s="634"/>
      <c r="DU29" s="634"/>
      <c r="DV29" s="635"/>
      <c r="DW29" s="624">
        <v>15.9</v>
      </c>
      <c r="DX29" s="636"/>
      <c r="DY29" s="636"/>
      <c r="DZ29" s="636"/>
      <c r="EA29" s="636"/>
      <c r="EB29" s="636"/>
      <c r="EC29" s="648"/>
    </row>
    <row r="30" spans="2:133" ht="11.25" customHeight="1" x14ac:dyDescent="0.2">
      <c r="B30" s="618" t="s">
        <v>293</v>
      </c>
      <c r="C30" s="619"/>
      <c r="D30" s="619"/>
      <c r="E30" s="619"/>
      <c r="F30" s="619"/>
      <c r="G30" s="619"/>
      <c r="H30" s="619"/>
      <c r="I30" s="619"/>
      <c r="J30" s="619"/>
      <c r="K30" s="619"/>
      <c r="L30" s="619"/>
      <c r="M30" s="619"/>
      <c r="N30" s="619"/>
      <c r="O30" s="619"/>
      <c r="P30" s="619"/>
      <c r="Q30" s="620"/>
      <c r="R30" s="621">
        <v>6373459</v>
      </c>
      <c r="S30" s="622"/>
      <c r="T30" s="622"/>
      <c r="U30" s="622"/>
      <c r="V30" s="622"/>
      <c r="W30" s="622"/>
      <c r="X30" s="622"/>
      <c r="Y30" s="623"/>
      <c r="Z30" s="659">
        <v>17.8</v>
      </c>
      <c r="AA30" s="659"/>
      <c r="AB30" s="659"/>
      <c r="AC30" s="659"/>
      <c r="AD30" s="660" t="s">
        <v>122</v>
      </c>
      <c r="AE30" s="660"/>
      <c r="AF30" s="660"/>
      <c r="AG30" s="660"/>
      <c r="AH30" s="660"/>
      <c r="AI30" s="660"/>
      <c r="AJ30" s="660"/>
      <c r="AK30" s="660"/>
      <c r="AL30" s="624" t="s">
        <v>122</v>
      </c>
      <c r="AM30" s="625"/>
      <c r="AN30" s="625"/>
      <c r="AO30" s="661"/>
      <c r="AP30" s="673" t="s">
        <v>211</v>
      </c>
      <c r="AQ30" s="674"/>
      <c r="AR30" s="674"/>
      <c r="AS30" s="674"/>
      <c r="AT30" s="674"/>
      <c r="AU30" s="674"/>
      <c r="AV30" s="674"/>
      <c r="AW30" s="674"/>
      <c r="AX30" s="674"/>
      <c r="AY30" s="674"/>
      <c r="AZ30" s="674"/>
      <c r="BA30" s="674"/>
      <c r="BB30" s="674"/>
      <c r="BC30" s="674"/>
      <c r="BD30" s="674"/>
      <c r="BE30" s="674"/>
      <c r="BF30" s="675"/>
      <c r="BG30" s="673" t="s">
        <v>294</v>
      </c>
      <c r="BH30" s="693"/>
      <c r="BI30" s="693"/>
      <c r="BJ30" s="693"/>
      <c r="BK30" s="693"/>
      <c r="BL30" s="693"/>
      <c r="BM30" s="693"/>
      <c r="BN30" s="693"/>
      <c r="BO30" s="693"/>
      <c r="BP30" s="693"/>
      <c r="BQ30" s="694"/>
      <c r="BR30" s="673" t="s">
        <v>295</v>
      </c>
      <c r="BS30" s="693"/>
      <c r="BT30" s="693"/>
      <c r="BU30" s="693"/>
      <c r="BV30" s="693"/>
      <c r="BW30" s="693"/>
      <c r="BX30" s="693"/>
      <c r="BY30" s="693"/>
      <c r="BZ30" s="693"/>
      <c r="CA30" s="693"/>
      <c r="CB30" s="694"/>
      <c r="CD30" s="642"/>
      <c r="CE30" s="643"/>
      <c r="CF30" s="618" t="s">
        <v>296</v>
      </c>
      <c r="CG30" s="619"/>
      <c r="CH30" s="619"/>
      <c r="CI30" s="619"/>
      <c r="CJ30" s="619"/>
      <c r="CK30" s="619"/>
      <c r="CL30" s="619"/>
      <c r="CM30" s="619"/>
      <c r="CN30" s="619"/>
      <c r="CO30" s="619"/>
      <c r="CP30" s="619"/>
      <c r="CQ30" s="620"/>
      <c r="CR30" s="621">
        <v>3136181</v>
      </c>
      <c r="CS30" s="622"/>
      <c r="CT30" s="622"/>
      <c r="CU30" s="622"/>
      <c r="CV30" s="622"/>
      <c r="CW30" s="622"/>
      <c r="CX30" s="622"/>
      <c r="CY30" s="623"/>
      <c r="CZ30" s="624">
        <v>9.1999999999999993</v>
      </c>
      <c r="DA30" s="636"/>
      <c r="DB30" s="636"/>
      <c r="DC30" s="637"/>
      <c r="DD30" s="627">
        <v>3124494</v>
      </c>
      <c r="DE30" s="622"/>
      <c r="DF30" s="622"/>
      <c r="DG30" s="622"/>
      <c r="DH30" s="622"/>
      <c r="DI30" s="622"/>
      <c r="DJ30" s="622"/>
      <c r="DK30" s="623"/>
      <c r="DL30" s="627">
        <v>3124494</v>
      </c>
      <c r="DM30" s="622"/>
      <c r="DN30" s="622"/>
      <c r="DO30" s="622"/>
      <c r="DP30" s="622"/>
      <c r="DQ30" s="622"/>
      <c r="DR30" s="622"/>
      <c r="DS30" s="622"/>
      <c r="DT30" s="622"/>
      <c r="DU30" s="622"/>
      <c r="DV30" s="623"/>
      <c r="DW30" s="624">
        <v>15.6</v>
      </c>
      <c r="DX30" s="636"/>
      <c r="DY30" s="636"/>
      <c r="DZ30" s="636"/>
      <c r="EA30" s="636"/>
      <c r="EB30" s="636"/>
      <c r="EC30" s="648"/>
    </row>
    <row r="31" spans="2:133" ht="11.25" customHeight="1" x14ac:dyDescent="0.2">
      <c r="B31" s="696" t="s">
        <v>297</v>
      </c>
      <c r="C31" s="697"/>
      <c r="D31" s="697"/>
      <c r="E31" s="697"/>
      <c r="F31" s="697"/>
      <c r="G31" s="697"/>
      <c r="H31" s="697"/>
      <c r="I31" s="697"/>
      <c r="J31" s="697"/>
      <c r="K31" s="697"/>
      <c r="L31" s="697"/>
      <c r="M31" s="697"/>
      <c r="N31" s="697"/>
      <c r="O31" s="697"/>
      <c r="P31" s="697"/>
      <c r="Q31" s="698"/>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87" t="s">
        <v>298</v>
      </c>
      <c r="AQ31" s="688"/>
      <c r="AR31" s="688"/>
      <c r="AS31" s="688"/>
      <c r="AT31" s="689" t="s">
        <v>299</v>
      </c>
      <c r="AU31" s="206"/>
      <c r="AV31" s="206"/>
      <c r="AW31" s="206"/>
      <c r="AX31" s="679" t="s">
        <v>177</v>
      </c>
      <c r="AY31" s="680"/>
      <c r="AZ31" s="680"/>
      <c r="BA31" s="680"/>
      <c r="BB31" s="680"/>
      <c r="BC31" s="680"/>
      <c r="BD31" s="680"/>
      <c r="BE31" s="680"/>
      <c r="BF31" s="681"/>
      <c r="BG31" s="683">
        <v>99.7</v>
      </c>
      <c r="BH31" s="684"/>
      <c r="BI31" s="684"/>
      <c r="BJ31" s="684"/>
      <c r="BK31" s="684"/>
      <c r="BL31" s="684"/>
      <c r="BM31" s="685">
        <v>98.4</v>
      </c>
      <c r="BN31" s="684"/>
      <c r="BO31" s="684"/>
      <c r="BP31" s="684"/>
      <c r="BQ31" s="686"/>
      <c r="BR31" s="683">
        <v>99.6</v>
      </c>
      <c r="BS31" s="684"/>
      <c r="BT31" s="684"/>
      <c r="BU31" s="684"/>
      <c r="BV31" s="684"/>
      <c r="BW31" s="684"/>
      <c r="BX31" s="685">
        <v>98.2</v>
      </c>
      <c r="BY31" s="684"/>
      <c r="BZ31" s="684"/>
      <c r="CA31" s="684"/>
      <c r="CB31" s="686"/>
      <c r="CD31" s="642"/>
      <c r="CE31" s="643"/>
      <c r="CF31" s="618" t="s">
        <v>300</v>
      </c>
      <c r="CG31" s="619"/>
      <c r="CH31" s="619"/>
      <c r="CI31" s="619"/>
      <c r="CJ31" s="619"/>
      <c r="CK31" s="619"/>
      <c r="CL31" s="619"/>
      <c r="CM31" s="619"/>
      <c r="CN31" s="619"/>
      <c r="CO31" s="619"/>
      <c r="CP31" s="619"/>
      <c r="CQ31" s="620"/>
      <c r="CR31" s="621">
        <v>50251</v>
      </c>
      <c r="CS31" s="634"/>
      <c r="CT31" s="634"/>
      <c r="CU31" s="634"/>
      <c r="CV31" s="634"/>
      <c r="CW31" s="634"/>
      <c r="CX31" s="634"/>
      <c r="CY31" s="635"/>
      <c r="CZ31" s="624">
        <v>0.1</v>
      </c>
      <c r="DA31" s="636"/>
      <c r="DB31" s="636"/>
      <c r="DC31" s="637"/>
      <c r="DD31" s="627">
        <v>49908</v>
      </c>
      <c r="DE31" s="634"/>
      <c r="DF31" s="634"/>
      <c r="DG31" s="634"/>
      <c r="DH31" s="634"/>
      <c r="DI31" s="634"/>
      <c r="DJ31" s="634"/>
      <c r="DK31" s="635"/>
      <c r="DL31" s="627">
        <v>49908</v>
      </c>
      <c r="DM31" s="634"/>
      <c r="DN31" s="634"/>
      <c r="DO31" s="634"/>
      <c r="DP31" s="634"/>
      <c r="DQ31" s="634"/>
      <c r="DR31" s="634"/>
      <c r="DS31" s="634"/>
      <c r="DT31" s="634"/>
      <c r="DU31" s="634"/>
      <c r="DV31" s="635"/>
      <c r="DW31" s="624">
        <v>0.2</v>
      </c>
      <c r="DX31" s="636"/>
      <c r="DY31" s="636"/>
      <c r="DZ31" s="636"/>
      <c r="EA31" s="636"/>
      <c r="EB31" s="636"/>
      <c r="EC31" s="648"/>
    </row>
    <row r="32" spans="2:133" ht="11.25" customHeight="1" x14ac:dyDescent="0.2">
      <c r="B32" s="618" t="s">
        <v>301</v>
      </c>
      <c r="C32" s="619"/>
      <c r="D32" s="619"/>
      <c r="E32" s="619"/>
      <c r="F32" s="619"/>
      <c r="G32" s="619"/>
      <c r="H32" s="619"/>
      <c r="I32" s="619"/>
      <c r="J32" s="619"/>
      <c r="K32" s="619"/>
      <c r="L32" s="619"/>
      <c r="M32" s="619"/>
      <c r="N32" s="619"/>
      <c r="O32" s="619"/>
      <c r="P32" s="619"/>
      <c r="Q32" s="620"/>
      <c r="R32" s="621">
        <v>3074145</v>
      </c>
      <c r="S32" s="622"/>
      <c r="T32" s="622"/>
      <c r="U32" s="622"/>
      <c r="V32" s="622"/>
      <c r="W32" s="622"/>
      <c r="X32" s="622"/>
      <c r="Y32" s="623"/>
      <c r="Z32" s="659">
        <v>8.6</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0"/>
      <c r="AU32" s="202" t="s">
        <v>302</v>
      </c>
      <c r="AX32" s="618" t="s">
        <v>303</v>
      </c>
      <c r="AY32" s="619"/>
      <c r="AZ32" s="619"/>
      <c r="BA32" s="619"/>
      <c r="BB32" s="619"/>
      <c r="BC32" s="619"/>
      <c r="BD32" s="619"/>
      <c r="BE32" s="619"/>
      <c r="BF32" s="620"/>
      <c r="BG32" s="692">
        <v>99.8</v>
      </c>
      <c r="BH32" s="634"/>
      <c r="BI32" s="634"/>
      <c r="BJ32" s="634"/>
      <c r="BK32" s="634"/>
      <c r="BL32" s="634"/>
      <c r="BM32" s="625">
        <v>99.1</v>
      </c>
      <c r="BN32" s="634"/>
      <c r="BO32" s="634"/>
      <c r="BP32" s="634"/>
      <c r="BQ32" s="657"/>
      <c r="BR32" s="692">
        <v>99.6</v>
      </c>
      <c r="BS32" s="634"/>
      <c r="BT32" s="634"/>
      <c r="BU32" s="634"/>
      <c r="BV32" s="634"/>
      <c r="BW32" s="634"/>
      <c r="BX32" s="625">
        <v>98.9</v>
      </c>
      <c r="BY32" s="634"/>
      <c r="BZ32" s="634"/>
      <c r="CA32" s="634"/>
      <c r="CB32" s="657"/>
      <c r="CD32" s="644"/>
      <c r="CE32" s="645"/>
      <c r="CF32" s="618" t="s">
        <v>304</v>
      </c>
      <c r="CG32" s="619"/>
      <c r="CH32" s="619"/>
      <c r="CI32" s="619"/>
      <c r="CJ32" s="619"/>
      <c r="CK32" s="619"/>
      <c r="CL32" s="619"/>
      <c r="CM32" s="619"/>
      <c r="CN32" s="619"/>
      <c r="CO32" s="619"/>
      <c r="CP32" s="619"/>
      <c r="CQ32" s="620"/>
      <c r="CR32" s="621" t="s">
        <v>122</v>
      </c>
      <c r="CS32" s="622"/>
      <c r="CT32" s="622"/>
      <c r="CU32" s="622"/>
      <c r="CV32" s="622"/>
      <c r="CW32" s="622"/>
      <c r="CX32" s="622"/>
      <c r="CY32" s="623"/>
      <c r="CZ32" s="624" t="s">
        <v>122</v>
      </c>
      <c r="DA32" s="636"/>
      <c r="DB32" s="636"/>
      <c r="DC32" s="637"/>
      <c r="DD32" s="627" t="s">
        <v>122</v>
      </c>
      <c r="DE32" s="622"/>
      <c r="DF32" s="622"/>
      <c r="DG32" s="622"/>
      <c r="DH32" s="622"/>
      <c r="DI32" s="622"/>
      <c r="DJ32" s="622"/>
      <c r="DK32" s="623"/>
      <c r="DL32" s="627" t="s">
        <v>122</v>
      </c>
      <c r="DM32" s="622"/>
      <c r="DN32" s="622"/>
      <c r="DO32" s="622"/>
      <c r="DP32" s="622"/>
      <c r="DQ32" s="622"/>
      <c r="DR32" s="622"/>
      <c r="DS32" s="622"/>
      <c r="DT32" s="622"/>
      <c r="DU32" s="622"/>
      <c r="DV32" s="623"/>
      <c r="DW32" s="624" t="s">
        <v>122</v>
      </c>
      <c r="DX32" s="636"/>
      <c r="DY32" s="636"/>
      <c r="DZ32" s="636"/>
      <c r="EA32" s="636"/>
      <c r="EB32" s="636"/>
      <c r="EC32" s="648"/>
    </row>
    <row r="33" spans="2:133" ht="11.25" customHeight="1" x14ac:dyDescent="0.2">
      <c r="B33" s="618" t="s">
        <v>305</v>
      </c>
      <c r="C33" s="619"/>
      <c r="D33" s="619"/>
      <c r="E33" s="619"/>
      <c r="F33" s="619"/>
      <c r="G33" s="619"/>
      <c r="H33" s="619"/>
      <c r="I33" s="619"/>
      <c r="J33" s="619"/>
      <c r="K33" s="619"/>
      <c r="L33" s="619"/>
      <c r="M33" s="619"/>
      <c r="N33" s="619"/>
      <c r="O33" s="619"/>
      <c r="P33" s="619"/>
      <c r="Q33" s="620"/>
      <c r="R33" s="621">
        <v>138680</v>
      </c>
      <c r="S33" s="622"/>
      <c r="T33" s="622"/>
      <c r="U33" s="622"/>
      <c r="V33" s="622"/>
      <c r="W33" s="622"/>
      <c r="X33" s="622"/>
      <c r="Y33" s="623"/>
      <c r="Z33" s="659">
        <v>0.4</v>
      </c>
      <c r="AA33" s="659"/>
      <c r="AB33" s="659"/>
      <c r="AC33" s="659"/>
      <c r="AD33" s="660">
        <v>11454</v>
      </c>
      <c r="AE33" s="660"/>
      <c r="AF33" s="660"/>
      <c r="AG33" s="660"/>
      <c r="AH33" s="660"/>
      <c r="AI33" s="660"/>
      <c r="AJ33" s="660"/>
      <c r="AK33" s="660"/>
      <c r="AL33" s="624">
        <v>0.1</v>
      </c>
      <c r="AM33" s="625"/>
      <c r="AN33" s="625"/>
      <c r="AO33" s="661"/>
      <c r="AP33" s="664"/>
      <c r="AQ33" s="665"/>
      <c r="AR33" s="665"/>
      <c r="AS33" s="665"/>
      <c r="AT33" s="691"/>
      <c r="AU33" s="207"/>
      <c r="AV33" s="207"/>
      <c r="AW33" s="207"/>
      <c r="AX33" s="602" t="s">
        <v>306</v>
      </c>
      <c r="AY33" s="603"/>
      <c r="AZ33" s="603"/>
      <c r="BA33" s="603"/>
      <c r="BB33" s="603"/>
      <c r="BC33" s="603"/>
      <c r="BD33" s="603"/>
      <c r="BE33" s="603"/>
      <c r="BF33" s="604"/>
      <c r="BG33" s="682">
        <v>99.6</v>
      </c>
      <c r="BH33" s="606"/>
      <c r="BI33" s="606"/>
      <c r="BJ33" s="606"/>
      <c r="BK33" s="606"/>
      <c r="BL33" s="606"/>
      <c r="BM33" s="652">
        <v>97.8</v>
      </c>
      <c r="BN33" s="606"/>
      <c r="BO33" s="606"/>
      <c r="BP33" s="606"/>
      <c r="BQ33" s="669"/>
      <c r="BR33" s="682">
        <v>99.6</v>
      </c>
      <c r="BS33" s="606"/>
      <c r="BT33" s="606"/>
      <c r="BU33" s="606"/>
      <c r="BV33" s="606"/>
      <c r="BW33" s="606"/>
      <c r="BX33" s="652">
        <v>97.6</v>
      </c>
      <c r="BY33" s="606"/>
      <c r="BZ33" s="606"/>
      <c r="CA33" s="606"/>
      <c r="CB33" s="669"/>
      <c r="CD33" s="618" t="s">
        <v>307</v>
      </c>
      <c r="CE33" s="619"/>
      <c r="CF33" s="619"/>
      <c r="CG33" s="619"/>
      <c r="CH33" s="619"/>
      <c r="CI33" s="619"/>
      <c r="CJ33" s="619"/>
      <c r="CK33" s="619"/>
      <c r="CL33" s="619"/>
      <c r="CM33" s="619"/>
      <c r="CN33" s="619"/>
      <c r="CO33" s="619"/>
      <c r="CP33" s="619"/>
      <c r="CQ33" s="620"/>
      <c r="CR33" s="621">
        <v>13908827</v>
      </c>
      <c r="CS33" s="634"/>
      <c r="CT33" s="634"/>
      <c r="CU33" s="634"/>
      <c r="CV33" s="634"/>
      <c r="CW33" s="634"/>
      <c r="CX33" s="634"/>
      <c r="CY33" s="635"/>
      <c r="CZ33" s="624">
        <v>40.700000000000003</v>
      </c>
      <c r="DA33" s="636"/>
      <c r="DB33" s="636"/>
      <c r="DC33" s="637"/>
      <c r="DD33" s="627">
        <v>11004259</v>
      </c>
      <c r="DE33" s="634"/>
      <c r="DF33" s="634"/>
      <c r="DG33" s="634"/>
      <c r="DH33" s="634"/>
      <c r="DI33" s="634"/>
      <c r="DJ33" s="634"/>
      <c r="DK33" s="635"/>
      <c r="DL33" s="627">
        <v>9211301</v>
      </c>
      <c r="DM33" s="634"/>
      <c r="DN33" s="634"/>
      <c r="DO33" s="634"/>
      <c r="DP33" s="634"/>
      <c r="DQ33" s="634"/>
      <c r="DR33" s="634"/>
      <c r="DS33" s="634"/>
      <c r="DT33" s="634"/>
      <c r="DU33" s="634"/>
      <c r="DV33" s="635"/>
      <c r="DW33" s="624">
        <v>46</v>
      </c>
      <c r="DX33" s="636"/>
      <c r="DY33" s="636"/>
      <c r="DZ33" s="636"/>
      <c r="EA33" s="636"/>
      <c r="EB33" s="636"/>
      <c r="EC33" s="648"/>
    </row>
    <row r="34" spans="2:133" ht="11.25" customHeight="1" x14ac:dyDescent="0.2">
      <c r="B34" s="618" t="s">
        <v>308</v>
      </c>
      <c r="C34" s="619"/>
      <c r="D34" s="619"/>
      <c r="E34" s="619"/>
      <c r="F34" s="619"/>
      <c r="G34" s="619"/>
      <c r="H34" s="619"/>
      <c r="I34" s="619"/>
      <c r="J34" s="619"/>
      <c r="K34" s="619"/>
      <c r="L34" s="619"/>
      <c r="M34" s="619"/>
      <c r="N34" s="619"/>
      <c r="O34" s="619"/>
      <c r="P34" s="619"/>
      <c r="Q34" s="620"/>
      <c r="R34" s="621">
        <v>310857</v>
      </c>
      <c r="S34" s="622"/>
      <c r="T34" s="622"/>
      <c r="U34" s="622"/>
      <c r="V34" s="622"/>
      <c r="W34" s="622"/>
      <c r="X34" s="622"/>
      <c r="Y34" s="623"/>
      <c r="Z34" s="659">
        <v>0.9</v>
      </c>
      <c r="AA34" s="659"/>
      <c r="AB34" s="659"/>
      <c r="AC34" s="659"/>
      <c r="AD34" s="660" t="s">
        <v>122</v>
      </c>
      <c r="AE34" s="660"/>
      <c r="AF34" s="660"/>
      <c r="AG34" s="660"/>
      <c r="AH34" s="660"/>
      <c r="AI34" s="660"/>
      <c r="AJ34" s="660"/>
      <c r="AK34" s="660"/>
      <c r="AL34" s="624" t="s">
        <v>122</v>
      </c>
      <c r="AM34" s="625"/>
      <c r="AN34" s="625"/>
      <c r="AO34" s="661"/>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18" t="s">
        <v>309</v>
      </c>
      <c r="CE34" s="619"/>
      <c r="CF34" s="619"/>
      <c r="CG34" s="619"/>
      <c r="CH34" s="619"/>
      <c r="CI34" s="619"/>
      <c r="CJ34" s="619"/>
      <c r="CK34" s="619"/>
      <c r="CL34" s="619"/>
      <c r="CM34" s="619"/>
      <c r="CN34" s="619"/>
      <c r="CO34" s="619"/>
      <c r="CP34" s="619"/>
      <c r="CQ34" s="620"/>
      <c r="CR34" s="621">
        <v>5030326</v>
      </c>
      <c r="CS34" s="622"/>
      <c r="CT34" s="622"/>
      <c r="CU34" s="622"/>
      <c r="CV34" s="622"/>
      <c r="CW34" s="622"/>
      <c r="CX34" s="622"/>
      <c r="CY34" s="623"/>
      <c r="CZ34" s="624">
        <v>14.7</v>
      </c>
      <c r="DA34" s="636"/>
      <c r="DB34" s="636"/>
      <c r="DC34" s="637"/>
      <c r="DD34" s="627">
        <v>3857892</v>
      </c>
      <c r="DE34" s="622"/>
      <c r="DF34" s="622"/>
      <c r="DG34" s="622"/>
      <c r="DH34" s="622"/>
      <c r="DI34" s="622"/>
      <c r="DJ34" s="622"/>
      <c r="DK34" s="623"/>
      <c r="DL34" s="627">
        <v>3339331</v>
      </c>
      <c r="DM34" s="622"/>
      <c r="DN34" s="622"/>
      <c r="DO34" s="622"/>
      <c r="DP34" s="622"/>
      <c r="DQ34" s="622"/>
      <c r="DR34" s="622"/>
      <c r="DS34" s="622"/>
      <c r="DT34" s="622"/>
      <c r="DU34" s="622"/>
      <c r="DV34" s="623"/>
      <c r="DW34" s="624">
        <v>16.7</v>
      </c>
      <c r="DX34" s="636"/>
      <c r="DY34" s="636"/>
      <c r="DZ34" s="636"/>
      <c r="EA34" s="636"/>
      <c r="EB34" s="636"/>
      <c r="EC34" s="648"/>
    </row>
    <row r="35" spans="2:133" ht="11.25" customHeight="1" x14ac:dyDescent="0.2">
      <c r="B35" s="618" t="s">
        <v>310</v>
      </c>
      <c r="C35" s="619"/>
      <c r="D35" s="619"/>
      <c r="E35" s="619"/>
      <c r="F35" s="619"/>
      <c r="G35" s="619"/>
      <c r="H35" s="619"/>
      <c r="I35" s="619"/>
      <c r="J35" s="619"/>
      <c r="K35" s="619"/>
      <c r="L35" s="619"/>
      <c r="M35" s="619"/>
      <c r="N35" s="619"/>
      <c r="O35" s="619"/>
      <c r="P35" s="619"/>
      <c r="Q35" s="620"/>
      <c r="R35" s="621">
        <v>584829</v>
      </c>
      <c r="S35" s="622"/>
      <c r="T35" s="622"/>
      <c r="U35" s="622"/>
      <c r="V35" s="622"/>
      <c r="W35" s="622"/>
      <c r="X35" s="622"/>
      <c r="Y35" s="623"/>
      <c r="Z35" s="659">
        <v>1.6</v>
      </c>
      <c r="AA35" s="659"/>
      <c r="AB35" s="659"/>
      <c r="AC35" s="659"/>
      <c r="AD35" s="660" t="s">
        <v>122</v>
      </c>
      <c r="AE35" s="660"/>
      <c r="AF35" s="660"/>
      <c r="AG35" s="660"/>
      <c r="AH35" s="660"/>
      <c r="AI35" s="660"/>
      <c r="AJ35" s="660"/>
      <c r="AK35" s="660"/>
      <c r="AL35" s="624" t="s">
        <v>122</v>
      </c>
      <c r="AM35" s="625"/>
      <c r="AN35" s="625"/>
      <c r="AO35" s="661"/>
      <c r="AP35" s="210"/>
      <c r="AQ35" s="673" t="s">
        <v>311</v>
      </c>
      <c r="AR35" s="674"/>
      <c r="AS35" s="674"/>
      <c r="AT35" s="674"/>
      <c r="AU35" s="674"/>
      <c r="AV35" s="674"/>
      <c r="AW35" s="674"/>
      <c r="AX35" s="674"/>
      <c r="AY35" s="674"/>
      <c r="AZ35" s="674"/>
      <c r="BA35" s="674"/>
      <c r="BB35" s="674"/>
      <c r="BC35" s="674"/>
      <c r="BD35" s="674"/>
      <c r="BE35" s="674"/>
      <c r="BF35" s="675"/>
      <c r="BG35" s="673" t="s">
        <v>312</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313</v>
      </c>
      <c r="CE35" s="619"/>
      <c r="CF35" s="619"/>
      <c r="CG35" s="619"/>
      <c r="CH35" s="619"/>
      <c r="CI35" s="619"/>
      <c r="CJ35" s="619"/>
      <c r="CK35" s="619"/>
      <c r="CL35" s="619"/>
      <c r="CM35" s="619"/>
      <c r="CN35" s="619"/>
      <c r="CO35" s="619"/>
      <c r="CP35" s="619"/>
      <c r="CQ35" s="620"/>
      <c r="CR35" s="621">
        <v>280313</v>
      </c>
      <c r="CS35" s="634"/>
      <c r="CT35" s="634"/>
      <c r="CU35" s="634"/>
      <c r="CV35" s="634"/>
      <c r="CW35" s="634"/>
      <c r="CX35" s="634"/>
      <c r="CY35" s="635"/>
      <c r="CZ35" s="624">
        <v>0.8</v>
      </c>
      <c r="DA35" s="636"/>
      <c r="DB35" s="636"/>
      <c r="DC35" s="637"/>
      <c r="DD35" s="627">
        <v>236775</v>
      </c>
      <c r="DE35" s="634"/>
      <c r="DF35" s="634"/>
      <c r="DG35" s="634"/>
      <c r="DH35" s="634"/>
      <c r="DI35" s="634"/>
      <c r="DJ35" s="634"/>
      <c r="DK35" s="635"/>
      <c r="DL35" s="627">
        <v>236775</v>
      </c>
      <c r="DM35" s="634"/>
      <c r="DN35" s="634"/>
      <c r="DO35" s="634"/>
      <c r="DP35" s="634"/>
      <c r="DQ35" s="634"/>
      <c r="DR35" s="634"/>
      <c r="DS35" s="634"/>
      <c r="DT35" s="634"/>
      <c r="DU35" s="634"/>
      <c r="DV35" s="635"/>
      <c r="DW35" s="624">
        <v>1.2</v>
      </c>
      <c r="DX35" s="636"/>
      <c r="DY35" s="636"/>
      <c r="DZ35" s="636"/>
      <c r="EA35" s="636"/>
      <c r="EB35" s="636"/>
      <c r="EC35" s="648"/>
    </row>
    <row r="36" spans="2:133" ht="11.25" customHeight="1" x14ac:dyDescent="0.2">
      <c r="B36" s="618" t="s">
        <v>314</v>
      </c>
      <c r="C36" s="619"/>
      <c r="D36" s="619"/>
      <c r="E36" s="619"/>
      <c r="F36" s="619"/>
      <c r="G36" s="619"/>
      <c r="H36" s="619"/>
      <c r="I36" s="619"/>
      <c r="J36" s="619"/>
      <c r="K36" s="619"/>
      <c r="L36" s="619"/>
      <c r="M36" s="619"/>
      <c r="N36" s="619"/>
      <c r="O36" s="619"/>
      <c r="P36" s="619"/>
      <c r="Q36" s="620"/>
      <c r="R36" s="621">
        <v>1622667</v>
      </c>
      <c r="S36" s="622"/>
      <c r="T36" s="622"/>
      <c r="U36" s="622"/>
      <c r="V36" s="622"/>
      <c r="W36" s="622"/>
      <c r="X36" s="622"/>
      <c r="Y36" s="623"/>
      <c r="Z36" s="659">
        <v>4.5</v>
      </c>
      <c r="AA36" s="659"/>
      <c r="AB36" s="659"/>
      <c r="AC36" s="659"/>
      <c r="AD36" s="660" t="s">
        <v>122</v>
      </c>
      <c r="AE36" s="660"/>
      <c r="AF36" s="660"/>
      <c r="AG36" s="660"/>
      <c r="AH36" s="660"/>
      <c r="AI36" s="660"/>
      <c r="AJ36" s="660"/>
      <c r="AK36" s="660"/>
      <c r="AL36" s="624" t="s">
        <v>122</v>
      </c>
      <c r="AM36" s="625"/>
      <c r="AN36" s="625"/>
      <c r="AO36" s="661"/>
      <c r="AP36" s="210"/>
      <c r="AQ36" s="670" t="s">
        <v>315</v>
      </c>
      <c r="AR36" s="671"/>
      <c r="AS36" s="671"/>
      <c r="AT36" s="671"/>
      <c r="AU36" s="671"/>
      <c r="AV36" s="671"/>
      <c r="AW36" s="671"/>
      <c r="AX36" s="671"/>
      <c r="AY36" s="672"/>
      <c r="AZ36" s="676">
        <v>3546117</v>
      </c>
      <c r="BA36" s="677"/>
      <c r="BB36" s="677"/>
      <c r="BC36" s="677"/>
      <c r="BD36" s="677"/>
      <c r="BE36" s="677"/>
      <c r="BF36" s="678"/>
      <c r="BG36" s="679" t="s">
        <v>316</v>
      </c>
      <c r="BH36" s="680"/>
      <c r="BI36" s="680"/>
      <c r="BJ36" s="680"/>
      <c r="BK36" s="680"/>
      <c r="BL36" s="680"/>
      <c r="BM36" s="680"/>
      <c r="BN36" s="680"/>
      <c r="BO36" s="680"/>
      <c r="BP36" s="680"/>
      <c r="BQ36" s="680"/>
      <c r="BR36" s="680"/>
      <c r="BS36" s="680"/>
      <c r="BT36" s="680"/>
      <c r="BU36" s="681"/>
      <c r="BV36" s="676">
        <v>350587</v>
      </c>
      <c r="BW36" s="677"/>
      <c r="BX36" s="677"/>
      <c r="BY36" s="677"/>
      <c r="BZ36" s="677"/>
      <c r="CA36" s="677"/>
      <c r="CB36" s="678"/>
      <c r="CD36" s="618" t="s">
        <v>317</v>
      </c>
      <c r="CE36" s="619"/>
      <c r="CF36" s="619"/>
      <c r="CG36" s="619"/>
      <c r="CH36" s="619"/>
      <c r="CI36" s="619"/>
      <c r="CJ36" s="619"/>
      <c r="CK36" s="619"/>
      <c r="CL36" s="619"/>
      <c r="CM36" s="619"/>
      <c r="CN36" s="619"/>
      <c r="CO36" s="619"/>
      <c r="CP36" s="619"/>
      <c r="CQ36" s="620"/>
      <c r="CR36" s="621">
        <v>5117008</v>
      </c>
      <c r="CS36" s="622"/>
      <c r="CT36" s="622"/>
      <c r="CU36" s="622"/>
      <c r="CV36" s="622"/>
      <c r="CW36" s="622"/>
      <c r="CX36" s="622"/>
      <c r="CY36" s="623"/>
      <c r="CZ36" s="624">
        <v>15</v>
      </c>
      <c r="DA36" s="636"/>
      <c r="DB36" s="636"/>
      <c r="DC36" s="637"/>
      <c r="DD36" s="627">
        <v>4451377</v>
      </c>
      <c r="DE36" s="622"/>
      <c r="DF36" s="622"/>
      <c r="DG36" s="622"/>
      <c r="DH36" s="622"/>
      <c r="DI36" s="622"/>
      <c r="DJ36" s="622"/>
      <c r="DK36" s="623"/>
      <c r="DL36" s="627">
        <v>3438583</v>
      </c>
      <c r="DM36" s="622"/>
      <c r="DN36" s="622"/>
      <c r="DO36" s="622"/>
      <c r="DP36" s="622"/>
      <c r="DQ36" s="622"/>
      <c r="DR36" s="622"/>
      <c r="DS36" s="622"/>
      <c r="DT36" s="622"/>
      <c r="DU36" s="622"/>
      <c r="DV36" s="623"/>
      <c r="DW36" s="624">
        <v>17.2</v>
      </c>
      <c r="DX36" s="636"/>
      <c r="DY36" s="636"/>
      <c r="DZ36" s="636"/>
      <c r="EA36" s="636"/>
      <c r="EB36" s="636"/>
      <c r="EC36" s="648"/>
    </row>
    <row r="37" spans="2:133" ht="11.25" customHeight="1" x14ac:dyDescent="0.2">
      <c r="B37" s="618" t="s">
        <v>318</v>
      </c>
      <c r="C37" s="619"/>
      <c r="D37" s="619"/>
      <c r="E37" s="619"/>
      <c r="F37" s="619"/>
      <c r="G37" s="619"/>
      <c r="H37" s="619"/>
      <c r="I37" s="619"/>
      <c r="J37" s="619"/>
      <c r="K37" s="619"/>
      <c r="L37" s="619"/>
      <c r="M37" s="619"/>
      <c r="N37" s="619"/>
      <c r="O37" s="619"/>
      <c r="P37" s="619"/>
      <c r="Q37" s="620"/>
      <c r="R37" s="621">
        <v>1123500</v>
      </c>
      <c r="S37" s="622"/>
      <c r="T37" s="622"/>
      <c r="U37" s="622"/>
      <c r="V37" s="622"/>
      <c r="W37" s="622"/>
      <c r="X37" s="622"/>
      <c r="Y37" s="623"/>
      <c r="Z37" s="659">
        <v>3.1</v>
      </c>
      <c r="AA37" s="659"/>
      <c r="AB37" s="659"/>
      <c r="AC37" s="659"/>
      <c r="AD37" s="660">
        <v>2051</v>
      </c>
      <c r="AE37" s="660"/>
      <c r="AF37" s="660"/>
      <c r="AG37" s="660"/>
      <c r="AH37" s="660"/>
      <c r="AI37" s="660"/>
      <c r="AJ37" s="660"/>
      <c r="AK37" s="660"/>
      <c r="AL37" s="624">
        <v>0</v>
      </c>
      <c r="AM37" s="625"/>
      <c r="AN37" s="625"/>
      <c r="AO37" s="661"/>
      <c r="AQ37" s="654" t="s">
        <v>319</v>
      </c>
      <c r="AR37" s="655"/>
      <c r="AS37" s="655"/>
      <c r="AT37" s="655"/>
      <c r="AU37" s="655"/>
      <c r="AV37" s="655"/>
      <c r="AW37" s="655"/>
      <c r="AX37" s="655"/>
      <c r="AY37" s="656"/>
      <c r="AZ37" s="621">
        <v>800000</v>
      </c>
      <c r="BA37" s="622"/>
      <c r="BB37" s="622"/>
      <c r="BC37" s="622"/>
      <c r="BD37" s="634"/>
      <c r="BE37" s="634"/>
      <c r="BF37" s="657"/>
      <c r="BG37" s="618" t="s">
        <v>320</v>
      </c>
      <c r="BH37" s="619"/>
      <c r="BI37" s="619"/>
      <c r="BJ37" s="619"/>
      <c r="BK37" s="619"/>
      <c r="BL37" s="619"/>
      <c r="BM37" s="619"/>
      <c r="BN37" s="619"/>
      <c r="BO37" s="619"/>
      <c r="BP37" s="619"/>
      <c r="BQ37" s="619"/>
      <c r="BR37" s="619"/>
      <c r="BS37" s="619"/>
      <c r="BT37" s="619"/>
      <c r="BU37" s="620"/>
      <c r="BV37" s="621">
        <v>333804</v>
      </c>
      <c r="BW37" s="622"/>
      <c r="BX37" s="622"/>
      <c r="BY37" s="622"/>
      <c r="BZ37" s="622"/>
      <c r="CA37" s="622"/>
      <c r="CB37" s="658"/>
      <c r="CD37" s="618" t="s">
        <v>321</v>
      </c>
      <c r="CE37" s="619"/>
      <c r="CF37" s="619"/>
      <c r="CG37" s="619"/>
      <c r="CH37" s="619"/>
      <c r="CI37" s="619"/>
      <c r="CJ37" s="619"/>
      <c r="CK37" s="619"/>
      <c r="CL37" s="619"/>
      <c r="CM37" s="619"/>
      <c r="CN37" s="619"/>
      <c r="CO37" s="619"/>
      <c r="CP37" s="619"/>
      <c r="CQ37" s="620"/>
      <c r="CR37" s="621">
        <v>1939086</v>
      </c>
      <c r="CS37" s="634"/>
      <c r="CT37" s="634"/>
      <c r="CU37" s="634"/>
      <c r="CV37" s="634"/>
      <c r="CW37" s="634"/>
      <c r="CX37" s="634"/>
      <c r="CY37" s="635"/>
      <c r="CZ37" s="624">
        <v>5.7</v>
      </c>
      <c r="DA37" s="636"/>
      <c r="DB37" s="636"/>
      <c r="DC37" s="637"/>
      <c r="DD37" s="627">
        <v>1931680</v>
      </c>
      <c r="DE37" s="634"/>
      <c r="DF37" s="634"/>
      <c r="DG37" s="634"/>
      <c r="DH37" s="634"/>
      <c r="DI37" s="634"/>
      <c r="DJ37" s="634"/>
      <c r="DK37" s="635"/>
      <c r="DL37" s="627">
        <v>1883655</v>
      </c>
      <c r="DM37" s="634"/>
      <c r="DN37" s="634"/>
      <c r="DO37" s="634"/>
      <c r="DP37" s="634"/>
      <c r="DQ37" s="634"/>
      <c r="DR37" s="634"/>
      <c r="DS37" s="634"/>
      <c r="DT37" s="634"/>
      <c r="DU37" s="634"/>
      <c r="DV37" s="635"/>
      <c r="DW37" s="624">
        <v>9.4</v>
      </c>
      <c r="DX37" s="636"/>
      <c r="DY37" s="636"/>
      <c r="DZ37" s="636"/>
      <c r="EA37" s="636"/>
      <c r="EB37" s="636"/>
      <c r="EC37" s="648"/>
    </row>
    <row r="38" spans="2:133" ht="11.25" customHeight="1" x14ac:dyDescent="0.2">
      <c r="B38" s="618" t="s">
        <v>322</v>
      </c>
      <c r="C38" s="619"/>
      <c r="D38" s="619"/>
      <c r="E38" s="619"/>
      <c r="F38" s="619"/>
      <c r="G38" s="619"/>
      <c r="H38" s="619"/>
      <c r="I38" s="619"/>
      <c r="J38" s="619"/>
      <c r="K38" s="619"/>
      <c r="L38" s="619"/>
      <c r="M38" s="619"/>
      <c r="N38" s="619"/>
      <c r="O38" s="619"/>
      <c r="P38" s="619"/>
      <c r="Q38" s="620"/>
      <c r="R38" s="621">
        <v>1091400</v>
      </c>
      <c r="S38" s="622"/>
      <c r="T38" s="622"/>
      <c r="U38" s="622"/>
      <c r="V38" s="622"/>
      <c r="W38" s="622"/>
      <c r="X38" s="622"/>
      <c r="Y38" s="623"/>
      <c r="Z38" s="659">
        <v>3</v>
      </c>
      <c r="AA38" s="659"/>
      <c r="AB38" s="659"/>
      <c r="AC38" s="659"/>
      <c r="AD38" s="660" t="s">
        <v>122</v>
      </c>
      <c r="AE38" s="660"/>
      <c r="AF38" s="660"/>
      <c r="AG38" s="660"/>
      <c r="AH38" s="660"/>
      <c r="AI38" s="660"/>
      <c r="AJ38" s="660"/>
      <c r="AK38" s="660"/>
      <c r="AL38" s="624" t="s">
        <v>122</v>
      </c>
      <c r="AM38" s="625"/>
      <c r="AN38" s="625"/>
      <c r="AO38" s="661"/>
      <c r="AQ38" s="654" t="s">
        <v>323</v>
      </c>
      <c r="AR38" s="655"/>
      <c r="AS38" s="655"/>
      <c r="AT38" s="655"/>
      <c r="AU38" s="655"/>
      <c r="AV38" s="655"/>
      <c r="AW38" s="655"/>
      <c r="AX38" s="655"/>
      <c r="AY38" s="656"/>
      <c r="AZ38" s="621">
        <v>80921</v>
      </c>
      <c r="BA38" s="622"/>
      <c r="BB38" s="622"/>
      <c r="BC38" s="622"/>
      <c r="BD38" s="634"/>
      <c r="BE38" s="634"/>
      <c r="BF38" s="657"/>
      <c r="BG38" s="618" t="s">
        <v>324</v>
      </c>
      <c r="BH38" s="619"/>
      <c r="BI38" s="619"/>
      <c r="BJ38" s="619"/>
      <c r="BK38" s="619"/>
      <c r="BL38" s="619"/>
      <c r="BM38" s="619"/>
      <c r="BN38" s="619"/>
      <c r="BO38" s="619"/>
      <c r="BP38" s="619"/>
      <c r="BQ38" s="619"/>
      <c r="BR38" s="619"/>
      <c r="BS38" s="619"/>
      <c r="BT38" s="619"/>
      <c r="BU38" s="620"/>
      <c r="BV38" s="621">
        <v>9649</v>
      </c>
      <c r="BW38" s="622"/>
      <c r="BX38" s="622"/>
      <c r="BY38" s="622"/>
      <c r="BZ38" s="622"/>
      <c r="CA38" s="622"/>
      <c r="CB38" s="658"/>
      <c r="CD38" s="618" t="s">
        <v>325</v>
      </c>
      <c r="CE38" s="619"/>
      <c r="CF38" s="619"/>
      <c r="CG38" s="619"/>
      <c r="CH38" s="619"/>
      <c r="CI38" s="619"/>
      <c r="CJ38" s="619"/>
      <c r="CK38" s="619"/>
      <c r="CL38" s="619"/>
      <c r="CM38" s="619"/>
      <c r="CN38" s="619"/>
      <c r="CO38" s="619"/>
      <c r="CP38" s="619"/>
      <c r="CQ38" s="620"/>
      <c r="CR38" s="621">
        <v>2665196</v>
      </c>
      <c r="CS38" s="622"/>
      <c r="CT38" s="622"/>
      <c r="CU38" s="622"/>
      <c r="CV38" s="622"/>
      <c r="CW38" s="622"/>
      <c r="CX38" s="622"/>
      <c r="CY38" s="623"/>
      <c r="CZ38" s="624">
        <v>7.8</v>
      </c>
      <c r="DA38" s="636"/>
      <c r="DB38" s="636"/>
      <c r="DC38" s="637"/>
      <c r="DD38" s="627">
        <v>2233307</v>
      </c>
      <c r="DE38" s="622"/>
      <c r="DF38" s="622"/>
      <c r="DG38" s="622"/>
      <c r="DH38" s="622"/>
      <c r="DI38" s="622"/>
      <c r="DJ38" s="622"/>
      <c r="DK38" s="623"/>
      <c r="DL38" s="627">
        <v>2196612</v>
      </c>
      <c r="DM38" s="622"/>
      <c r="DN38" s="622"/>
      <c r="DO38" s="622"/>
      <c r="DP38" s="622"/>
      <c r="DQ38" s="622"/>
      <c r="DR38" s="622"/>
      <c r="DS38" s="622"/>
      <c r="DT38" s="622"/>
      <c r="DU38" s="622"/>
      <c r="DV38" s="623"/>
      <c r="DW38" s="624">
        <v>11</v>
      </c>
      <c r="DX38" s="636"/>
      <c r="DY38" s="636"/>
      <c r="DZ38" s="636"/>
      <c r="EA38" s="636"/>
      <c r="EB38" s="636"/>
      <c r="EC38" s="648"/>
    </row>
    <row r="39" spans="2:133" ht="11.25" customHeight="1" x14ac:dyDescent="0.2">
      <c r="B39" s="618" t="s">
        <v>326</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327</v>
      </c>
      <c r="AR39" s="655"/>
      <c r="AS39" s="655"/>
      <c r="AT39" s="655"/>
      <c r="AU39" s="655"/>
      <c r="AV39" s="655"/>
      <c r="AW39" s="655"/>
      <c r="AX39" s="655"/>
      <c r="AY39" s="656"/>
      <c r="AZ39" s="621" t="s">
        <v>122</v>
      </c>
      <c r="BA39" s="622"/>
      <c r="BB39" s="622"/>
      <c r="BC39" s="622"/>
      <c r="BD39" s="634"/>
      <c r="BE39" s="634"/>
      <c r="BF39" s="657"/>
      <c r="BG39" s="618" t="s">
        <v>328</v>
      </c>
      <c r="BH39" s="619"/>
      <c r="BI39" s="619"/>
      <c r="BJ39" s="619"/>
      <c r="BK39" s="619"/>
      <c r="BL39" s="619"/>
      <c r="BM39" s="619"/>
      <c r="BN39" s="619"/>
      <c r="BO39" s="619"/>
      <c r="BP39" s="619"/>
      <c r="BQ39" s="619"/>
      <c r="BR39" s="619"/>
      <c r="BS39" s="619"/>
      <c r="BT39" s="619"/>
      <c r="BU39" s="620"/>
      <c r="BV39" s="621">
        <v>14813</v>
      </c>
      <c r="BW39" s="622"/>
      <c r="BX39" s="622"/>
      <c r="BY39" s="622"/>
      <c r="BZ39" s="622"/>
      <c r="CA39" s="622"/>
      <c r="CB39" s="658"/>
      <c r="CD39" s="618" t="s">
        <v>329</v>
      </c>
      <c r="CE39" s="619"/>
      <c r="CF39" s="619"/>
      <c r="CG39" s="619"/>
      <c r="CH39" s="619"/>
      <c r="CI39" s="619"/>
      <c r="CJ39" s="619"/>
      <c r="CK39" s="619"/>
      <c r="CL39" s="619"/>
      <c r="CM39" s="619"/>
      <c r="CN39" s="619"/>
      <c r="CO39" s="619"/>
      <c r="CP39" s="619"/>
      <c r="CQ39" s="620"/>
      <c r="CR39" s="621">
        <v>234244</v>
      </c>
      <c r="CS39" s="634"/>
      <c r="CT39" s="634"/>
      <c r="CU39" s="634"/>
      <c r="CV39" s="634"/>
      <c r="CW39" s="634"/>
      <c r="CX39" s="634"/>
      <c r="CY39" s="635"/>
      <c r="CZ39" s="624">
        <v>0.7</v>
      </c>
      <c r="DA39" s="636"/>
      <c r="DB39" s="636"/>
      <c r="DC39" s="637"/>
      <c r="DD39" s="627">
        <v>224908</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2">
      <c r="B40" s="618" t="s">
        <v>330</v>
      </c>
      <c r="C40" s="619"/>
      <c r="D40" s="619"/>
      <c r="E40" s="619"/>
      <c r="F40" s="619"/>
      <c r="G40" s="619"/>
      <c r="H40" s="619"/>
      <c r="I40" s="619"/>
      <c r="J40" s="619"/>
      <c r="K40" s="619"/>
      <c r="L40" s="619"/>
      <c r="M40" s="619"/>
      <c r="N40" s="619"/>
      <c r="O40" s="619"/>
      <c r="P40" s="619"/>
      <c r="Q40" s="620"/>
      <c r="R40" s="621">
        <v>77500</v>
      </c>
      <c r="S40" s="622"/>
      <c r="T40" s="622"/>
      <c r="U40" s="622"/>
      <c r="V40" s="622"/>
      <c r="W40" s="622"/>
      <c r="X40" s="622"/>
      <c r="Y40" s="623"/>
      <c r="Z40" s="659">
        <v>0.2</v>
      </c>
      <c r="AA40" s="659"/>
      <c r="AB40" s="659"/>
      <c r="AC40" s="659"/>
      <c r="AD40" s="660" t="s">
        <v>122</v>
      </c>
      <c r="AE40" s="660"/>
      <c r="AF40" s="660"/>
      <c r="AG40" s="660"/>
      <c r="AH40" s="660"/>
      <c r="AI40" s="660"/>
      <c r="AJ40" s="660"/>
      <c r="AK40" s="660"/>
      <c r="AL40" s="624" t="s">
        <v>122</v>
      </c>
      <c r="AM40" s="625"/>
      <c r="AN40" s="625"/>
      <c r="AO40" s="661"/>
      <c r="AQ40" s="654" t="s">
        <v>331</v>
      </c>
      <c r="AR40" s="655"/>
      <c r="AS40" s="655"/>
      <c r="AT40" s="655"/>
      <c r="AU40" s="655"/>
      <c r="AV40" s="655"/>
      <c r="AW40" s="655"/>
      <c r="AX40" s="655"/>
      <c r="AY40" s="656"/>
      <c r="AZ40" s="621" t="s">
        <v>122</v>
      </c>
      <c r="BA40" s="622"/>
      <c r="BB40" s="622"/>
      <c r="BC40" s="622"/>
      <c r="BD40" s="634"/>
      <c r="BE40" s="634"/>
      <c r="BF40" s="657"/>
      <c r="BG40" s="662" t="s">
        <v>332</v>
      </c>
      <c r="BH40" s="663"/>
      <c r="BI40" s="663"/>
      <c r="BJ40" s="663"/>
      <c r="BK40" s="663"/>
      <c r="BL40" s="211"/>
      <c r="BM40" s="619" t="s">
        <v>333</v>
      </c>
      <c r="BN40" s="619"/>
      <c r="BO40" s="619"/>
      <c r="BP40" s="619"/>
      <c r="BQ40" s="619"/>
      <c r="BR40" s="619"/>
      <c r="BS40" s="619"/>
      <c r="BT40" s="619"/>
      <c r="BU40" s="620"/>
      <c r="BV40" s="621">
        <v>93</v>
      </c>
      <c r="BW40" s="622"/>
      <c r="BX40" s="622"/>
      <c r="BY40" s="622"/>
      <c r="BZ40" s="622"/>
      <c r="CA40" s="622"/>
      <c r="CB40" s="658"/>
      <c r="CD40" s="618" t="s">
        <v>334</v>
      </c>
      <c r="CE40" s="619"/>
      <c r="CF40" s="619"/>
      <c r="CG40" s="619"/>
      <c r="CH40" s="619"/>
      <c r="CI40" s="619"/>
      <c r="CJ40" s="619"/>
      <c r="CK40" s="619"/>
      <c r="CL40" s="619"/>
      <c r="CM40" s="619"/>
      <c r="CN40" s="619"/>
      <c r="CO40" s="619"/>
      <c r="CP40" s="619"/>
      <c r="CQ40" s="620"/>
      <c r="CR40" s="621">
        <v>581740</v>
      </c>
      <c r="CS40" s="622"/>
      <c r="CT40" s="622"/>
      <c r="CU40" s="622"/>
      <c r="CV40" s="622"/>
      <c r="CW40" s="622"/>
      <c r="CX40" s="622"/>
      <c r="CY40" s="623"/>
      <c r="CZ40" s="624">
        <v>1.7</v>
      </c>
      <c r="DA40" s="636"/>
      <c r="DB40" s="636"/>
      <c r="DC40" s="637"/>
      <c r="DD40" s="627" t="s">
        <v>122</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2">
      <c r="B41" s="602" t="s">
        <v>335</v>
      </c>
      <c r="C41" s="603"/>
      <c r="D41" s="603"/>
      <c r="E41" s="603"/>
      <c r="F41" s="603"/>
      <c r="G41" s="603"/>
      <c r="H41" s="603"/>
      <c r="I41" s="603"/>
      <c r="J41" s="603"/>
      <c r="K41" s="603"/>
      <c r="L41" s="603"/>
      <c r="M41" s="603"/>
      <c r="N41" s="603"/>
      <c r="O41" s="603"/>
      <c r="P41" s="603"/>
      <c r="Q41" s="604"/>
      <c r="R41" s="605">
        <v>35885709</v>
      </c>
      <c r="S41" s="646"/>
      <c r="T41" s="646"/>
      <c r="U41" s="646"/>
      <c r="V41" s="646"/>
      <c r="W41" s="646"/>
      <c r="X41" s="646"/>
      <c r="Y41" s="649"/>
      <c r="Z41" s="650">
        <v>100</v>
      </c>
      <c r="AA41" s="650"/>
      <c r="AB41" s="650"/>
      <c r="AC41" s="650"/>
      <c r="AD41" s="651">
        <v>19928507</v>
      </c>
      <c r="AE41" s="651"/>
      <c r="AF41" s="651"/>
      <c r="AG41" s="651"/>
      <c r="AH41" s="651"/>
      <c r="AI41" s="651"/>
      <c r="AJ41" s="651"/>
      <c r="AK41" s="651"/>
      <c r="AL41" s="608">
        <v>100</v>
      </c>
      <c r="AM41" s="652"/>
      <c r="AN41" s="652"/>
      <c r="AO41" s="653"/>
      <c r="AQ41" s="654" t="s">
        <v>336</v>
      </c>
      <c r="AR41" s="655"/>
      <c r="AS41" s="655"/>
      <c r="AT41" s="655"/>
      <c r="AU41" s="655"/>
      <c r="AV41" s="655"/>
      <c r="AW41" s="655"/>
      <c r="AX41" s="655"/>
      <c r="AY41" s="656"/>
      <c r="AZ41" s="621">
        <v>506813</v>
      </c>
      <c r="BA41" s="622"/>
      <c r="BB41" s="622"/>
      <c r="BC41" s="622"/>
      <c r="BD41" s="634"/>
      <c r="BE41" s="634"/>
      <c r="BF41" s="657"/>
      <c r="BG41" s="662"/>
      <c r="BH41" s="663"/>
      <c r="BI41" s="663"/>
      <c r="BJ41" s="663"/>
      <c r="BK41" s="663"/>
      <c r="BL41" s="211"/>
      <c r="BM41" s="619" t="s">
        <v>337</v>
      </c>
      <c r="BN41" s="619"/>
      <c r="BO41" s="619"/>
      <c r="BP41" s="619"/>
      <c r="BQ41" s="619"/>
      <c r="BR41" s="619"/>
      <c r="BS41" s="619"/>
      <c r="BT41" s="619"/>
      <c r="BU41" s="620"/>
      <c r="BV41" s="621" t="s">
        <v>122</v>
      </c>
      <c r="BW41" s="622"/>
      <c r="BX41" s="622"/>
      <c r="BY41" s="622"/>
      <c r="BZ41" s="622"/>
      <c r="CA41" s="622"/>
      <c r="CB41" s="658"/>
      <c r="CD41" s="618" t="s">
        <v>338</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2">
      <c r="AQ42" s="666" t="s">
        <v>339</v>
      </c>
      <c r="AR42" s="667"/>
      <c r="AS42" s="667"/>
      <c r="AT42" s="667"/>
      <c r="AU42" s="667"/>
      <c r="AV42" s="667"/>
      <c r="AW42" s="667"/>
      <c r="AX42" s="667"/>
      <c r="AY42" s="668"/>
      <c r="AZ42" s="605">
        <v>2158383</v>
      </c>
      <c r="BA42" s="646"/>
      <c r="BB42" s="646"/>
      <c r="BC42" s="646"/>
      <c r="BD42" s="606"/>
      <c r="BE42" s="606"/>
      <c r="BF42" s="669"/>
      <c r="BG42" s="664"/>
      <c r="BH42" s="665"/>
      <c r="BI42" s="665"/>
      <c r="BJ42" s="665"/>
      <c r="BK42" s="665"/>
      <c r="BL42" s="212"/>
      <c r="BM42" s="603" t="s">
        <v>340</v>
      </c>
      <c r="BN42" s="603"/>
      <c r="BO42" s="603"/>
      <c r="BP42" s="603"/>
      <c r="BQ42" s="603"/>
      <c r="BR42" s="603"/>
      <c r="BS42" s="603"/>
      <c r="BT42" s="603"/>
      <c r="BU42" s="604"/>
      <c r="BV42" s="605">
        <v>368</v>
      </c>
      <c r="BW42" s="646"/>
      <c r="BX42" s="646"/>
      <c r="BY42" s="646"/>
      <c r="BZ42" s="646"/>
      <c r="CA42" s="646"/>
      <c r="CB42" s="647"/>
      <c r="CD42" s="618" t="s">
        <v>341</v>
      </c>
      <c r="CE42" s="619"/>
      <c r="CF42" s="619"/>
      <c r="CG42" s="619"/>
      <c r="CH42" s="619"/>
      <c r="CI42" s="619"/>
      <c r="CJ42" s="619"/>
      <c r="CK42" s="619"/>
      <c r="CL42" s="619"/>
      <c r="CM42" s="619"/>
      <c r="CN42" s="619"/>
      <c r="CO42" s="619"/>
      <c r="CP42" s="619"/>
      <c r="CQ42" s="620"/>
      <c r="CR42" s="621">
        <v>2521738</v>
      </c>
      <c r="CS42" s="634"/>
      <c r="CT42" s="634"/>
      <c r="CU42" s="634"/>
      <c r="CV42" s="634"/>
      <c r="CW42" s="634"/>
      <c r="CX42" s="634"/>
      <c r="CY42" s="635"/>
      <c r="CZ42" s="624">
        <v>7.4</v>
      </c>
      <c r="DA42" s="636"/>
      <c r="DB42" s="636"/>
      <c r="DC42" s="637"/>
      <c r="DD42" s="627">
        <v>415782</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2">
      <c r="B43" s="202" t="s">
        <v>342</v>
      </c>
      <c r="CD43" s="618" t="s">
        <v>343</v>
      </c>
      <c r="CE43" s="619"/>
      <c r="CF43" s="619"/>
      <c r="CG43" s="619"/>
      <c r="CH43" s="619"/>
      <c r="CI43" s="619"/>
      <c r="CJ43" s="619"/>
      <c r="CK43" s="619"/>
      <c r="CL43" s="619"/>
      <c r="CM43" s="619"/>
      <c r="CN43" s="619"/>
      <c r="CO43" s="619"/>
      <c r="CP43" s="619"/>
      <c r="CQ43" s="620"/>
      <c r="CR43" s="621">
        <v>96594</v>
      </c>
      <c r="CS43" s="634"/>
      <c r="CT43" s="634"/>
      <c r="CU43" s="634"/>
      <c r="CV43" s="634"/>
      <c r="CW43" s="634"/>
      <c r="CX43" s="634"/>
      <c r="CY43" s="635"/>
      <c r="CZ43" s="624">
        <v>0.3</v>
      </c>
      <c r="DA43" s="636"/>
      <c r="DB43" s="636"/>
      <c r="DC43" s="637"/>
      <c r="DD43" s="627">
        <v>96594</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2">
      <c r="B44" s="638" t="s">
        <v>344</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292</v>
      </c>
      <c r="CE44" s="641"/>
      <c r="CF44" s="618" t="s">
        <v>345</v>
      </c>
      <c r="CG44" s="619"/>
      <c r="CH44" s="619"/>
      <c r="CI44" s="619"/>
      <c r="CJ44" s="619"/>
      <c r="CK44" s="619"/>
      <c r="CL44" s="619"/>
      <c r="CM44" s="619"/>
      <c r="CN44" s="619"/>
      <c r="CO44" s="619"/>
      <c r="CP44" s="619"/>
      <c r="CQ44" s="620"/>
      <c r="CR44" s="621">
        <v>2478647</v>
      </c>
      <c r="CS44" s="622"/>
      <c r="CT44" s="622"/>
      <c r="CU44" s="622"/>
      <c r="CV44" s="622"/>
      <c r="CW44" s="622"/>
      <c r="CX44" s="622"/>
      <c r="CY44" s="623"/>
      <c r="CZ44" s="624">
        <v>7.3</v>
      </c>
      <c r="DA44" s="625"/>
      <c r="DB44" s="625"/>
      <c r="DC44" s="626"/>
      <c r="DD44" s="627">
        <v>414499</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2">
      <c r="B45" s="638" t="s">
        <v>346</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347</v>
      </c>
      <c r="CG45" s="619"/>
      <c r="CH45" s="619"/>
      <c r="CI45" s="619"/>
      <c r="CJ45" s="619"/>
      <c r="CK45" s="619"/>
      <c r="CL45" s="619"/>
      <c r="CM45" s="619"/>
      <c r="CN45" s="619"/>
      <c r="CO45" s="619"/>
      <c r="CP45" s="619"/>
      <c r="CQ45" s="620"/>
      <c r="CR45" s="621">
        <v>1504786</v>
      </c>
      <c r="CS45" s="634"/>
      <c r="CT45" s="634"/>
      <c r="CU45" s="634"/>
      <c r="CV45" s="634"/>
      <c r="CW45" s="634"/>
      <c r="CX45" s="634"/>
      <c r="CY45" s="635"/>
      <c r="CZ45" s="624">
        <v>4.4000000000000004</v>
      </c>
      <c r="DA45" s="636"/>
      <c r="DB45" s="636"/>
      <c r="DC45" s="637"/>
      <c r="DD45" s="627">
        <v>127910</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2">
      <c r="B46" s="213"/>
      <c r="CD46" s="642"/>
      <c r="CE46" s="643"/>
      <c r="CF46" s="618" t="s">
        <v>348</v>
      </c>
      <c r="CG46" s="619"/>
      <c r="CH46" s="619"/>
      <c r="CI46" s="619"/>
      <c r="CJ46" s="619"/>
      <c r="CK46" s="619"/>
      <c r="CL46" s="619"/>
      <c r="CM46" s="619"/>
      <c r="CN46" s="619"/>
      <c r="CO46" s="619"/>
      <c r="CP46" s="619"/>
      <c r="CQ46" s="620"/>
      <c r="CR46" s="621">
        <v>905902</v>
      </c>
      <c r="CS46" s="622"/>
      <c r="CT46" s="622"/>
      <c r="CU46" s="622"/>
      <c r="CV46" s="622"/>
      <c r="CW46" s="622"/>
      <c r="CX46" s="622"/>
      <c r="CY46" s="623"/>
      <c r="CZ46" s="624">
        <v>2.7</v>
      </c>
      <c r="DA46" s="625"/>
      <c r="DB46" s="625"/>
      <c r="DC46" s="626"/>
      <c r="DD46" s="627">
        <v>281751</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2">
      <c r="B47" s="213"/>
      <c r="CD47" s="642"/>
      <c r="CE47" s="643"/>
      <c r="CF47" s="618" t="s">
        <v>349</v>
      </c>
      <c r="CG47" s="619"/>
      <c r="CH47" s="619"/>
      <c r="CI47" s="619"/>
      <c r="CJ47" s="619"/>
      <c r="CK47" s="619"/>
      <c r="CL47" s="619"/>
      <c r="CM47" s="619"/>
      <c r="CN47" s="619"/>
      <c r="CO47" s="619"/>
      <c r="CP47" s="619"/>
      <c r="CQ47" s="620"/>
      <c r="CR47" s="621">
        <v>43091</v>
      </c>
      <c r="CS47" s="634"/>
      <c r="CT47" s="634"/>
      <c r="CU47" s="634"/>
      <c r="CV47" s="634"/>
      <c r="CW47" s="634"/>
      <c r="CX47" s="634"/>
      <c r="CY47" s="635"/>
      <c r="CZ47" s="624">
        <v>0.1</v>
      </c>
      <c r="DA47" s="636"/>
      <c r="DB47" s="636"/>
      <c r="DC47" s="637"/>
      <c r="DD47" s="627">
        <v>1283</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ht="10.8" x14ac:dyDescent="0.2">
      <c r="B48" s="213"/>
      <c r="CD48" s="644"/>
      <c r="CE48" s="645"/>
      <c r="CF48" s="618" t="s">
        <v>350</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2">
      <c r="B49" s="213"/>
      <c r="CD49" s="602" t="s">
        <v>351</v>
      </c>
      <c r="CE49" s="603"/>
      <c r="CF49" s="603"/>
      <c r="CG49" s="603"/>
      <c r="CH49" s="603"/>
      <c r="CI49" s="603"/>
      <c r="CJ49" s="603"/>
      <c r="CK49" s="603"/>
      <c r="CL49" s="603"/>
      <c r="CM49" s="603"/>
      <c r="CN49" s="603"/>
      <c r="CO49" s="603"/>
      <c r="CP49" s="603"/>
      <c r="CQ49" s="604"/>
      <c r="CR49" s="605">
        <v>34160909</v>
      </c>
      <c r="CS49" s="606"/>
      <c r="CT49" s="606"/>
      <c r="CU49" s="606"/>
      <c r="CV49" s="606"/>
      <c r="CW49" s="606"/>
      <c r="CX49" s="606"/>
      <c r="CY49" s="607"/>
      <c r="CZ49" s="608">
        <v>100</v>
      </c>
      <c r="DA49" s="609"/>
      <c r="DB49" s="609"/>
      <c r="DC49" s="610"/>
      <c r="DD49" s="611">
        <v>22882869</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xFOwAcSmQzw1U2Yg6ytvW0l+S1+nqxf4v6S2Roy6oyeuQ7xZFWUZHoY9EWwl79sCe73JbP1pRDwEV/QJtjYtkw==" saltValue="eMTQoFvzJ+NBoJIe/lUcG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25" zoomScaleSheetLayoutView="70" workbookViewId="0"/>
  </sheetViews>
  <sheetFormatPr defaultColWidth="0" defaultRowHeight="13.2" zeroHeight="1" x14ac:dyDescent="0.2"/>
  <cols>
    <col min="1" max="130" width="2.77734375" style="219" customWidth="1"/>
    <col min="131" max="131" width="1.6640625" style="219" customWidth="1"/>
    <col min="132" max="16384" width="9" style="219" hidden="1"/>
  </cols>
  <sheetData>
    <row r="1" spans="1:131" ht="11.25" customHeight="1" thickBot="1" x14ac:dyDescent="0.25">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5">
      <c r="A2" s="1090" t="s">
        <v>352</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1091" t="s">
        <v>353</v>
      </c>
      <c r="DK2" s="1092"/>
      <c r="DL2" s="1092"/>
      <c r="DM2" s="1092"/>
      <c r="DN2" s="1092"/>
      <c r="DO2" s="1093"/>
      <c r="DP2" s="216"/>
      <c r="DQ2" s="1091" t="s">
        <v>354</v>
      </c>
      <c r="DR2" s="1092"/>
      <c r="DS2" s="1092"/>
      <c r="DT2" s="1092"/>
      <c r="DU2" s="1092"/>
      <c r="DV2" s="1092"/>
      <c r="DW2" s="1092"/>
      <c r="DX2" s="1092"/>
      <c r="DY2" s="1092"/>
      <c r="DZ2" s="1093"/>
      <c r="EA2" s="218"/>
    </row>
    <row r="3" spans="1:131" ht="11.25" customHeight="1" x14ac:dyDescent="0.2">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5">
      <c r="A4" s="1059" t="s">
        <v>355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20"/>
      <c r="BA4" s="220"/>
      <c r="BB4" s="220"/>
      <c r="BC4" s="220"/>
      <c r="BD4" s="220"/>
      <c r="BE4" s="221"/>
      <c r="BF4" s="221"/>
      <c r="BG4" s="221"/>
      <c r="BH4" s="221"/>
      <c r="BI4" s="221"/>
      <c r="BJ4" s="221"/>
      <c r="BK4" s="221"/>
      <c r="BL4" s="221"/>
      <c r="BM4" s="221"/>
      <c r="BN4" s="221"/>
      <c r="BO4" s="221"/>
      <c r="BP4" s="221"/>
      <c r="BQ4" s="730" t="s">
        <v>356</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22"/>
    </row>
    <row r="5" spans="1:131" s="223" customFormat="1" ht="26.25" customHeight="1" x14ac:dyDescent="0.2">
      <c r="A5" s="995" t="s">
        <v>357</v>
      </c>
      <c r="B5" s="996"/>
      <c r="C5" s="996"/>
      <c r="D5" s="996"/>
      <c r="E5" s="996"/>
      <c r="F5" s="996"/>
      <c r="G5" s="996"/>
      <c r="H5" s="996"/>
      <c r="I5" s="996"/>
      <c r="J5" s="996"/>
      <c r="K5" s="996"/>
      <c r="L5" s="996"/>
      <c r="M5" s="996"/>
      <c r="N5" s="996"/>
      <c r="O5" s="996"/>
      <c r="P5" s="997"/>
      <c r="Q5" s="1001" t="s">
        <v>358</v>
      </c>
      <c r="R5" s="1002"/>
      <c r="S5" s="1002"/>
      <c r="T5" s="1002"/>
      <c r="U5" s="1003"/>
      <c r="V5" s="1001" t="s">
        <v>359</v>
      </c>
      <c r="W5" s="1002"/>
      <c r="X5" s="1002"/>
      <c r="Y5" s="1002"/>
      <c r="Z5" s="1003"/>
      <c r="AA5" s="1001" t="s">
        <v>360</v>
      </c>
      <c r="AB5" s="1002"/>
      <c r="AC5" s="1002"/>
      <c r="AD5" s="1002"/>
      <c r="AE5" s="1002"/>
      <c r="AF5" s="1094" t="s">
        <v>361</v>
      </c>
      <c r="AG5" s="1002"/>
      <c r="AH5" s="1002"/>
      <c r="AI5" s="1002"/>
      <c r="AJ5" s="1015"/>
      <c r="AK5" s="1002" t="s">
        <v>362</v>
      </c>
      <c r="AL5" s="1002"/>
      <c r="AM5" s="1002"/>
      <c r="AN5" s="1002"/>
      <c r="AO5" s="1003"/>
      <c r="AP5" s="1001" t="s">
        <v>363</v>
      </c>
      <c r="AQ5" s="1002"/>
      <c r="AR5" s="1002"/>
      <c r="AS5" s="1002"/>
      <c r="AT5" s="1003"/>
      <c r="AU5" s="1001" t="s">
        <v>364</v>
      </c>
      <c r="AV5" s="1002"/>
      <c r="AW5" s="1002"/>
      <c r="AX5" s="1002"/>
      <c r="AY5" s="1015"/>
      <c r="AZ5" s="220"/>
      <c r="BA5" s="220"/>
      <c r="BB5" s="220"/>
      <c r="BC5" s="220"/>
      <c r="BD5" s="220"/>
      <c r="BE5" s="221"/>
      <c r="BF5" s="221"/>
      <c r="BG5" s="221"/>
      <c r="BH5" s="221"/>
      <c r="BI5" s="221"/>
      <c r="BJ5" s="221"/>
      <c r="BK5" s="221"/>
      <c r="BL5" s="221"/>
      <c r="BM5" s="221"/>
      <c r="BN5" s="221"/>
      <c r="BO5" s="221"/>
      <c r="BP5" s="221"/>
      <c r="BQ5" s="995" t="s">
        <v>365</v>
      </c>
      <c r="BR5" s="996"/>
      <c r="BS5" s="996"/>
      <c r="BT5" s="996"/>
      <c r="BU5" s="996"/>
      <c r="BV5" s="996"/>
      <c r="BW5" s="996"/>
      <c r="BX5" s="996"/>
      <c r="BY5" s="996"/>
      <c r="BZ5" s="996"/>
      <c r="CA5" s="996"/>
      <c r="CB5" s="996"/>
      <c r="CC5" s="996"/>
      <c r="CD5" s="996"/>
      <c r="CE5" s="996"/>
      <c r="CF5" s="996"/>
      <c r="CG5" s="997"/>
      <c r="CH5" s="1001" t="s">
        <v>366</v>
      </c>
      <c r="CI5" s="1002"/>
      <c r="CJ5" s="1002"/>
      <c r="CK5" s="1002"/>
      <c r="CL5" s="1003"/>
      <c r="CM5" s="1001" t="s">
        <v>367</v>
      </c>
      <c r="CN5" s="1002"/>
      <c r="CO5" s="1002"/>
      <c r="CP5" s="1002"/>
      <c r="CQ5" s="1003"/>
      <c r="CR5" s="1001" t="s">
        <v>368</v>
      </c>
      <c r="CS5" s="1002"/>
      <c r="CT5" s="1002"/>
      <c r="CU5" s="1002"/>
      <c r="CV5" s="1003"/>
      <c r="CW5" s="1001" t="s">
        <v>369</v>
      </c>
      <c r="CX5" s="1002"/>
      <c r="CY5" s="1002"/>
      <c r="CZ5" s="1002"/>
      <c r="DA5" s="1003"/>
      <c r="DB5" s="1001" t="s">
        <v>370</v>
      </c>
      <c r="DC5" s="1002"/>
      <c r="DD5" s="1002"/>
      <c r="DE5" s="1002"/>
      <c r="DF5" s="1003"/>
      <c r="DG5" s="1084" t="s">
        <v>371</v>
      </c>
      <c r="DH5" s="1085"/>
      <c r="DI5" s="1085"/>
      <c r="DJ5" s="1085"/>
      <c r="DK5" s="1086"/>
      <c r="DL5" s="1084" t="s">
        <v>372</v>
      </c>
      <c r="DM5" s="1085"/>
      <c r="DN5" s="1085"/>
      <c r="DO5" s="1085"/>
      <c r="DP5" s="1086"/>
      <c r="DQ5" s="1001" t="s">
        <v>373</v>
      </c>
      <c r="DR5" s="1002"/>
      <c r="DS5" s="1002"/>
      <c r="DT5" s="1002"/>
      <c r="DU5" s="1003"/>
      <c r="DV5" s="1001" t="s">
        <v>364</v>
      </c>
      <c r="DW5" s="1002"/>
      <c r="DX5" s="1002"/>
      <c r="DY5" s="1002"/>
      <c r="DZ5" s="1015"/>
      <c r="EA5" s="222"/>
    </row>
    <row r="6" spans="1:131" s="223" customFormat="1" ht="26.25" customHeight="1" thickBot="1" x14ac:dyDescent="0.25">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20"/>
      <c r="BA6" s="220"/>
      <c r="BB6" s="220"/>
      <c r="BC6" s="220"/>
      <c r="BD6" s="220"/>
      <c r="BE6" s="221"/>
      <c r="BF6" s="221"/>
      <c r="BG6" s="221"/>
      <c r="BH6" s="221"/>
      <c r="BI6" s="221"/>
      <c r="BJ6" s="221"/>
      <c r="BK6" s="221"/>
      <c r="BL6" s="221"/>
      <c r="BM6" s="221"/>
      <c r="BN6" s="221"/>
      <c r="BO6" s="221"/>
      <c r="BP6" s="221"/>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22"/>
    </row>
    <row r="7" spans="1:131" s="223" customFormat="1" ht="26.25" customHeight="1" thickTop="1" x14ac:dyDescent="0.2">
      <c r="A7" s="224">
        <v>1</v>
      </c>
      <c r="B7" s="1047" t="s">
        <v>374</v>
      </c>
      <c r="C7" s="1048"/>
      <c r="D7" s="1048"/>
      <c r="E7" s="1048"/>
      <c r="F7" s="1048"/>
      <c r="G7" s="1048"/>
      <c r="H7" s="1048"/>
      <c r="I7" s="1048"/>
      <c r="J7" s="1048"/>
      <c r="K7" s="1048"/>
      <c r="L7" s="1048"/>
      <c r="M7" s="1048"/>
      <c r="N7" s="1048"/>
      <c r="O7" s="1048"/>
      <c r="P7" s="1049"/>
      <c r="Q7" s="1102">
        <v>35900</v>
      </c>
      <c r="R7" s="1103"/>
      <c r="S7" s="1103"/>
      <c r="T7" s="1103"/>
      <c r="U7" s="1103"/>
      <c r="V7" s="1103">
        <v>34193</v>
      </c>
      <c r="W7" s="1103"/>
      <c r="X7" s="1103"/>
      <c r="Y7" s="1103"/>
      <c r="Z7" s="1103"/>
      <c r="AA7" s="1103">
        <v>1707</v>
      </c>
      <c r="AB7" s="1103"/>
      <c r="AC7" s="1103"/>
      <c r="AD7" s="1103"/>
      <c r="AE7" s="1104"/>
      <c r="AF7" s="1105">
        <v>1620</v>
      </c>
      <c r="AG7" s="1106"/>
      <c r="AH7" s="1106"/>
      <c r="AI7" s="1106"/>
      <c r="AJ7" s="1107"/>
      <c r="AK7" s="1108">
        <v>585</v>
      </c>
      <c r="AL7" s="1109"/>
      <c r="AM7" s="1109"/>
      <c r="AN7" s="1109"/>
      <c r="AO7" s="1109"/>
      <c r="AP7" s="1109">
        <v>23410</v>
      </c>
      <c r="AQ7" s="1109"/>
      <c r="AR7" s="1109"/>
      <c r="AS7" s="1109"/>
      <c r="AT7" s="1109"/>
      <c r="AU7" s="1110"/>
      <c r="AV7" s="1110"/>
      <c r="AW7" s="1110"/>
      <c r="AX7" s="1110"/>
      <c r="AY7" s="1111"/>
      <c r="AZ7" s="220"/>
      <c r="BA7" s="220"/>
      <c r="BB7" s="220"/>
      <c r="BC7" s="220"/>
      <c r="BD7" s="220"/>
      <c r="BE7" s="221"/>
      <c r="BF7" s="221"/>
      <c r="BG7" s="221"/>
      <c r="BH7" s="221"/>
      <c r="BI7" s="221"/>
      <c r="BJ7" s="221"/>
      <c r="BK7" s="221"/>
      <c r="BL7" s="221"/>
      <c r="BM7" s="221"/>
      <c r="BN7" s="221"/>
      <c r="BO7" s="221"/>
      <c r="BP7" s="221"/>
      <c r="BQ7" s="224">
        <v>1</v>
      </c>
      <c r="BR7" s="225"/>
      <c r="BS7" s="1099" t="s">
        <v>556</v>
      </c>
      <c r="BT7" s="1100"/>
      <c r="BU7" s="1100"/>
      <c r="BV7" s="1100"/>
      <c r="BW7" s="1100"/>
      <c r="BX7" s="1100"/>
      <c r="BY7" s="1100"/>
      <c r="BZ7" s="1100"/>
      <c r="CA7" s="1100"/>
      <c r="CB7" s="1100"/>
      <c r="CC7" s="1100"/>
      <c r="CD7" s="1100"/>
      <c r="CE7" s="1100"/>
      <c r="CF7" s="1100"/>
      <c r="CG7" s="1112"/>
      <c r="CH7" s="1096">
        <v>6</v>
      </c>
      <c r="CI7" s="1097"/>
      <c r="CJ7" s="1097"/>
      <c r="CK7" s="1097"/>
      <c r="CL7" s="1098"/>
      <c r="CM7" s="1096">
        <v>38</v>
      </c>
      <c r="CN7" s="1097"/>
      <c r="CO7" s="1097"/>
      <c r="CP7" s="1097"/>
      <c r="CQ7" s="1098"/>
      <c r="CR7" s="1096">
        <v>10</v>
      </c>
      <c r="CS7" s="1097"/>
      <c r="CT7" s="1097"/>
      <c r="CU7" s="1097"/>
      <c r="CV7" s="1098"/>
      <c r="CW7" s="1096" t="s">
        <v>546</v>
      </c>
      <c r="CX7" s="1097"/>
      <c r="CY7" s="1097"/>
      <c r="CZ7" s="1097"/>
      <c r="DA7" s="1098"/>
      <c r="DB7" s="1096" t="s">
        <v>546</v>
      </c>
      <c r="DC7" s="1097"/>
      <c r="DD7" s="1097"/>
      <c r="DE7" s="1097"/>
      <c r="DF7" s="1098"/>
      <c r="DG7" s="1096" t="s">
        <v>546</v>
      </c>
      <c r="DH7" s="1097"/>
      <c r="DI7" s="1097"/>
      <c r="DJ7" s="1097"/>
      <c r="DK7" s="1098"/>
      <c r="DL7" s="1096" t="s">
        <v>546</v>
      </c>
      <c r="DM7" s="1097"/>
      <c r="DN7" s="1097"/>
      <c r="DO7" s="1097"/>
      <c r="DP7" s="1098"/>
      <c r="DQ7" s="1096" t="s">
        <v>546</v>
      </c>
      <c r="DR7" s="1097"/>
      <c r="DS7" s="1097"/>
      <c r="DT7" s="1097"/>
      <c r="DU7" s="1098"/>
      <c r="DV7" s="1099"/>
      <c r="DW7" s="1100"/>
      <c r="DX7" s="1100"/>
      <c r="DY7" s="1100"/>
      <c r="DZ7" s="1101"/>
      <c r="EA7" s="222"/>
    </row>
    <row r="8" spans="1:131" s="223" customFormat="1" ht="26.25" customHeight="1" x14ac:dyDescent="0.2">
      <c r="A8" s="226">
        <v>2</v>
      </c>
      <c r="B8" s="1030" t="s">
        <v>375</v>
      </c>
      <c r="C8" s="1031"/>
      <c r="D8" s="1031"/>
      <c r="E8" s="1031"/>
      <c r="F8" s="1031"/>
      <c r="G8" s="1031"/>
      <c r="H8" s="1031"/>
      <c r="I8" s="1031"/>
      <c r="J8" s="1031"/>
      <c r="K8" s="1031"/>
      <c r="L8" s="1031"/>
      <c r="M8" s="1031"/>
      <c r="N8" s="1031"/>
      <c r="O8" s="1031"/>
      <c r="P8" s="1032"/>
      <c r="Q8" s="1038">
        <v>18</v>
      </c>
      <c r="R8" s="1039"/>
      <c r="S8" s="1039"/>
      <c r="T8" s="1039"/>
      <c r="U8" s="1039"/>
      <c r="V8" s="1039">
        <v>1</v>
      </c>
      <c r="W8" s="1039"/>
      <c r="X8" s="1039"/>
      <c r="Y8" s="1039"/>
      <c r="Z8" s="1039"/>
      <c r="AA8" s="1039">
        <v>17</v>
      </c>
      <c r="AB8" s="1039"/>
      <c r="AC8" s="1039"/>
      <c r="AD8" s="1039"/>
      <c r="AE8" s="1040"/>
      <c r="AF8" s="1035">
        <v>17</v>
      </c>
      <c r="AG8" s="1036"/>
      <c r="AH8" s="1036"/>
      <c r="AI8" s="1036"/>
      <c r="AJ8" s="1037"/>
      <c r="AK8" s="1080">
        <v>0</v>
      </c>
      <c r="AL8" s="1081"/>
      <c r="AM8" s="1081"/>
      <c r="AN8" s="1081"/>
      <c r="AO8" s="1081"/>
      <c r="AP8" s="1081" t="s">
        <v>546</v>
      </c>
      <c r="AQ8" s="1081"/>
      <c r="AR8" s="1081"/>
      <c r="AS8" s="1081"/>
      <c r="AT8" s="1081"/>
      <c r="AU8" s="1082"/>
      <c r="AV8" s="1082"/>
      <c r="AW8" s="1082"/>
      <c r="AX8" s="1082"/>
      <c r="AY8" s="1083"/>
      <c r="AZ8" s="220"/>
      <c r="BA8" s="220"/>
      <c r="BB8" s="220"/>
      <c r="BC8" s="220"/>
      <c r="BD8" s="220"/>
      <c r="BE8" s="221"/>
      <c r="BF8" s="221"/>
      <c r="BG8" s="221"/>
      <c r="BH8" s="221"/>
      <c r="BI8" s="221"/>
      <c r="BJ8" s="221"/>
      <c r="BK8" s="221"/>
      <c r="BL8" s="221"/>
      <c r="BM8" s="221"/>
      <c r="BN8" s="221"/>
      <c r="BO8" s="221"/>
      <c r="BP8" s="221"/>
      <c r="BQ8" s="226">
        <v>2</v>
      </c>
      <c r="BR8" s="227"/>
      <c r="BS8" s="992" t="s">
        <v>557</v>
      </c>
      <c r="BT8" s="993"/>
      <c r="BU8" s="993"/>
      <c r="BV8" s="993"/>
      <c r="BW8" s="993"/>
      <c r="BX8" s="993"/>
      <c r="BY8" s="993"/>
      <c r="BZ8" s="993"/>
      <c r="CA8" s="993"/>
      <c r="CB8" s="993"/>
      <c r="CC8" s="993"/>
      <c r="CD8" s="993"/>
      <c r="CE8" s="993"/>
      <c r="CF8" s="993"/>
      <c r="CG8" s="1014"/>
      <c r="CH8" s="989">
        <v>0</v>
      </c>
      <c r="CI8" s="990"/>
      <c r="CJ8" s="990"/>
      <c r="CK8" s="990"/>
      <c r="CL8" s="991"/>
      <c r="CM8" s="989">
        <v>155</v>
      </c>
      <c r="CN8" s="990"/>
      <c r="CO8" s="990"/>
      <c r="CP8" s="990"/>
      <c r="CQ8" s="991"/>
      <c r="CR8" s="989">
        <v>15</v>
      </c>
      <c r="CS8" s="990"/>
      <c r="CT8" s="990"/>
      <c r="CU8" s="990"/>
      <c r="CV8" s="991"/>
      <c r="CW8" s="989">
        <v>54</v>
      </c>
      <c r="CX8" s="990"/>
      <c r="CY8" s="990"/>
      <c r="CZ8" s="990"/>
      <c r="DA8" s="991"/>
      <c r="DB8" s="989" t="s">
        <v>546</v>
      </c>
      <c r="DC8" s="990"/>
      <c r="DD8" s="990"/>
      <c r="DE8" s="990"/>
      <c r="DF8" s="991"/>
      <c r="DG8" s="989" t="s">
        <v>546</v>
      </c>
      <c r="DH8" s="990"/>
      <c r="DI8" s="990"/>
      <c r="DJ8" s="990"/>
      <c r="DK8" s="991"/>
      <c r="DL8" s="989" t="s">
        <v>546</v>
      </c>
      <c r="DM8" s="990"/>
      <c r="DN8" s="990"/>
      <c r="DO8" s="990"/>
      <c r="DP8" s="991"/>
      <c r="DQ8" s="989" t="s">
        <v>546</v>
      </c>
      <c r="DR8" s="990"/>
      <c r="DS8" s="990"/>
      <c r="DT8" s="990"/>
      <c r="DU8" s="991"/>
      <c r="DV8" s="992"/>
      <c r="DW8" s="993"/>
      <c r="DX8" s="993"/>
      <c r="DY8" s="993"/>
      <c r="DZ8" s="994"/>
      <c r="EA8" s="222"/>
    </row>
    <row r="9" spans="1:131" s="223" customFormat="1" ht="26.25" customHeight="1" x14ac:dyDescent="0.2">
      <c r="A9" s="226">
        <v>3</v>
      </c>
      <c r="B9" s="1030"/>
      <c r="C9" s="1031"/>
      <c r="D9" s="1031"/>
      <c r="E9" s="1031"/>
      <c r="F9" s="1031"/>
      <c r="G9" s="1031"/>
      <c r="H9" s="1031"/>
      <c r="I9" s="1031"/>
      <c r="J9" s="1031"/>
      <c r="K9" s="1031"/>
      <c r="L9" s="1031"/>
      <c r="M9" s="1031"/>
      <c r="N9" s="1031"/>
      <c r="O9" s="1031"/>
      <c r="P9" s="1032"/>
      <c r="Q9" s="1038"/>
      <c r="R9" s="1039"/>
      <c r="S9" s="1039"/>
      <c r="T9" s="1039"/>
      <c r="U9" s="1039"/>
      <c r="V9" s="1039"/>
      <c r="W9" s="1039"/>
      <c r="X9" s="1039"/>
      <c r="Y9" s="1039"/>
      <c r="Z9" s="1039"/>
      <c r="AA9" s="1039"/>
      <c r="AB9" s="1039"/>
      <c r="AC9" s="1039"/>
      <c r="AD9" s="1039"/>
      <c r="AE9" s="1040"/>
      <c r="AF9" s="1035"/>
      <c r="AG9" s="1036"/>
      <c r="AH9" s="1036"/>
      <c r="AI9" s="1036"/>
      <c r="AJ9" s="1037"/>
      <c r="AK9" s="1080"/>
      <c r="AL9" s="1081"/>
      <c r="AM9" s="1081"/>
      <c r="AN9" s="1081"/>
      <c r="AO9" s="1081"/>
      <c r="AP9" s="1081"/>
      <c r="AQ9" s="1081"/>
      <c r="AR9" s="1081"/>
      <c r="AS9" s="1081"/>
      <c r="AT9" s="1081"/>
      <c r="AU9" s="1082"/>
      <c r="AV9" s="1082"/>
      <c r="AW9" s="1082"/>
      <c r="AX9" s="1082"/>
      <c r="AY9" s="1083"/>
      <c r="AZ9" s="220"/>
      <c r="BA9" s="220"/>
      <c r="BB9" s="220"/>
      <c r="BC9" s="220"/>
      <c r="BD9" s="220"/>
      <c r="BE9" s="221"/>
      <c r="BF9" s="221"/>
      <c r="BG9" s="221"/>
      <c r="BH9" s="221"/>
      <c r="BI9" s="221"/>
      <c r="BJ9" s="221"/>
      <c r="BK9" s="221"/>
      <c r="BL9" s="221"/>
      <c r="BM9" s="221"/>
      <c r="BN9" s="221"/>
      <c r="BO9" s="221"/>
      <c r="BP9" s="221"/>
      <c r="BQ9" s="226">
        <v>3</v>
      </c>
      <c r="BR9" s="227"/>
      <c r="BS9" s="992" t="s">
        <v>558</v>
      </c>
      <c r="BT9" s="993"/>
      <c r="BU9" s="993"/>
      <c r="BV9" s="993"/>
      <c r="BW9" s="993"/>
      <c r="BX9" s="993"/>
      <c r="BY9" s="993"/>
      <c r="BZ9" s="993"/>
      <c r="CA9" s="993"/>
      <c r="CB9" s="993"/>
      <c r="CC9" s="993"/>
      <c r="CD9" s="993"/>
      <c r="CE9" s="993"/>
      <c r="CF9" s="993"/>
      <c r="CG9" s="1014"/>
      <c r="CH9" s="989">
        <v>0</v>
      </c>
      <c r="CI9" s="990"/>
      <c r="CJ9" s="990"/>
      <c r="CK9" s="990"/>
      <c r="CL9" s="991"/>
      <c r="CM9" s="989">
        <v>61</v>
      </c>
      <c r="CN9" s="990"/>
      <c r="CO9" s="990"/>
      <c r="CP9" s="990"/>
      <c r="CQ9" s="991"/>
      <c r="CR9" s="989">
        <v>20</v>
      </c>
      <c r="CS9" s="990"/>
      <c r="CT9" s="990"/>
      <c r="CU9" s="990"/>
      <c r="CV9" s="991"/>
      <c r="CW9" s="989">
        <v>12</v>
      </c>
      <c r="CX9" s="990"/>
      <c r="CY9" s="990"/>
      <c r="CZ9" s="990"/>
      <c r="DA9" s="991"/>
      <c r="DB9" s="989" t="s">
        <v>546</v>
      </c>
      <c r="DC9" s="990"/>
      <c r="DD9" s="990"/>
      <c r="DE9" s="990"/>
      <c r="DF9" s="991"/>
      <c r="DG9" s="989" t="s">
        <v>546</v>
      </c>
      <c r="DH9" s="990"/>
      <c r="DI9" s="990"/>
      <c r="DJ9" s="990"/>
      <c r="DK9" s="991"/>
      <c r="DL9" s="989" t="s">
        <v>546</v>
      </c>
      <c r="DM9" s="990"/>
      <c r="DN9" s="990"/>
      <c r="DO9" s="990"/>
      <c r="DP9" s="991"/>
      <c r="DQ9" s="989" t="s">
        <v>546</v>
      </c>
      <c r="DR9" s="990"/>
      <c r="DS9" s="990"/>
      <c r="DT9" s="990"/>
      <c r="DU9" s="991"/>
      <c r="DV9" s="992"/>
      <c r="DW9" s="993"/>
      <c r="DX9" s="993"/>
      <c r="DY9" s="993"/>
      <c r="DZ9" s="994"/>
      <c r="EA9" s="222"/>
    </row>
    <row r="10" spans="1:131" s="223" customFormat="1" ht="26.25" customHeight="1" x14ac:dyDescent="0.2">
      <c r="A10" s="226">
        <v>4</v>
      </c>
      <c r="B10" s="1030"/>
      <c r="C10" s="1031"/>
      <c r="D10" s="1031"/>
      <c r="E10" s="1031"/>
      <c r="F10" s="1031"/>
      <c r="G10" s="1031"/>
      <c r="H10" s="1031"/>
      <c r="I10" s="1031"/>
      <c r="J10" s="1031"/>
      <c r="K10" s="1031"/>
      <c r="L10" s="1031"/>
      <c r="M10" s="1031"/>
      <c r="N10" s="1031"/>
      <c r="O10" s="1031"/>
      <c r="P10" s="1032"/>
      <c r="Q10" s="1038"/>
      <c r="R10" s="1039"/>
      <c r="S10" s="1039"/>
      <c r="T10" s="1039"/>
      <c r="U10" s="1039"/>
      <c r="V10" s="1039"/>
      <c r="W10" s="1039"/>
      <c r="X10" s="1039"/>
      <c r="Y10" s="1039"/>
      <c r="Z10" s="1039"/>
      <c r="AA10" s="1039"/>
      <c r="AB10" s="1039"/>
      <c r="AC10" s="1039"/>
      <c r="AD10" s="1039"/>
      <c r="AE10" s="1040"/>
      <c r="AF10" s="1035"/>
      <c r="AG10" s="1036"/>
      <c r="AH10" s="1036"/>
      <c r="AI10" s="1036"/>
      <c r="AJ10" s="1037"/>
      <c r="AK10" s="1080"/>
      <c r="AL10" s="1081"/>
      <c r="AM10" s="1081"/>
      <c r="AN10" s="1081"/>
      <c r="AO10" s="1081"/>
      <c r="AP10" s="1081"/>
      <c r="AQ10" s="1081"/>
      <c r="AR10" s="1081"/>
      <c r="AS10" s="1081"/>
      <c r="AT10" s="1081"/>
      <c r="AU10" s="1082"/>
      <c r="AV10" s="1082"/>
      <c r="AW10" s="1082"/>
      <c r="AX10" s="1082"/>
      <c r="AY10" s="1083"/>
      <c r="AZ10" s="220"/>
      <c r="BA10" s="220"/>
      <c r="BB10" s="220"/>
      <c r="BC10" s="220"/>
      <c r="BD10" s="220"/>
      <c r="BE10" s="221"/>
      <c r="BF10" s="221"/>
      <c r="BG10" s="221"/>
      <c r="BH10" s="221"/>
      <c r="BI10" s="221"/>
      <c r="BJ10" s="221"/>
      <c r="BK10" s="221"/>
      <c r="BL10" s="221"/>
      <c r="BM10" s="221"/>
      <c r="BN10" s="221"/>
      <c r="BO10" s="221"/>
      <c r="BP10" s="221"/>
      <c r="BQ10" s="226">
        <v>4</v>
      </c>
      <c r="BR10" s="227"/>
      <c r="BS10" s="992" t="s">
        <v>559</v>
      </c>
      <c r="BT10" s="993"/>
      <c r="BU10" s="993"/>
      <c r="BV10" s="993"/>
      <c r="BW10" s="993"/>
      <c r="BX10" s="993"/>
      <c r="BY10" s="993"/>
      <c r="BZ10" s="993"/>
      <c r="CA10" s="993"/>
      <c r="CB10" s="993"/>
      <c r="CC10" s="993"/>
      <c r="CD10" s="993"/>
      <c r="CE10" s="993"/>
      <c r="CF10" s="993"/>
      <c r="CG10" s="1014"/>
      <c r="CH10" s="989">
        <v>11</v>
      </c>
      <c r="CI10" s="990"/>
      <c r="CJ10" s="990"/>
      <c r="CK10" s="990"/>
      <c r="CL10" s="991"/>
      <c r="CM10" s="989">
        <v>86</v>
      </c>
      <c r="CN10" s="990"/>
      <c r="CO10" s="990"/>
      <c r="CP10" s="990"/>
      <c r="CQ10" s="991"/>
      <c r="CR10" s="989">
        <v>31</v>
      </c>
      <c r="CS10" s="990"/>
      <c r="CT10" s="990"/>
      <c r="CU10" s="990"/>
      <c r="CV10" s="991"/>
      <c r="CW10" s="989" t="s">
        <v>566</v>
      </c>
      <c r="CX10" s="990"/>
      <c r="CY10" s="990"/>
      <c r="CZ10" s="990"/>
      <c r="DA10" s="991"/>
      <c r="DB10" s="989">
        <v>133</v>
      </c>
      <c r="DC10" s="990"/>
      <c r="DD10" s="990"/>
      <c r="DE10" s="990"/>
      <c r="DF10" s="991"/>
      <c r="DG10" s="989" t="s">
        <v>546</v>
      </c>
      <c r="DH10" s="990"/>
      <c r="DI10" s="990"/>
      <c r="DJ10" s="990"/>
      <c r="DK10" s="991"/>
      <c r="DL10" s="989" t="s">
        <v>546</v>
      </c>
      <c r="DM10" s="990"/>
      <c r="DN10" s="990"/>
      <c r="DO10" s="990"/>
      <c r="DP10" s="991"/>
      <c r="DQ10" s="989" t="s">
        <v>546</v>
      </c>
      <c r="DR10" s="990"/>
      <c r="DS10" s="990"/>
      <c r="DT10" s="990"/>
      <c r="DU10" s="991"/>
      <c r="DV10" s="992"/>
      <c r="DW10" s="993"/>
      <c r="DX10" s="993"/>
      <c r="DY10" s="993"/>
      <c r="DZ10" s="994"/>
      <c r="EA10" s="222"/>
    </row>
    <row r="11" spans="1:131" s="223" customFormat="1" ht="26.25" customHeight="1" x14ac:dyDescent="0.2">
      <c r="A11" s="226">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20"/>
      <c r="BA11" s="220"/>
      <c r="BB11" s="220"/>
      <c r="BC11" s="220"/>
      <c r="BD11" s="220"/>
      <c r="BE11" s="221"/>
      <c r="BF11" s="221"/>
      <c r="BG11" s="221"/>
      <c r="BH11" s="221"/>
      <c r="BI11" s="221"/>
      <c r="BJ11" s="221"/>
      <c r="BK11" s="221"/>
      <c r="BL11" s="221"/>
      <c r="BM11" s="221"/>
      <c r="BN11" s="221"/>
      <c r="BO11" s="221"/>
      <c r="BP11" s="221"/>
      <c r="BQ11" s="226">
        <v>5</v>
      </c>
      <c r="BR11" s="227"/>
      <c r="BS11" s="992" t="s">
        <v>560</v>
      </c>
      <c r="BT11" s="993"/>
      <c r="BU11" s="993"/>
      <c r="BV11" s="993"/>
      <c r="BW11" s="993"/>
      <c r="BX11" s="993"/>
      <c r="BY11" s="993"/>
      <c r="BZ11" s="993"/>
      <c r="CA11" s="993"/>
      <c r="CB11" s="993"/>
      <c r="CC11" s="993"/>
      <c r="CD11" s="993"/>
      <c r="CE11" s="993"/>
      <c r="CF11" s="993"/>
      <c r="CG11" s="1014"/>
      <c r="CH11" s="989">
        <v>0</v>
      </c>
      <c r="CI11" s="990"/>
      <c r="CJ11" s="990"/>
      <c r="CK11" s="990"/>
      <c r="CL11" s="991"/>
      <c r="CM11" s="989">
        <v>-7</v>
      </c>
      <c r="CN11" s="990"/>
      <c r="CO11" s="990"/>
      <c r="CP11" s="990"/>
      <c r="CQ11" s="991"/>
      <c r="CR11" s="989">
        <v>50</v>
      </c>
      <c r="CS11" s="990"/>
      <c r="CT11" s="990"/>
      <c r="CU11" s="990"/>
      <c r="CV11" s="991"/>
      <c r="CW11" s="989" t="s">
        <v>546</v>
      </c>
      <c r="CX11" s="990"/>
      <c r="CY11" s="990"/>
      <c r="CZ11" s="990"/>
      <c r="DA11" s="991"/>
      <c r="DB11" s="989" t="s">
        <v>546</v>
      </c>
      <c r="DC11" s="990"/>
      <c r="DD11" s="990"/>
      <c r="DE11" s="990"/>
      <c r="DF11" s="991"/>
      <c r="DG11" s="989" t="s">
        <v>546</v>
      </c>
      <c r="DH11" s="990"/>
      <c r="DI11" s="990"/>
      <c r="DJ11" s="990"/>
      <c r="DK11" s="991"/>
      <c r="DL11" s="989" t="s">
        <v>546</v>
      </c>
      <c r="DM11" s="990"/>
      <c r="DN11" s="990"/>
      <c r="DO11" s="990"/>
      <c r="DP11" s="991"/>
      <c r="DQ11" s="989" t="s">
        <v>546</v>
      </c>
      <c r="DR11" s="990"/>
      <c r="DS11" s="990"/>
      <c r="DT11" s="990"/>
      <c r="DU11" s="991"/>
      <c r="DV11" s="992"/>
      <c r="DW11" s="993"/>
      <c r="DX11" s="993"/>
      <c r="DY11" s="993"/>
      <c r="DZ11" s="994"/>
      <c r="EA11" s="222"/>
    </row>
    <row r="12" spans="1:131" s="223" customFormat="1" ht="26.25" customHeight="1" x14ac:dyDescent="0.2">
      <c r="A12" s="226">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20"/>
      <c r="BA12" s="220"/>
      <c r="BB12" s="220"/>
      <c r="BC12" s="220"/>
      <c r="BD12" s="220"/>
      <c r="BE12" s="221"/>
      <c r="BF12" s="221"/>
      <c r="BG12" s="221"/>
      <c r="BH12" s="221"/>
      <c r="BI12" s="221"/>
      <c r="BJ12" s="221"/>
      <c r="BK12" s="221"/>
      <c r="BL12" s="221"/>
      <c r="BM12" s="221"/>
      <c r="BN12" s="221"/>
      <c r="BO12" s="221"/>
      <c r="BP12" s="221"/>
      <c r="BQ12" s="226">
        <v>6</v>
      </c>
      <c r="BR12" s="227"/>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22"/>
    </row>
    <row r="13" spans="1:131" s="223" customFormat="1" ht="26.25" customHeight="1" x14ac:dyDescent="0.2">
      <c r="A13" s="226">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20"/>
      <c r="BA13" s="220"/>
      <c r="BB13" s="220"/>
      <c r="BC13" s="220"/>
      <c r="BD13" s="220"/>
      <c r="BE13" s="221"/>
      <c r="BF13" s="221"/>
      <c r="BG13" s="221"/>
      <c r="BH13" s="221"/>
      <c r="BI13" s="221"/>
      <c r="BJ13" s="221"/>
      <c r="BK13" s="221"/>
      <c r="BL13" s="221"/>
      <c r="BM13" s="221"/>
      <c r="BN13" s="221"/>
      <c r="BO13" s="221"/>
      <c r="BP13" s="221"/>
      <c r="BQ13" s="226">
        <v>7</v>
      </c>
      <c r="BR13" s="227"/>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22"/>
    </row>
    <row r="14" spans="1:131" s="223" customFormat="1" ht="26.25" customHeight="1" x14ac:dyDescent="0.2">
      <c r="A14" s="226">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20"/>
      <c r="BA14" s="220"/>
      <c r="BB14" s="220"/>
      <c r="BC14" s="220"/>
      <c r="BD14" s="220"/>
      <c r="BE14" s="221"/>
      <c r="BF14" s="221"/>
      <c r="BG14" s="221"/>
      <c r="BH14" s="221"/>
      <c r="BI14" s="221"/>
      <c r="BJ14" s="221"/>
      <c r="BK14" s="221"/>
      <c r="BL14" s="221"/>
      <c r="BM14" s="221"/>
      <c r="BN14" s="221"/>
      <c r="BO14" s="221"/>
      <c r="BP14" s="221"/>
      <c r="BQ14" s="226">
        <v>8</v>
      </c>
      <c r="BR14" s="227"/>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22"/>
    </row>
    <row r="15" spans="1:131" s="223" customFormat="1" ht="26.25" customHeight="1" x14ac:dyDescent="0.2">
      <c r="A15" s="226">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20"/>
      <c r="BA15" s="220"/>
      <c r="BB15" s="220"/>
      <c r="BC15" s="220"/>
      <c r="BD15" s="220"/>
      <c r="BE15" s="221"/>
      <c r="BF15" s="221"/>
      <c r="BG15" s="221"/>
      <c r="BH15" s="221"/>
      <c r="BI15" s="221"/>
      <c r="BJ15" s="221"/>
      <c r="BK15" s="221"/>
      <c r="BL15" s="221"/>
      <c r="BM15" s="221"/>
      <c r="BN15" s="221"/>
      <c r="BO15" s="221"/>
      <c r="BP15" s="221"/>
      <c r="BQ15" s="226">
        <v>9</v>
      </c>
      <c r="BR15" s="227"/>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22"/>
    </row>
    <row r="16" spans="1:131" s="223" customFormat="1" ht="26.25" customHeight="1" x14ac:dyDescent="0.2">
      <c r="A16" s="226">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20"/>
      <c r="BA16" s="220"/>
      <c r="BB16" s="220"/>
      <c r="BC16" s="220"/>
      <c r="BD16" s="220"/>
      <c r="BE16" s="221"/>
      <c r="BF16" s="221"/>
      <c r="BG16" s="221"/>
      <c r="BH16" s="221"/>
      <c r="BI16" s="221"/>
      <c r="BJ16" s="221"/>
      <c r="BK16" s="221"/>
      <c r="BL16" s="221"/>
      <c r="BM16" s="221"/>
      <c r="BN16" s="221"/>
      <c r="BO16" s="221"/>
      <c r="BP16" s="221"/>
      <c r="BQ16" s="226">
        <v>10</v>
      </c>
      <c r="BR16" s="227"/>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22"/>
    </row>
    <row r="17" spans="1:131" s="223" customFormat="1" ht="26.25" customHeight="1" x14ac:dyDescent="0.2">
      <c r="A17" s="226">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20"/>
      <c r="BA17" s="220"/>
      <c r="BB17" s="220"/>
      <c r="BC17" s="220"/>
      <c r="BD17" s="220"/>
      <c r="BE17" s="221"/>
      <c r="BF17" s="221"/>
      <c r="BG17" s="221"/>
      <c r="BH17" s="221"/>
      <c r="BI17" s="221"/>
      <c r="BJ17" s="221"/>
      <c r="BK17" s="221"/>
      <c r="BL17" s="221"/>
      <c r="BM17" s="221"/>
      <c r="BN17" s="221"/>
      <c r="BO17" s="221"/>
      <c r="BP17" s="221"/>
      <c r="BQ17" s="226">
        <v>11</v>
      </c>
      <c r="BR17" s="227"/>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22"/>
    </row>
    <row r="18" spans="1:131" s="223" customFormat="1" ht="26.25" customHeight="1" x14ac:dyDescent="0.2">
      <c r="A18" s="226">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20"/>
      <c r="BA18" s="220"/>
      <c r="BB18" s="220"/>
      <c r="BC18" s="220"/>
      <c r="BD18" s="220"/>
      <c r="BE18" s="221"/>
      <c r="BF18" s="221"/>
      <c r="BG18" s="221"/>
      <c r="BH18" s="221"/>
      <c r="BI18" s="221"/>
      <c r="BJ18" s="221"/>
      <c r="BK18" s="221"/>
      <c r="BL18" s="221"/>
      <c r="BM18" s="221"/>
      <c r="BN18" s="221"/>
      <c r="BO18" s="221"/>
      <c r="BP18" s="221"/>
      <c r="BQ18" s="226">
        <v>12</v>
      </c>
      <c r="BR18" s="227"/>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22"/>
    </row>
    <row r="19" spans="1:131" s="223" customFormat="1" ht="26.25" customHeight="1" x14ac:dyDescent="0.2">
      <c r="A19" s="226">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20"/>
      <c r="BA19" s="220"/>
      <c r="BB19" s="220"/>
      <c r="BC19" s="220"/>
      <c r="BD19" s="220"/>
      <c r="BE19" s="221"/>
      <c r="BF19" s="221"/>
      <c r="BG19" s="221"/>
      <c r="BH19" s="221"/>
      <c r="BI19" s="221"/>
      <c r="BJ19" s="221"/>
      <c r="BK19" s="221"/>
      <c r="BL19" s="221"/>
      <c r="BM19" s="221"/>
      <c r="BN19" s="221"/>
      <c r="BO19" s="221"/>
      <c r="BP19" s="221"/>
      <c r="BQ19" s="226">
        <v>13</v>
      </c>
      <c r="BR19" s="227"/>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22"/>
    </row>
    <row r="20" spans="1:131" s="223" customFormat="1" ht="26.25" customHeight="1" x14ac:dyDescent="0.2">
      <c r="A20" s="226">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20"/>
      <c r="BA20" s="220"/>
      <c r="BB20" s="220"/>
      <c r="BC20" s="220"/>
      <c r="BD20" s="220"/>
      <c r="BE20" s="221"/>
      <c r="BF20" s="221"/>
      <c r="BG20" s="221"/>
      <c r="BH20" s="221"/>
      <c r="BI20" s="221"/>
      <c r="BJ20" s="221"/>
      <c r="BK20" s="221"/>
      <c r="BL20" s="221"/>
      <c r="BM20" s="221"/>
      <c r="BN20" s="221"/>
      <c r="BO20" s="221"/>
      <c r="BP20" s="221"/>
      <c r="BQ20" s="226">
        <v>14</v>
      </c>
      <c r="BR20" s="227"/>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22"/>
    </row>
    <row r="21" spans="1:131" s="223" customFormat="1" ht="26.25" customHeight="1" thickBot="1" x14ac:dyDescent="0.25">
      <c r="A21" s="226">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20"/>
      <c r="BA21" s="220"/>
      <c r="BB21" s="220"/>
      <c r="BC21" s="220"/>
      <c r="BD21" s="220"/>
      <c r="BE21" s="221"/>
      <c r="BF21" s="221"/>
      <c r="BG21" s="221"/>
      <c r="BH21" s="221"/>
      <c r="BI21" s="221"/>
      <c r="BJ21" s="221"/>
      <c r="BK21" s="221"/>
      <c r="BL21" s="221"/>
      <c r="BM21" s="221"/>
      <c r="BN21" s="221"/>
      <c r="BO21" s="221"/>
      <c r="BP21" s="221"/>
      <c r="BQ21" s="226">
        <v>15</v>
      </c>
      <c r="BR21" s="227"/>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22"/>
    </row>
    <row r="22" spans="1:131" s="223" customFormat="1" ht="26.25" customHeight="1" x14ac:dyDescent="0.2">
      <c r="A22" s="226">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376</v>
      </c>
      <c r="BA22" s="1028"/>
      <c r="BB22" s="1028"/>
      <c r="BC22" s="1028"/>
      <c r="BD22" s="1029"/>
      <c r="BE22" s="221"/>
      <c r="BF22" s="221"/>
      <c r="BG22" s="221"/>
      <c r="BH22" s="221"/>
      <c r="BI22" s="221"/>
      <c r="BJ22" s="221"/>
      <c r="BK22" s="221"/>
      <c r="BL22" s="221"/>
      <c r="BM22" s="221"/>
      <c r="BN22" s="221"/>
      <c r="BO22" s="221"/>
      <c r="BP22" s="221"/>
      <c r="BQ22" s="226">
        <v>16</v>
      </c>
      <c r="BR22" s="227"/>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22"/>
    </row>
    <row r="23" spans="1:131" s="223" customFormat="1" ht="26.25" customHeight="1" thickBot="1" x14ac:dyDescent="0.25">
      <c r="A23" s="228" t="s">
        <v>377</v>
      </c>
      <c r="B23" s="937" t="s">
        <v>378</v>
      </c>
      <c r="C23" s="938"/>
      <c r="D23" s="938"/>
      <c r="E23" s="938"/>
      <c r="F23" s="938"/>
      <c r="G23" s="938"/>
      <c r="H23" s="938"/>
      <c r="I23" s="938"/>
      <c r="J23" s="938"/>
      <c r="K23" s="938"/>
      <c r="L23" s="938"/>
      <c r="M23" s="938"/>
      <c r="N23" s="938"/>
      <c r="O23" s="938"/>
      <c r="P23" s="948"/>
      <c r="Q23" s="1067">
        <v>35918</v>
      </c>
      <c r="R23" s="1061"/>
      <c r="S23" s="1061"/>
      <c r="T23" s="1061"/>
      <c r="U23" s="1061"/>
      <c r="V23" s="1061">
        <v>34194</v>
      </c>
      <c r="W23" s="1061"/>
      <c r="X23" s="1061"/>
      <c r="Y23" s="1061"/>
      <c r="Z23" s="1061"/>
      <c r="AA23" s="1061">
        <v>1725</v>
      </c>
      <c r="AB23" s="1061"/>
      <c r="AC23" s="1061"/>
      <c r="AD23" s="1061"/>
      <c r="AE23" s="1068"/>
      <c r="AF23" s="1069">
        <v>1637</v>
      </c>
      <c r="AG23" s="1061"/>
      <c r="AH23" s="1061"/>
      <c r="AI23" s="1061"/>
      <c r="AJ23" s="1070"/>
      <c r="AK23" s="1071"/>
      <c r="AL23" s="1072"/>
      <c r="AM23" s="1072"/>
      <c r="AN23" s="1072"/>
      <c r="AO23" s="1072"/>
      <c r="AP23" s="1061"/>
      <c r="AQ23" s="1061"/>
      <c r="AR23" s="1061"/>
      <c r="AS23" s="1061"/>
      <c r="AT23" s="1061"/>
      <c r="AU23" s="1062"/>
      <c r="AV23" s="1062"/>
      <c r="AW23" s="1062"/>
      <c r="AX23" s="1062"/>
      <c r="AY23" s="1063"/>
      <c r="AZ23" s="1064" t="s">
        <v>122</v>
      </c>
      <c r="BA23" s="1065"/>
      <c r="BB23" s="1065"/>
      <c r="BC23" s="1065"/>
      <c r="BD23" s="1066"/>
      <c r="BE23" s="221"/>
      <c r="BF23" s="221"/>
      <c r="BG23" s="221"/>
      <c r="BH23" s="221"/>
      <c r="BI23" s="221"/>
      <c r="BJ23" s="221"/>
      <c r="BK23" s="221"/>
      <c r="BL23" s="221"/>
      <c r="BM23" s="221"/>
      <c r="BN23" s="221"/>
      <c r="BO23" s="221"/>
      <c r="BP23" s="221"/>
      <c r="BQ23" s="226">
        <v>17</v>
      </c>
      <c r="BR23" s="227"/>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22"/>
    </row>
    <row r="24" spans="1:131" s="223" customFormat="1" ht="26.25" customHeight="1" x14ac:dyDescent="0.2">
      <c r="A24" s="1060" t="s">
        <v>379</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20"/>
      <c r="BA24" s="220"/>
      <c r="BB24" s="220"/>
      <c r="BC24" s="220"/>
      <c r="BD24" s="220"/>
      <c r="BE24" s="221"/>
      <c r="BF24" s="221"/>
      <c r="BG24" s="221"/>
      <c r="BH24" s="221"/>
      <c r="BI24" s="221"/>
      <c r="BJ24" s="221"/>
      <c r="BK24" s="221"/>
      <c r="BL24" s="221"/>
      <c r="BM24" s="221"/>
      <c r="BN24" s="221"/>
      <c r="BO24" s="221"/>
      <c r="BP24" s="221"/>
      <c r="BQ24" s="226">
        <v>18</v>
      </c>
      <c r="BR24" s="227"/>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22"/>
    </row>
    <row r="25" spans="1:131" ht="26.25" customHeight="1" thickBot="1" x14ac:dyDescent="0.25">
      <c r="A25" s="1059" t="s">
        <v>380</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20"/>
      <c r="BK25" s="220"/>
      <c r="BL25" s="220"/>
      <c r="BM25" s="220"/>
      <c r="BN25" s="220"/>
      <c r="BO25" s="229"/>
      <c r="BP25" s="229"/>
      <c r="BQ25" s="226">
        <v>19</v>
      </c>
      <c r="BR25" s="227"/>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18"/>
    </row>
    <row r="26" spans="1:131" ht="26.25" customHeight="1" x14ac:dyDescent="0.2">
      <c r="A26" s="995" t="s">
        <v>357</v>
      </c>
      <c r="B26" s="996"/>
      <c r="C26" s="996"/>
      <c r="D26" s="996"/>
      <c r="E26" s="996"/>
      <c r="F26" s="996"/>
      <c r="G26" s="996"/>
      <c r="H26" s="996"/>
      <c r="I26" s="996"/>
      <c r="J26" s="996"/>
      <c r="K26" s="996"/>
      <c r="L26" s="996"/>
      <c r="M26" s="996"/>
      <c r="N26" s="996"/>
      <c r="O26" s="996"/>
      <c r="P26" s="997"/>
      <c r="Q26" s="1001" t="s">
        <v>381</v>
      </c>
      <c r="R26" s="1002"/>
      <c r="S26" s="1002"/>
      <c r="T26" s="1002"/>
      <c r="U26" s="1003"/>
      <c r="V26" s="1001" t="s">
        <v>382</v>
      </c>
      <c r="W26" s="1002"/>
      <c r="X26" s="1002"/>
      <c r="Y26" s="1002"/>
      <c r="Z26" s="1003"/>
      <c r="AA26" s="1001" t="s">
        <v>383</v>
      </c>
      <c r="AB26" s="1002"/>
      <c r="AC26" s="1002"/>
      <c r="AD26" s="1002"/>
      <c r="AE26" s="1002"/>
      <c r="AF26" s="1055" t="s">
        <v>384</v>
      </c>
      <c r="AG26" s="1008"/>
      <c r="AH26" s="1008"/>
      <c r="AI26" s="1008"/>
      <c r="AJ26" s="1056"/>
      <c r="AK26" s="1002" t="s">
        <v>385</v>
      </c>
      <c r="AL26" s="1002"/>
      <c r="AM26" s="1002"/>
      <c r="AN26" s="1002"/>
      <c r="AO26" s="1003"/>
      <c r="AP26" s="1001" t="s">
        <v>386</v>
      </c>
      <c r="AQ26" s="1002"/>
      <c r="AR26" s="1002"/>
      <c r="AS26" s="1002"/>
      <c r="AT26" s="1003"/>
      <c r="AU26" s="1001" t="s">
        <v>387</v>
      </c>
      <c r="AV26" s="1002"/>
      <c r="AW26" s="1002"/>
      <c r="AX26" s="1002"/>
      <c r="AY26" s="1003"/>
      <c r="AZ26" s="1001" t="s">
        <v>388</v>
      </c>
      <c r="BA26" s="1002"/>
      <c r="BB26" s="1002"/>
      <c r="BC26" s="1002"/>
      <c r="BD26" s="1003"/>
      <c r="BE26" s="1001" t="s">
        <v>364</v>
      </c>
      <c r="BF26" s="1002"/>
      <c r="BG26" s="1002"/>
      <c r="BH26" s="1002"/>
      <c r="BI26" s="1015"/>
      <c r="BJ26" s="220"/>
      <c r="BK26" s="220"/>
      <c r="BL26" s="220"/>
      <c r="BM26" s="220"/>
      <c r="BN26" s="220"/>
      <c r="BO26" s="229"/>
      <c r="BP26" s="229"/>
      <c r="BQ26" s="226">
        <v>20</v>
      </c>
      <c r="BR26" s="227"/>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18"/>
    </row>
    <row r="27" spans="1:131" ht="26.25" customHeight="1" thickBot="1" x14ac:dyDescent="0.25">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20"/>
      <c r="BK27" s="220"/>
      <c r="BL27" s="220"/>
      <c r="BM27" s="220"/>
      <c r="BN27" s="220"/>
      <c r="BO27" s="229"/>
      <c r="BP27" s="229"/>
      <c r="BQ27" s="226">
        <v>21</v>
      </c>
      <c r="BR27" s="227"/>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18"/>
    </row>
    <row r="28" spans="1:131" ht="26.25" customHeight="1" thickTop="1" x14ac:dyDescent="0.2">
      <c r="A28" s="230">
        <v>1</v>
      </c>
      <c r="B28" s="1047" t="s">
        <v>389</v>
      </c>
      <c r="C28" s="1048"/>
      <c r="D28" s="1048"/>
      <c r="E28" s="1048"/>
      <c r="F28" s="1048"/>
      <c r="G28" s="1048"/>
      <c r="H28" s="1048"/>
      <c r="I28" s="1048"/>
      <c r="J28" s="1048"/>
      <c r="K28" s="1048"/>
      <c r="L28" s="1048"/>
      <c r="M28" s="1048"/>
      <c r="N28" s="1048"/>
      <c r="O28" s="1048"/>
      <c r="P28" s="1049"/>
      <c r="Q28" s="1050">
        <v>7845</v>
      </c>
      <c r="R28" s="1051"/>
      <c r="S28" s="1051"/>
      <c r="T28" s="1051"/>
      <c r="U28" s="1051"/>
      <c r="V28" s="1051">
        <v>7494</v>
      </c>
      <c r="W28" s="1051"/>
      <c r="X28" s="1051"/>
      <c r="Y28" s="1051"/>
      <c r="Z28" s="1051"/>
      <c r="AA28" s="1051">
        <v>351</v>
      </c>
      <c r="AB28" s="1051"/>
      <c r="AC28" s="1051"/>
      <c r="AD28" s="1051"/>
      <c r="AE28" s="1052"/>
      <c r="AF28" s="1053">
        <v>351</v>
      </c>
      <c r="AG28" s="1051"/>
      <c r="AH28" s="1051"/>
      <c r="AI28" s="1051"/>
      <c r="AJ28" s="1054"/>
      <c r="AK28" s="1042">
        <v>507</v>
      </c>
      <c r="AL28" s="1043"/>
      <c r="AM28" s="1043"/>
      <c r="AN28" s="1043"/>
      <c r="AO28" s="1043"/>
      <c r="AP28" s="1043" t="s">
        <v>546</v>
      </c>
      <c r="AQ28" s="1043"/>
      <c r="AR28" s="1043"/>
      <c r="AS28" s="1043"/>
      <c r="AT28" s="1043"/>
      <c r="AU28" s="1043" t="s">
        <v>546</v>
      </c>
      <c r="AV28" s="1043"/>
      <c r="AW28" s="1043"/>
      <c r="AX28" s="1043"/>
      <c r="AY28" s="1043"/>
      <c r="AZ28" s="1044" t="s">
        <v>546</v>
      </c>
      <c r="BA28" s="1044"/>
      <c r="BB28" s="1044"/>
      <c r="BC28" s="1044"/>
      <c r="BD28" s="1044"/>
      <c r="BE28" s="1045"/>
      <c r="BF28" s="1045"/>
      <c r="BG28" s="1045"/>
      <c r="BH28" s="1045"/>
      <c r="BI28" s="1046"/>
      <c r="BJ28" s="220"/>
      <c r="BK28" s="220"/>
      <c r="BL28" s="220"/>
      <c r="BM28" s="220"/>
      <c r="BN28" s="220"/>
      <c r="BO28" s="229"/>
      <c r="BP28" s="229"/>
      <c r="BQ28" s="226">
        <v>22</v>
      </c>
      <c r="BR28" s="227"/>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18"/>
    </row>
    <row r="29" spans="1:131" ht="26.25" customHeight="1" x14ac:dyDescent="0.2">
      <c r="A29" s="230">
        <v>2</v>
      </c>
      <c r="B29" s="1030" t="s">
        <v>390</v>
      </c>
      <c r="C29" s="1031"/>
      <c r="D29" s="1031"/>
      <c r="E29" s="1031"/>
      <c r="F29" s="1031"/>
      <c r="G29" s="1031"/>
      <c r="H29" s="1031"/>
      <c r="I29" s="1031"/>
      <c r="J29" s="1031"/>
      <c r="K29" s="1031"/>
      <c r="L29" s="1031"/>
      <c r="M29" s="1031"/>
      <c r="N29" s="1031"/>
      <c r="O29" s="1031"/>
      <c r="P29" s="1032"/>
      <c r="Q29" s="1038">
        <v>7615</v>
      </c>
      <c r="R29" s="1039"/>
      <c r="S29" s="1039"/>
      <c r="T29" s="1039"/>
      <c r="U29" s="1039"/>
      <c r="V29" s="1039">
        <v>7348</v>
      </c>
      <c r="W29" s="1039"/>
      <c r="X29" s="1039"/>
      <c r="Y29" s="1039"/>
      <c r="Z29" s="1039"/>
      <c r="AA29" s="1039">
        <v>266</v>
      </c>
      <c r="AB29" s="1039"/>
      <c r="AC29" s="1039"/>
      <c r="AD29" s="1039"/>
      <c r="AE29" s="1040"/>
      <c r="AF29" s="1035">
        <v>266</v>
      </c>
      <c r="AG29" s="1036"/>
      <c r="AH29" s="1036"/>
      <c r="AI29" s="1036"/>
      <c r="AJ29" s="1037"/>
      <c r="AK29" s="980">
        <v>1269</v>
      </c>
      <c r="AL29" s="971"/>
      <c r="AM29" s="971"/>
      <c r="AN29" s="971"/>
      <c r="AO29" s="971"/>
      <c r="AP29" s="971" t="s">
        <v>546</v>
      </c>
      <c r="AQ29" s="971"/>
      <c r="AR29" s="971"/>
      <c r="AS29" s="971"/>
      <c r="AT29" s="971"/>
      <c r="AU29" s="971" t="s">
        <v>546</v>
      </c>
      <c r="AV29" s="971"/>
      <c r="AW29" s="971"/>
      <c r="AX29" s="971"/>
      <c r="AY29" s="971"/>
      <c r="AZ29" s="1041" t="s">
        <v>546</v>
      </c>
      <c r="BA29" s="1041"/>
      <c r="BB29" s="1041"/>
      <c r="BC29" s="1041"/>
      <c r="BD29" s="1041"/>
      <c r="BE29" s="972"/>
      <c r="BF29" s="972"/>
      <c r="BG29" s="972"/>
      <c r="BH29" s="972"/>
      <c r="BI29" s="973"/>
      <c r="BJ29" s="220"/>
      <c r="BK29" s="220"/>
      <c r="BL29" s="220"/>
      <c r="BM29" s="220"/>
      <c r="BN29" s="220"/>
      <c r="BO29" s="229"/>
      <c r="BP29" s="229"/>
      <c r="BQ29" s="226">
        <v>23</v>
      </c>
      <c r="BR29" s="227"/>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18"/>
    </row>
    <row r="30" spans="1:131" ht="26.25" customHeight="1" x14ac:dyDescent="0.2">
      <c r="A30" s="230">
        <v>3</v>
      </c>
      <c r="B30" s="1030" t="s">
        <v>391</v>
      </c>
      <c r="C30" s="1031"/>
      <c r="D30" s="1031"/>
      <c r="E30" s="1031"/>
      <c r="F30" s="1031"/>
      <c r="G30" s="1031"/>
      <c r="H30" s="1031"/>
      <c r="I30" s="1031"/>
      <c r="J30" s="1031"/>
      <c r="K30" s="1031"/>
      <c r="L30" s="1031"/>
      <c r="M30" s="1031"/>
      <c r="N30" s="1031"/>
      <c r="O30" s="1031"/>
      <c r="P30" s="1032"/>
      <c r="Q30" s="1038">
        <v>928</v>
      </c>
      <c r="R30" s="1039"/>
      <c r="S30" s="1039"/>
      <c r="T30" s="1039"/>
      <c r="U30" s="1039"/>
      <c r="V30" s="1039">
        <v>922</v>
      </c>
      <c r="W30" s="1039"/>
      <c r="X30" s="1039"/>
      <c r="Y30" s="1039"/>
      <c r="Z30" s="1039"/>
      <c r="AA30" s="1039">
        <v>7</v>
      </c>
      <c r="AB30" s="1039"/>
      <c r="AC30" s="1039"/>
      <c r="AD30" s="1039"/>
      <c r="AE30" s="1040"/>
      <c r="AF30" s="1035">
        <v>7</v>
      </c>
      <c r="AG30" s="1036"/>
      <c r="AH30" s="1036"/>
      <c r="AI30" s="1036"/>
      <c r="AJ30" s="1037"/>
      <c r="AK30" s="980">
        <v>190</v>
      </c>
      <c r="AL30" s="971"/>
      <c r="AM30" s="971"/>
      <c r="AN30" s="971"/>
      <c r="AO30" s="971"/>
      <c r="AP30" s="971" t="s">
        <v>546</v>
      </c>
      <c r="AQ30" s="971"/>
      <c r="AR30" s="971"/>
      <c r="AS30" s="971"/>
      <c r="AT30" s="971"/>
      <c r="AU30" s="971" t="s">
        <v>546</v>
      </c>
      <c r="AV30" s="971"/>
      <c r="AW30" s="971"/>
      <c r="AX30" s="971"/>
      <c r="AY30" s="971"/>
      <c r="AZ30" s="1041" t="s">
        <v>546</v>
      </c>
      <c r="BA30" s="1041"/>
      <c r="BB30" s="1041"/>
      <c r="BC30" s="1041"/>
      <c r="BD30" s="1041"/>
      <c r="BE30" s="972"/>
      <c r="BF30" s="972"/>
      <c r="BG30" s="972"/>
      <c r="BH30" s="972"/>
      <c r="BI30" s="973"/>
      <c r="BJ30" s="220"/>
      <c r="BK30" s="220"/>
      <c r="BL30" s="220"/>
      <c r="BM30" s="220"/>
      <c r="BN30" s="220"/>
      <c r="BO30" s="229"/>
      <c r="BP30" s="229"/>
      <c r="BQ30" s="226">
        <v>24</v>
      </c>
      <c r="BR30" s="227"/>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18"/>
    </row>
    <row r="31" spans="1:131" ht="26.25" customHeight="1" x14ac:dyDescent="0.2">
      <c r="A31" s="230">
        <v>4</v>
      </c>
      <c r="B31" s="1030" t="s">
        <v>392</v>
      </c>
      <c r="C31" s="1031"/>
      <c r="D31" s="1031"/>
      <c r="E31" s="1031"/>
      <c r="F31" s="1031"/>
      <c r="G31" s="1031"/>
      <c r="H31" s="1031"/>
      <c r="I31" s="1031"/>
      <c r="J31" s="1031"/>
      <c r="K31" s="1031"/>
      <c r="L31" s="1031"/>
      <c r="M31" s="1031"/>
      <c r="N31" s="1031"/>
      <c r="O31" s="1031"/>
      <c r="P31" s="1032"/>
      <c r="Q31" s="1038">
        <v>1570</v>
      </c>
      <c r="R31" s="1039"/>
      <c r="S31" s="1039"/>
      <c r="T31" s="1039"/>
      <c r="U31" s="1039"/>
      <c r="V31" s="1039">
        <v>1420</v>
      </c>
      <c r="W31" s="1039"/>
      <c r="X31" s="1039"/>
      <c r="Y31" s="1039"/>
      <c r="Z31" s="1039"/>
      <c r="AA31" s="1039">
        <v>150</v>
      </c>
      <c r="AB31" s="1039"/>
      <c r="AC31" s="1039"/>
      <c r="AD31" s="1039"/>
      <c r="AE31" s="1040"/>
      <c r="AF31" s="1035">
        <v>970</v>
      </c>
      <c r="AG31" s="1036"/>
      <c r="AH31" s="1036"/>
      <c r="AI31" s="1036"/>
      <c r="AJ31" s="1037"/>
      <c r="AK31" s="980">
        <v>24</v>
      </c>
      <c r="AL31" s="971"/>
      <c r="AM31" s="971"/>
      <c r="AN31" s="971"/>
      <c r="AO31" s="971"/>
      <c r="AP31" s="971">
        <v>4272</v>
      </c>
      <c r="AQ31" s="971"/>
      <c r="AR31" s="971"/>
      <c r="AS31" s="971"/>
      <c r="AT31" s="971"/>
      <c r="AU31" s="971">
        <v>572</v>
      </c>
      <c r="AV31" s="971"/>
      <c r="AW31" s="971"/>
      <c r="AX31" s="971"/>
      <c r="AY31" s="971"/>
      <c r="AZ31" s="1041" t="s">
        <v>546</v>
      </c>
      <c r="BA31" s="1041"/>
      <c r="BB31" s="1041"/>
      <c r="BC31" s="1041"/>
      <c r="BD31" s="1041"/>
      <c r="BE31" s="972" t="s">
        <v>393</v>
      </c>
      <c r="BF31" s="972"/>
      <c r="BG31" s="972"/>
      <c r="BH31" s="972"/>
      <c r="BI31" s="973"/>
      <c r="BJ31" s="220"/>
      <c r="BK31" s="220"/>
      <c r="BL31" s="220"/>
      <c r="BM31" s="220"/>
      <c r="BN31" s="220"/>
      <c r="BO31" s="229"/>
      <c r="BP31" s="229"/>
      <c r="BQ31" s="226">
        <v>25</v>
      </c>
      <c r="BR31" s="227"/>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18"/>
    </row>
    <row r="32" spans="1:131" ht="26.25" customHeight="1" x14ac:dyDescent="0.2">
      <c r="A32" s="230">
        <v>5</v>
      </c>
      <c r="B32" s="1030" t="s">
        <v>394</v>
      </c>
      <c r="C32" s="1031"/>
      <c r="D32" s="1031"/>
      <c r="E32" s="1031"/>
      <c r="F32" s="1031"/>
      <c r="G32" s="1031"/>
      <c r="H32" s="1031"/>
      <c r="I32" s="1031"/>
      <c r="J32" s="1031"/>
      <c r="K32" s="1031"/>
      <c r="L32" s="1031"/>
      <c r="M32" s="1031"/>
      <c r="N32" s="1031"/>
      <c r="O32" s="1031"/>
      <c r="P32" s="1032"/>
      <c r="Q32" s="1038">
        <v>1906</v>
      </c>
      <c r="R32" s="1039"/>
      <c r="S32" s="1039"/>
      <c r="T32" s="1039"/>
      <c r="U32" s="1039"/>
      <c r="V32" s="1039">
        <v>1743</v>
      </c>
      <c r="W32" s="1039"/>
      <c r="X32" s="1039"/>
      <c r="Y32" s="1039"/>
      <c r="Z32" s="1039"/>
      <c r="AA32" s="1039">
        <v>162</v>
      </c>
      <c r="AB32" s="1039"/>
      <c r="AC32" s="1039"/>
      <c r="AD32" s="1039"/>
      <c r="AE32" s="1040"/>
      <c r="AF32" s="1035">
        <v>281</v>
      </c>
      <c r="AG32" s="1036"/>
      <c r="AH32" s="1036"/>
      <c r="AI32" s="1036"/>
      <c r="AJ32" s="1037"/>
      <c r="AK32" s="980">
        <v>725</v>
      </c>
      <c r="AL32" s="971"/>
      <c r="AM32" s="971"/>
      <c r="AN32" s="971"/>
      <c r="AO32" s="971"/>
      <c r="AP32" s="971">
        <v>7050</v>
      </c>
      <c r="AQ32" s="971"/>
      <c r="AR32" s="971"/>
      <c r="AS32" s="971"/>
      <c r="AT32" s="971"/>
      <c r="AU32" s="971">
        <v>5012</v>
      </c>
      <c r="AV32" s="971"/>
      <c r="AW32" s="971"/>
      <c r="AX32" s="971"/>
      <c r="AY32" s="971"/>
      <c r="AZ32" s="1041" t="s">
        <v>546</v>
      </c>
      <c r="BA32" s="1041"/>
      <c r="BB32" s="1041"/>
      <c r="BC32" s="1041"/>
      <c r="BD32" s="1041"/>
      <c r="BE32" s="972" t="s">
        <v>393</v>
      </c>
      <c r="BF32" s="972"/>
      <c r="BG32" s="972"/>
      <c r="BH32" s="972"/>
      <c r="BI32" s="973"/>
      <c r="BJ32" s="220"/>
      <c r="BK32" s="220"/>
      <c r="BL32" s="220"/>
      <c r="BM32" s="220"/>
      <c r="BN32" s="220"/>
      <c r="BO32" s="229"/>
      <c r="BP32" s="229"/>
      <c r="BQ32" s="226">
        <v>26</v>
      </c>
      <c r="BR32" s="227"/>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18"/>
    </row>
    <row r="33" spans="1:131" ht="26.25" customHeight="1" x14ac:dyDescent="0.2">
      <c r="A33" s="230">
        <v>6</v>
      </c>
      <c r="B33" s="1030"/>
      <c r="C33" s="1031"/>
      <c r="D33" s="1031"/>
      <c r="E33" s="1031"/>
      <c r="F33" s="1031"/>
      <c r="G33" s="1031"/>
      <c r="H33" s="1031"/>
      <c r="I33" s="1031"/>
      <c r="J33" s="1031"/>
      <c r="K33" s="1031"/>
      <c r="L33" s="1031"/>
      <c r="M33" s="1031"/>
      <c r="N33" s="1031"/>
      <c r="O33" s="1031"/>
      <c r="P33" s="1032"/>
      <c r="Q33" s="1038"/>
      <c r="R33" s="1039"/>
      <c r="S33" s="1039"/>
      <c r="T33" s="1039"/>
      <c r="U33" s="1039"/>
      <c r="V33" s="1039"/>
      <c r="W33" s="1039"/>
      <c r="X33" s="1039"/>
      <c r="Y33" s="1039"/>
      <c r="Z33" s="1039"/>
      <c r="AA33" s="1039"/>
      <c r="AB33" s="1039"/>
      <c r="AC33" s="1039"/>
      <c r="AD33" s="1039"/>
      <c r="AE33" s="1040"/>
      <c r="AF33" s="1035"/>
      <c r="AG33" s="1036"/>
      <c r="AH33" s="1036"/>
      <c r="AI33" s="1036"/>
      <c r="AJ33" s="1037"/>
      <c r="AK33" s="980"/>
      <c r="AL33" s="971"/>
      <c r="AM33" s="971"/>
      <c r="AN33" s="971"/>
      <c r="AO33" s="971"/>
      <c r="AP33" s="971"/>
      <c r="AQ33" s="971"/>
      <c r="AR33" s="971"/>
      <c r="AS33" s="971"/>
      <c r="AT33" s="971"/>
      <c r="AU33" s="971"/>
      <c r="AV33" s="971"/>
      <c r="AW33" s="971"/>
      <c r="AX33" s="971"/>
      <c r="AY33" s="971"/>
      <c r="AZ33" s="1041"/>
      <c r="BA33" s="1041"/>
      <c r="BB33" s="1041"/>
      <c r="BC33" s="1041"/>
      <c r="BD33" s="1041"/>
      <c r="BE33" s="972"/>
      <c r="BF33" s="972"/>
      <c r="BG33" s="972"/>
      <c r="BH33" s="972"/>
      <c r="BI33" s="973"/>
      <c r="BJ33" s="220"/>
      <c r="BK33" s="220"/>
      <c r="BL33" s="220"/>
      <c r="BM33" s="220"/>
      <c r="BN33" s="220"/>
      <c r="BO33" s="229"/>
      <c r="BP33" s="229"/>
      <c r="BQ33" s="226">
        <v>27</v>
      </c>
      <c r="BR33" s="227"/>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18"/>
    </row>
    <row r="34" spans="1:131" ht="26.25" customHeight="1" x14ac:dyDescent="0.2">
      <c r="A34" s="230">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20"/>
      <c r="BK34" s="220"/>
      <c r="BL34" s="220"/>
      <c r="BM34" s="220"/>
      <c r="BN34" s="220"/>
      <c r="BO34" s="229"/>
      <c r="BP34" s="229"/>
      <c r="BQ34" s="226">
        <v>28</v>
      </c>
      <c r="BR34" s="227"/>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18"/>
    </row>
    <row r="35" spans="1:131" ht="26.25" customHeight="1" x14ac:dyDescent="0.2">
      <c r="A35" s="230">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20"/>
      <c r="BK35" s="220"/>
      <c r="BL35" s="220"/>
      <c r="BM35" s="220"/>
      <c r="BN35" s="220"/>
      <c r="BO35" s="229"/>
      <c r="BP35" s="229"/>
      <c r="BQ35" s="226">
        <v>29</v>
      </c>
      <c r="BR35" s="227"/>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18"/>
    </row>
    <row r="36" spans="1:131" ht="26.25" customHeight="1" x14ac:dyDescent="0.2">
      <c r="A36" s="230">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20"/>
      <c r="BK36" s="220"/>
      <c r="BL36" s="220"/>
      <c r="BM36" s="220"/>
      <c r="BN36" s="220"/>
      <c r="BO36" s="229"/>
      <c r="BP36" s="229"/>
      <c r="BQ36" s="226">
        <v>30</v>
      </c>
      <c r="BR36" s="227"/>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18"/>
    </row>
    <row r="37" spans="1:131" ht="26.25" customHeight="1" x14ac:dyDescent="0.2">
      <c r="A37" s="230">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20"/>
      <c r="BK37" s="220"/>
      <c r="BL37" s="220"/>
      <c r="BM37" s="220"/>
      <c r="BN37" s="220"/>
      <c r="BO37" s="229"/>
      <c r="BP37" s="229"/>
      <c r="BQ37" s="226">
        <v>31</v>
      </c>
      <c r="BR37" s="227"/>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18"/>
    </row>
    <row r="38" spans="1:131" ht="26.25" customHeight="1" x14ac:dyDescent="0.2">
      <c r="A38" s="230">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20"/>
      <c r="BK38" s="220"/>
      <c r="BL38" s="220"/>
      <c r="BM38" s="220"/>
      <c r="BN38" s="220"/>
      <c r="BO38" s="229"/>
      <c r="BP38" s="229"/>
      <c r="BQ38" s="226">
        <v>32</v>
      </c>
      <c r="BR38" s="227"/>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18"/>
    </row>
    <row r="39" spans="1:131" ht="26.25" customHeight="1" x14ac:dyDescent="0.2">
      <c r="A39" s="230">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20"/>
      <c r="BK39" s="220"/>
      <c r="BL39" s="220"/>
      <c r="BM39" s="220"/>
      <c r="BN39" s="220"/>
      <c r="BO39" s="229"/>
      <c r="BP39" s="229"/>
      <c r="BQ39" s="226">
        <v>33</v>
      </c>
      <c r="BR39" s="227"/>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18"/>
    </row>
    <row r="40" spans="1:131" ht="26.25" customHeight="1" x14ac:dyDescent="0.2">
      <c r="A40" s="226">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20"/>
      <c r="BK40" s="220"/>
      <c r="BL40" s="220"/>
      <c r="BM40" s="220"/>
      <c r="BN40" s="220"/>
      <c r="BO40" s="229"/>
      <c r="BP40" s="229"/>
      <c r="BQ40" s="226">
        <v>34</v>
      </c>
      <c r="BR40" s="227"/>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18"/>
    </row>
    <row r="41" spans="1:131" ht="26.25" customHeight="1" x14ac:dyDescent="0.2">
      <c r="A41" s="226">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20"/>
      <c r="BK41" s="220"/>
      <c r="BL41" s="220"/>
      <c r="BM41" s="220"/>
      <c r="BN41" s="220"/>
      <c r="BO41" s="229"/>
      <c r="BP41" s="229"/>
      <c r="BQ41" s="226">
        <v>35</v>
      </c>
      <c r="BR41" s="227"/>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18"/>
    </row>
    <row r="42" spans="1:131" ht="26.25" customHeight="1" x14ac:dyDescent="0.2">
      <c r="A42" s="226">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20"/>
      <c r="BK42" s="220"/>
      <c r="BL42" s="220"/>
      <c r="BM42" s="220"/>
      <c r="BN42" s="220"/>
      <c r="BO42" s="229"/>
      <c r="BP42" s="229"/>
      <c r="BQ42" s="226">
        <v>36</v>
      </c>
      <c r="BR42" s="227"/>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18"/>
    </row>
    <row r="43" spans="1:131" ht="26.25" customHeight="1" x14ac:dyDescent="0.2">
      <c r="A43" s="226">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20"/>
      <c r="BK43" s="220"/>
      <c r="BL43" s="220"/>
      <c r="BM43" s="220"/>
      <c r="BN43" s="220"/>
      <c r="BO43" s="229"/>
      <c r="BP43" s="229"/>
      <c r="BQ43" s="226">
        <v>37</v>
      </c>
      <c r="BR43" s="227"/>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18"/>
    </row>
    <row r="44" spans="1:131" ht="26.25" customHeight="1" x14ac:dyDescent="0.2">
      <c r="A44" s="226">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20"/>
      <c r="BK44" s="220"/>
      <c r="BL44" s="220"/>
      <c r="BM44" s="220"/>
      <c r="BN44" s="220"/>
      <c r="BO44" s="229"/>
      <c r="BP44" s="229"/>
      <c r="BQ44" s="226">
        <v>38</v>
      </c>
      <c r="BR44" s="227"/>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18"/>
    </row>
    <row r="45" spans="1:131" ht="26.25" customHeight="1" x14ac:dyDescent="0.2">
      <c r="A45" s="226">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20"/>
      <c r="BK45" s="220"/>
      <c r="BL45" s="220"/>
      <c r="BM45" s="220"/>
      <c r="BN45" s="220"/>
      <c r="BO45" s="229"/>
      <c r="BP45" s="229"/>
      <c r="BQ45" s="226">
        <v>39</v>
      </c>
      <c r="BR45" s="227"/>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18"/>
    </row>
    <row r="46" spans="1:131" ht="26.25" customHeight="1" x14ac:dyDescent="0.2">
      <c r="A46" s="226">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20"/>
      <c r="BK46" s="220"/>
      <c r="BL46" s="220"/>
      <c r="BM46" s="220"/>
      <c r="BN46" s="220"/>
      <c r="BO46" s="229"/>
      <c r="BP46" s="229"/>
      <c r="BQ46" s="226">
        <v>40</v>
      </c>
      <c r="BR46" s="227"/>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18"/>
    </row>
    <row r="47" spans="1:131" ht="26.25" customHeight="1" x14ac:dyDescent="0.2">
      <c r="A47" s="226">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20"/>
      <c r="BK47" s="220"/>
      <c r="BL47" s="220"/>
      <c r="BM47" s="220"/>
      <c r="BN47" s="220"/>
      <c r="BO47" s="229"/>
      <c r="BP47" s="229"/>
      <c r="BQ47" s="226">
        <v>41</v>
      </c>
      <c r="BR47" s="227"/>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18"/>
    </row>
    <row r="48" spans="1:131" ht="26.25" customHeight="1" x14ac:dyDescent="0.2">
      <c r="A48" s="226">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20"/>
      <c r="BK48" s="220"/>
      <c r="BL48" s="220"/>
      <c r="BM48" s="220"/>
      <c r="BN48" s="220"/>
      <c r="BO48" s="229"/>
      <c r="BP48" s="229"/>
      <c r="BQ48" s="226">
        <v>42</v>
      </c>
      <c r="BR48" s="227"/>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18"/>
    </row>
    <row r="49" spans="1:131" ht="26.25" customHeight="1" x14ac:dyDescent="0.2">
      <c r="A49" s="226">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20"/>
      <c r="BK49" s="220"/>
      <c r="BL49" s="220"/>
      <c r="BM49" s="220"/>
      <c r="BN49" s="220"/>
      <c r="BO49" s="229"/>
      <c r="BP49" s="229"/>
      <c r="BQ49" s="226">
        <v>43</v>
      </c>
      <c r="BR49" s="227"/>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18"/>
    </row>
    <row r="50" spans="1:131" ht="26.25" customHeight="1" x14ac:dyDescent="0.2">
      <c r="A50" s="226">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20"/>
      <c r="BK50" s="220"/>
      <c r="BL50" s="220"/>
      <c r="BM50" s="220"/>
      <c r="BN50" s="220"/>
      <c r="BO50" s="229"/>
      <c r="BP50" s="229"/>
      <c r="BQ50" s="226">
        <v>44</v>
      </c>
      <c r="BR50" s="227"/>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18"/>
    </row>
    <row r="51" spans="1:131" ht="26.25" customHeight="1" x14ac:dyDescent="0.2">
      <c r="A51" s="226">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20"/>
      <c r="BK51" s="220"/>
      <c r="BL51" s="220"/>
      <c r="BM51" s="220"/>
      <c r="BN51" s="220"/>
      <c r="BO51" s="229"/>
      <c r="BP51" s="229"/>
      <c r="BQ51" s="226">
        <v>45</v>
      </c>
      <c r="BR51" s="227"/>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18"/>
    </row>
    <row r="52" spans="1:131" ht="26.25" customHeight="1" x14ac:dyDescent="0.2">
      <c r="A52" s="226">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20"/>
      <c r="BK52" s="220"/>
      <c r="BL52" s="220"/>
      <c r="BM52" s="220"/>
      <c r="BN52" s="220"/>
      <c r="BO52" s="229"/>
      <c r="BP52" s="229"/>
      <c r="BQ52" s="226">
        <v>46</v>
      </c>
      <c r="BR52" s="227"/>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18"/>
    </row>
    <row r="53" spans="1:131" ht="26.25" customHeight="1" x14ac:dyDescent="0.2">
      <c r="A53" s="226">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20"/>
      <c r="BK53" s="220"/>
      <c r="BL53" s="220"/>
      <c r="BM53" s="220"/>
      <c r="BN53" s="220"/>
      <c r="BO53" s="229"/>
      <c r="BP53" s="229"/>
      <c r="BQ53" s="226">
        <v>47</v>
      </c>
      <c r="BR53" s="227"/>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18"/>
    </row>
    <row r="54" spans="1:131" ht="26.25" customHeight="1" x14ac:dyDescent="0.2">
      <c r="A54" s="226">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20"/>
      <c r="BK54" s="220"/>
      <c r="BL54" s="220"/>
      <c r="BM54" s="220"/>
      <c r="BN54" s="220"/>
      <c r="BO54" s="229"/>
      <c r="BP54" s="229"/>
      <c r="BQ54" s="226">
        <v>48</v>
      </c>
      <c r="BR54" s="227"/>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18"/>
    </row>
    <row r="55" spans="1:131" ht="26.25" customHeight="1" x14ac:dyDescent="0.2">
      <c r="A55" s="226">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20"/>
      <c r="BK55" s="220"/>
      <c r="BL55" s="220"/>
      <c r="BM55" s="220"/>
      <c r="BN55" s="220"/>
      <c r="BO55" s="229"/>
      <c r="BP55" s="229"/>
      <c r="BQ55" s="226">
        <v>49</v>
      </c>
      <c r="BR55" s="227"/>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18"/>
    </row>
    <row r="56" spans="1:131" ht="26.25" customHeight="1" x14ac:dyDescent="0.2">
      <c r="A56" s="226">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20"/>
      <c r="BK56" s="220"/>
      <c r="BL56" s="220"/>
      <c r="BM56" s="220"/>
      <c r="BN56" s="220"/>
      <c r="BO56" s="229"/>
      <c r="BP56" s="229"/>
      <c r="BQ56" s="226">
        <v>50</v>
      </c>
      <c r="BR56" s="227"/>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18"/>
    </row>
    <row r="57" spans="1:131" ht="26.25" customHeight="1" x14ac:dyDescent="0.2">
      <c r="A57" s="226">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20"/>
      <c r="BK57" s="220"/>
      <c r="BL57" s="220"/>
      <c r="BM57" s="220"/>
      <c r="BN57" s="220"/>
      <c r="BO57" s="229"/>
      <c r="BP57" s="229"/>
      <c r="BQ57" s="226">
        <v>51</v>
      </c>
      <c r="BR57" s="227"/>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18"/>
    </row>
    <row r="58" spans="1:131" ht="26.25" customHeight="1" x14ac:dyDescent="0.2">
      <c r="A58" s="226">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20"/>
      <c r="BK58" s="220"/>
      <c r="BL58" s="220"/>
      <c r="BM58" s="220"/>
      <c r="BN58" s="220"/>
      <c r="BO58" s="229"/>
      <c r="BP58" s="229"/>
      <c r="BQ58" s="226">
        <v>52</v>
      </c>
      <c r="BR58" s="227"/>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18"/>
    </row>
    <row r="59" spans="1:131" ht="26.25" customHeight="1" x14ac:dyDescent="0.2">
      <c r="A59" s="226">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20"/>
      <c r="BK59" s="220"/>
      <c r="BL59" s="220"/>
      <c r="BM59" s="220"/>
      <c r="BN59" s="220"/>
      <c r="BO59" s="229"/>
      <c r="BP59" s="229"/>
      <c r="BQ59" s="226">
        <v>53</v>
      </c>
      <c r="BR59" s="227"/>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18"/>
    </row>
    <row r="60" spans="1:131" ht="26.25" customHeight="1" x14ac:dyDescent="0.2">
      <c r="A60" s="226">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20"/>
      <c r="BK60" s="220"/>
      <c r="BL60" s="220"/>
      <c r="BM60" s="220"/>
      <c r="BN60" s="220"/>
      <c r="BO60" s="229"/>
      <c r="BP60" s="229"/>
      <c r="BQ60" s="226">
        <v>54</v>
      </c>
      <c r="BR60" s="227"/>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18"/>
    </row>
    <row r="61" spans="1:131" ht="26.25" customHeight="1" thickBot="1" x14ac:dyDescent="0.25">
      <c r="A61" s="226">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20"/>
      <c r="BK61" s="220"/>
      <c r="BL61" s="220"/>
      <c r="BM61" s="220"/>
      <c r="BN61" s="220"/>
      <c r="BO61" s="229"/>
      <c r="BP61" s="229"/>
      <c r="BQ61" s="226">
        <v>55</v>
      </c>
      <c r="BR61" s="227"/>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18"/>
    </row>
    <row r="62" spans="1:131" ht="26.25" customHeight="1" x14ac:dyDescent="0.2">
      <c r="A62" s="226">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395</v>
      </c>
      <c r="BK62" s="1028"/>
      <c r="BL62" s="1028"/>
      <c r="BM62" s="1028"/>
      <c r="BN62" s="1029"/>
      <c r="BO62" s="229"/>
      <c r="BP62" s="229"/>
      <c r="BQ62" s="226">
        <v>56</v>
      </c>
      <c r="BR62" s="227"/>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18"/>
    </row>
    <row r="63" spans="1:131" ht="26.25" customHeight="1" thickBot="1" x14ac:dyDescent="0.25">
      <c r="A63" s="228" t="s">
        <v>377</v>
      </c>
      <c r="B63" s="937" t="s">
        <v>396</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1874</v>
      </c>
      <c r="AG63" s="959"/>
      <c r="AH63" s="959"/>
      <c r="AI63" s="959"/>
      <c r="AJ63" s="1022"/>
      <c r="AK63" s="1023"/>
      <c r="AL63" s="963"/>
      <c r="AM63" s="963"/>
      <c r="AN63" s="963"/>
      <c r="AO63" s="963"/>
      <c r="AP63" s="959"/>
      <c r="AQ63" s="959"/>
      <c r="AR63" s="959"/>
      <c r="AS63" s="959"/>
      <c r="AT63" s="959"/>
      <c r="AU63" s="959"/>
      <c r="AV63" s="959"/>
      <c r="AW63" s="959"/>
      <c r="AX63" s="959"/>
      <c r="AY63" s="959"/>
      <c r="AZ63" s="1017"/>
      <c r="BA63" s="1017"/>
      <c r="BB63" s="1017"/>
      <c r="BC63" s="1017"/>
      <c r="BD63" s="1017"/>
      <c r="BE63" s="960"/>
      <c r="BF63" s="960"/>
      <c r="BG63" s="960"/>
      <c r="BH63" s="960"/>
      <c r="BI63" s="961"/>
      <c r="BJ63" s="1018" t="s">
        <v>122</v>
      </c>
      <c r="BK63" s="953"/>
      <c r="BL63" s="953"/>
      <c r="BM63" s="953"/>
      <c r="BN63" s="1019"/>
      <c r="BO63" s="229"/>
      <c r="BP63" s="229"/>
      <c r="BQ63" s="226">
        <v>57</v>
      </c>
      <c r="BR63" s="227"/>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18"/>
    </row>
    <row r="64" spans="1:131" ht="26.25" customHeight="1" x14ac:dyDescent="0.2">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18"/>
    </row>
    <row r="65" spans="1:131" ht="26.25" customHeight="1" thickBot="1" x14ac:dyDescent="0.25">
      <c r="A65" s="220" t="s">
        <v>397</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18"/>
    </row>
    <row r="66" spans="1:131" ht="26.25" customHeight="1" x14ac:dyDescent="0.2">
      <c r="A66" s="995" t="s">
        <v>398</v>
      </c>
      <c r="B66" s="996"/>
      <c r="C66" s="996"/>
      <c r="D66" s="996"/>
      <c r="E66" s="996"/>
      <c r="F66" s="996"/>
      <c r="G66" s="996"/>
      <c r="H66" s="996"/>
      <c r="I66" s="996"/>
      <c r="J66" s="996"/>
      <c r="K66" s="996"/>
      <c r="L66" s="996"/>
      <c r="M66" s="996"/>
      <c r="N66" s="996"/>
      <c r="O66" s="996"/>
      <c r="P66" s="997"/>
      <c r="Q66" s="1001" t="s">
        <v>381</v>
      </c>
      <c r="R66" s="1002"/>
      <c r="S66" s="1002"/>
      <c r="T66" s="1002"/>
      <c r="U66" s="1003"/>
      <c r="V66" s="1001" t="s">
        <v>382</v>
      </c>
      <c r="W66" s="1002"/>
      <c r="X66" s="1002"/>
      <c r="Y66" s="1002"/>
      <c r="Z66" s="1003"/>
      <c r="AA66" s="1001" t="s">
        <v>383</v>
      </c>
      <c r="AB66" s="1002"/>
      <c r="AC66" s="1002"/>
      <c r="AD66" s="1002"/>
      <c r="AE66" s="1003"/>
      <c r="AF66" s="1007" t="s">
        <v>384</v>
      </c>
      <c r="AG66" s="1008"/>
      <c r="AH66" s="1008"/>
      <c r="AI66" s="1008"/>
      <c r="AJ66" s="1009"/>
      <c r="AK66" s="1001" t="s">
        <v>385</v>
      </c>
      <c r="AL66" s="996"/>
      <c r="AM66" s="996"/>
      <c r="AN66" s="996"/>
      <c r="AO66" s="997"/>
      <c r="AP66" s="1001" t="s">
        <v>386</v>
      </c>
      <c r="AQ66" s="1002"/>
      <c r="AR66" s="1002"/>
      <c r="AS66" s="1002"/>
      <c r="AT66" s="1003"/>
      <c r="AU66" s="1001" t="s">
        <v>399</v>
      </c>
      <c r="AV66" s="1002"/>
      <c r="AW66" s="1002"/>
      <c r="AX66" s="1002"/>
      <c r="AY66" s="1003"/>
      <c r="AZ66" s="1001" t="s">
        <v>364</v>
      </c>
      <c r="BA66" s="1002"/>
      <c r="BB66" s="1002"/>
      <c r="BC66" s="1002"/>
      <c r="BD66" s="1015"/>
      <c r="BE66" s="229"/>
      <c r="BF66" s="229"/>
      <c r="BG66" s="229"/>
      <c r="BH66" s="229"/>
      <c r="BI66" s="229"/>
      <c r="BJ66" s="229"/>
      <c r="BK66" s="229"/>
      <c r="BL66" s="229"/>
      <c r="BM66" s="229"/>
      <c r="BN66" s="229"/>
      <c r="BO66" s="229"/>
      <c r="BP66" s="229"/>
      <c r="BQ66" s="226">
        <v>60</v>
      </c>
      <c r="BR66" s="231"/>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18"/>
    </row>
    <row r="67" spans="1:131" ht="26.25" customHeight="1" thickBot="1" x14ac:dyDescent="0.25">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29"/>
      <c r="BF67" s="229"/>
      <c r="BG67" s="229"/>
      <c r="BH67" s="229"/>
      <c r="BI67" s="229"/>
      <c r="BJ67" s="229"/>
      <c r="BK67" s="229"/>
      <c r="BL67" s="229"/>
      <c r="BM67" s="229"/>
      <c r="BN67" s="229"/>
      <c r="BO67" s="229"/>
      <c r="BP67" s="229"/>
      <c r="BQ67" s="226">
        <v>61</v>
      </c>
      <c r="BR67" s="231"/>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18"/>
    </row>
    <row r="68" spans="1:131" ht="26.25" customHeight="1" thickTop="1" x14ac:dyDescent="0.2">
      <c r="A68" s="224">
        <v>1</v>
      </c>
      <c r="B68" s="985" t="s">
        <v>547</v>
      </c>
      <c r="C68" s="986"/>
      <c r="D68" s="986"/>
      <c r="E68" s="986"/>
      <c r="F68" s="986"/>
      <c r="G68" s="986"/>
      <c r="H68" s="986"/>
      <c r="I68" s="986"/>
      <c r="J68" s="986"/>
      <c r="K68" s="986"/>
      <c r="L68" s="986"/>
      <c r="M68" s="986"/>
      <c r="N68" s="986"/>
      <c r="O68" s="986"/>
      <c r="P68" s="987"/>
      <c r="Q68" s="988">
        <v>844</v>
      </c>
      <c r="R68" s="982"/>
      <c r="S68" s="982"/>
      <c r="T68" s="982"/>
      <c r="U68" s="982"/>
      <c r="V68" s="982">
        <v>699</v>
      </c>
      <c r="W68" s="982"/>
      <c r="X68" s="982"/>
      <c r="Y68" s="982"/>
      <c r="Z68" s="982"/>
      <c r="AA68" s="982">
        <v>145</v>
      </c>
      <c r="AB68" s="982"/>
      <c r="AC68" s="982"/>
      <c r="AD68" s="982"/>
      <c r="AE68" s="982"/>
      <c r="AF68" s="982">
        <v>142</v>
      </c>
      <c r="AG68" s="982"/>
      <c r="AH68" s="982"/>
      <c r="AI68" s="982"/>
      <c r="AJ68" s="982"/>
      <c r="AK68" s="982" t="s">
        <v>546</v>
      </c>
      <c r="AL68" s="982"/>
      <c r="AM68" s="982"/>
      <c r="AN68" s="982"/>
      <c r="AO68" s="982"/>
      <c r="AP68" s="982">
        <v>267</v>
      </c>
      <c r="AQ68" s="982"/>
      <c r="AR68" s="982"/>
      <c r="AS68" s="982"/>
      <c r="AT68" s="982"/>
      <c r="AU68" s="982">
        <v>82</v>
      </c>
      <c r="AV68" s="982"/>
      <c r="AW68" s="982"/>
      <c r="AX68" s="982"/>
      <c r="AY68" s="982"/>
      <c r="AZ68" s="983"/>
      <c r="BA68" s="983"/>
      <c r="BB68" s="983"/>
      <c r="BC68" s="983"/>
      <c r="BD68" s="984"/>
      <c r="BE68" s="229"/>
      <c r="BF68" s="229"/>
      <c r="BG68" s="229"/>
      <c r="BH68" s="229"/>
      <c r="BI68" s="229"/>
      <c r="BJ68" s="229"/>
      <c r="BK68" s="229"/>
      <c r="BL68" s="229"/>
      <c r="BM68" s="229"/>
      <c r="BN68" s="229"/>
      <c r="BO68" s="229"/>
      <c r="BP68" s="229"/>
      <c r="BQ68" s="226">
        <v>62</v>
      </c>
      <c r="BR68" s="231"/>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18"/>
    </row>
    <row r="69" spans="1:131" ht="26.25" customHeight="1" x14ac:dyDescent="0.2">
      <c r="A69" s="226">
        <v>2</v>
      </c>
      <c r="B69" s="974" t="s">
        <v>548</v>
      </c>
      <c r="C69" s="975"/>
      <c r="D69" s="975"/>
      <c r="E69" s="975"/>
      <c r="F69" s="975"/>
      <c r="G69" s="975"/>
      <c r="H69" s="975"/>
      <c r="I69" s="975"/>
      <c r="J69" s="975"/>
      <c r="K69" s="975"/>
      <c r="L69" s="975"/>
      <c r="M69" s="975"/>
      <c r="N69" s="975"/>
      <c r="O69" s="975"/>
      <c r="P69" s="976"/>
      <c r="Q69" s="977">
        <v>1149</v>
      </c>
      <c r="R69" s="971"/>
      <c r="S69" s="971"/>
      <c r="T69" s="971"/>
      <c r="U69" s="971"/>
      <c r="V69" s="971">
        <v>973</v>
      </c>
      <c r="W69" s="971"/>
      <c r="X69" s="971"/>
      <c r="Y69" s="971"/>
      <c r="Z69" s="971"/>
      <c r="AA69" s="971">
        <v>176</v>
      </c>
      <c r="AB69" s="971"/>
      <c r="AC69" s="971"/>
      <c r="AD69" s="971"/>
      <c r="AE69" s="971"/>
      <c r="AF69" s="971">
        <v>171</v>
      </c>
      <c r="AG69" s="971"/>
      <c r="AH69" s="971"/>
      <c r="AI69" s="971"/>
      <c r="AJ69" s="971"/>
      <c r="AK69" s="971" t="s">
        <v>546</v>
      </c>
      <c r="AL69" s="971"/>
      <c r="AM69" s="971"/>
      <c r="AN69" s="971"/>
      <c r="AO69" s="971"/>
      <c r="AP69" s="971">
        <v>410</v>
      </c>
      <c r="AQ69" s="971"/>
      <c r="AR69" s="971"/>
      <c r="AS69" s="971"/>
      <c r="AT69" s="971"/>
      <c r="AU69" s="971">
        <v>278</v>
      </c>
      <c r="AV69" s="971"/>
      <c r="AW69" s="971"/>
      <c r="AX69" s="971"/>
      <c r="AY69" s="971"/>
      <c r="AZ69" s="972"/>
      <c r="BA69" s="972"/>
      <c r="BB69" s="972"/>
      <c r="BC69" s="972"/>
      <c r="BD69" s="973"/>
      <c r="BE69" s="229"/>
      <c r="BF69" s="229"/>
      <c r="BG69" s="229"/>
      <c r="BH69" s="229"/>
      <c r="BI69" s="229"/>
      <c r="BJ69" s="229"/>
      <c r="BK69" s="229"/>
      <c r="BL69" s="229"/>
      <c r="BM69" s="229"/>
      <c r="BN69" s="229"/>
      <c r="BO69" s="229"/>
      <c r="BP69" s="229"/>
      <c r="BQ69" s="226">
        <v>63</v>
      </c>
      <c r="BR69" s="231"/>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18"/>
    </row>
    <row r="70" spans="1:131" ht="26.25" customHeight="1" x14ac:dyDescent="0.2">
      <c r="A70" s="226">
        <v>3</v>
      </c>
      <c r="B70" s="974" t="s">
        <v>549</v>
      </c>
      <c r="C70" s="975"/>
      <c r="D70" s="975"/>
      <c r="E70" s="975"/>
      <c r="F70" s="975"/>
      <c r="G70" s="975"/>
      <c r="H70" s="975"/>
      <c r="I70" s="975"/>
      <c r="J70" s="975"/>
      <c r="K70" s="975"/>
      <c r="L70" s="975"/>
      <c r="M70" s="975"/>
      <c r="N70" s="975"/>
      <c r="O70" s="975"/>
      <c r="P70" s="976"/>
      <c r="Q70" s="977">
        <v>40</v>
      </c>
      <c r="R70" s="971"/>
      <c r="S70" s="971"/>
      <c r="T70" s="971"/>
      <c r="U70" s="971"/>
      <c r="V70" s="971">
        <v>35</v>
      </c>
      <c r="W70" s="971"/>
      <c r="X70" s="971"/>
      <c r="Y70" s="971"/>
      <c r="Z70" s="971"/>
      <c r="AA70" s="971">
        <v>5</v>
      </c>
      <c r="AB70" s="971"/>
      <c r="AC70" s="971"/>
      <c r="AD70" s="971"/>
      <c r="AE70" s="971"/>
      <c r="AF70" s="971">
        <v>5</v>
      </c>
      <c r="AG70" s="971"/>
      <c r="AH70" s="971"/>
      <c r="AI70" s="971"/>
      <c r="AJ70" s="971"/>
      <c r="AK70" s="971" t="s">
        <v>546</v>
      </c>
      <c r="AL70" s="971"/>
      <c r="AM70" s="971"/>
      <c r="AN70" s="971"/>
      <c r="AO70" s="971"/>
      <c r="AP70" s="971" t="s">
        <v>546</v>
      </c>
      <c r="AQ70" s="971"/>
      <c r="AR70" s="971"/>
      <c r="AS70" s="971"/>
      <c r="AT70" s="971"/>
      <c r="AU70" s="971" t="s">
        <v>546</v>
      </c>
      <c r="AV70" s="971"/>
      <c r="AW70" s="971"/>
      <c r="AX70" s="971"/>
      <c r="AY70" s="971"/>
      <c r="AZ70" s="972"/>
      <c r="BA70" s="972"/>
      <c r="BB70" s="972"/>
      <c r="BC70" s="972"/>
      <c r="BD70" s="973"/>
      <c r="BE70" s="229"/>
      <c r="BF70" s="229"/>
      <c r="BG70" s="229"/>
      <c r="BH70" s="229"/>
      <c r="BI70" s="229"/>
      <c r="BJ70" s="229"/>
      <c r="BK70" s="229"/>
      <c r="BL70" s="229"/>
      <c r="BM70" s="229"/>
      <c r="BN70" s="229"/>
      <c r="BO70" s="229"/>
      <c r="BP70" s="229"/>
      <c r="BQ70" s="226">
        <v>64</v>
      </c>
      <c r="BR70" s="231"/>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18"/>
    </row>
    <row r="71" spans="1:131" ht="26.25" customHeight="1" x14ac:dyDescent="0.2">
      <c r="A71" s="226">
        <v>4</v>
      </c>
      <c r="B71" s="974" t="s">
        <v>550</v>
      </c>
      <c r="C71" s="975"/>
      <c r="D71" s="975"/>
      <c r="E71" s="975"/>
      <c r="F71" s="975"/>
      <c r="G71" s="975"/>
      <c r="H71" s="975"/>
      <c r="I71" s="975"/>
      <c r="J71" s="975"/>
      <c r="K71" s="975"/>
      <c r="L71" s="975"/>
      <c r="M71" s="975"/>
      <c r="N71" s="975"/>
      <c r="O71" s="975"/>
      <c r="P71" s="976"/>
      <c r="Q71" s="977">
        <v>206</v>
      </c>
      <c r="R71" s="971"/>
      <c r="S71" s="971"/>
      <c r="T71" s="971"/>
      <c r="U71" s="971"/>
      <c r="V71" s="971">
        <v>131</v>
      </c>
      <c r="W71" s="971"/>
      <c r="X71" s="971"/>
      <c r="Y71" s="971"/>
      <c r="Z71" s="971"/>
      <c r="AA71" s="971">
        <v>75</v>
      </c>
      <c r="AB71" s="971"/>
      <c r="AC71" s="971"/>
      <c r="AD71" s="971"/>
      <c r="AE71" s="971"/>
      <c r="AF71" s="971">
        <v>75</v>
      </c>
      <c r="AG71" s="971"/>
      <c r="AH71" s="971"/>
      <c r="AI71" s="971"/>
      <c r="AJ71" s="971"/>
      <c r="AK71" s="971" t="s">
        <v>546</v>
      </c>
      <c r="AL71" s="971"/>
      <c r="AM71" s="971"/>
      <c r="AN71" s="971"/>
      <c r="AO71" s="971"/>
      <c r="AP71" s="971">
        <v>446</v>
      </c>
      <c r="AQ71" s="971"/>
      <c r="AR71" s="971"/>
      <c r="AS71" s="971"/>
      <c r="AT71" s="971"/>
      <c r="AU71" s="971">
        <v>300</v>
      </c>
      <c r="AV71" s="971"/>
      <c r="AW71" s="971"/>
      <c r="AX71" s="971"/>
      <c r="AY71" s="971"/>
      <c r="AZ71" s="972"/>
      <c r="BA71" s="972"/>
      <c r="BB71" s="972"/>
      <c r="BC71" s="972"/>
      <c r="BD71" s="973"/>
      <c r="BE71" s="229"/>
      <c r="BF71" s="229"/>
      <c r="BG71" s="229"/>
      <c r="BH71" s="229"/>
      <c r="BI71" s="229"/>
      <c r="BJ71" s="229"/>
      <c r="BK71" s="229"/>
      <c r="BL71" s="229"/>
      <c r="BM71" s="229"/>
      <c r="BN71" s="229"/>
      <c r="BO71" s="229"/>
      <c r="BP71" s="229"/>
      <c r="BQ71" s="226">
        <v>65</v>
      </c>
      <c r="BR71" s="231"/>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18"/>
    </row>
    <row r="72" spans="1:131" ht="26.25" customHeight="1" x14ac:dyDescent="0.2">
      <c r="A72" s="226">
        <v>5</v>
      </c>
      <c r="B72" s="974" t="s">
        <v>551</v>
      </c>
      <c r="C72" s="975"/>
      <c r="D72" s="975"/>
      <c r="E72" s="975"/>
      <c r="F72" s="975"/>
      <c r="G72" s="975"/>
      <c r="H72" s="975"/>
      <c r="I72" s="975"/>
      <c r="J72" s="975"/>
      <c r="K72" s="975"/>
      <c r="L72" s="975"/>
      <c r="M72" s="975"/>
      <c r="N72" s="975"/>
      <c r="O72" s="975"/>
      <c r="P72" s="976"/>
      <c r="Q72" s="977">
        <v>4452</v>
      </c>
      <c r="R72" s="971"/>
      <c r="S72" s="971"/>
      <c r="T72" s="971"/>
      <c r="U72" s="971"/>
      <c r="V72" s="971">
        <v>4401</v>
      </c>
      <c r="W72" s="971"/>
      <c r="X72" s="971"/>
      <c r="Y72" s="971"/>
      <c r="Z72" s="971"/>
      <c r="AA72" s="971">
        <v>52</v>
      </c>
      <c r="AB72" s="971"/>
      <c r="AC72" s="971"/>
      <c r="AD72" s="971"/>
      <c r="AE72" s="971"/>
      <c r="AF72" s="971">
        <v>52</v>
      </c>
      <c r="AG72" s="971"/>
      <c r="AH72" s="971"/>
      <c r="AI72" s="971"/>
      <c r="AJ72" s="971"/>
      <c r="AK72" s="971" t="s">
        <v>546</v>
      </c>
      <c r="AL72" s="971"/>
      <c r="AM72" s="971"/>
      <c r="AN72" s="971"/>
      <c r="AO72" s="971"/>
      <c r="AP72" s="971">
        <v>3816</v>
      </c>
      <c r="AQ72" s="971"/>
      <c r="AR72" s="971"/>
      <c r="AS72" s="971"/>
      <c r="AT72" s="971"/>
      <c r="AU72" s="971">
        <v>1179</v>
      </c>
      <c r="AV72" s="971"/>
      <c r="AW72" s="971"/>
      <c r="AX72" s="971"/>
      <c r="AY72" s="971"/>
      <c r="AZ72" s="972"/>
      <c r="BA72" s="972"/>
      <c r="BB72" s="972"/>
      <c r="BC72" s="972"/>
      <c r="BD72" s="973"/>
      <c r="BE72" s="229"/>
      <c r="BF72" s="229"/>
      <c r="BG72" s="229"/>
      <c r="BH72" s="229"/>
      <c r="BI72" s="229"/>
      <c r="BJ72" s="229"/>
      <c r="BK72" s="229"/>
      <c r="BL72" s="229"/>
      <c r="BM72" s="229"/>
      <c r="BN72" s="229"/>
      <c r="BO72" s="229"/>
      <c r="BP72" s="229"/>
      <c r="BQ72" s="226">
        <v>66</v>
      </c>
      <c r="BR72" s="231"/>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18"/>
    </row>
    <row r="73" spans="1:131" ht="26.25" customHeight="1" x14ac:dyDescent="0.2">
      <c r="A73" s="226">
        <v>6</v>
      </c>
      <c r="B73" s="974" t="s">
        <v>552</v>
      </c>
      <c r="C73" s="975"/>
      <c r="D73" s="975"/>
      <c r="E73" s="975"/>
      <c r="F73" s="975"/>
      <c r="G73" s="975"/>
      <c r="H73" s="975"/>
      <c r="I73" s="975"/>
      <c r="J73" s="975"/>
      <c r="K73" s="975"/>
      <c r="L73" s="975"/>
      <c r="M73" s="975"/>
      <c r="N73" s="975"/>
      <c r="O73" s="975"/>
      <c r="P73" s="976"/>
      <c r="Q73" s="977">
        <v>9298</v>
      </c>
      <c r="R73" s="971"/>
      <c r="S73" s="971"/>
      <c r="T73" s="971"/>
      <c r="U73" s="971"/>
      <c r="V73" s="971">
        <v>9234</v>
      </c>
      <c r="W73" s="971"/>
      <c r="X73" s="971"/>
      <c r="Y73" s="971"/>
      <c r="Z73" s="971"/>
      <c r="AA73" s="971">
        <v>65</v>
      </c>
      <c r="AB73" s="971"/>
      <c r="AC73" s="971"/>
      <c r="AD73" s="971"/>
      <c r="AE73" s="971"/>
      <c r="AF73" s="971">
        <v>65</v>
      </c>
      <c r="AG73" s="971"/>
      <c r="AH73" s="971"/>
      <c r="AI73" s="971"/>
      <c r="AJ73" s="971"/>
      <c r="AK73" s="971">
        <v>11</v>
      </c>
      <c r="AL73" s="971"/>
      <c r="AM73" s="971"/>
      <c r="AN73" s="971"/>
      <c r="AO73" s="971"/>
      <c r="AP73" s="971" t="s">
        <v>546</v>
      </c>
      <c r="AQ73" s="971"/>
      <c r="AR73" s="971"/>
      <c r="AS73" s="971"/>
      <c r="AT73" s="971"/>
      <c r="AU73" s="971" t="s">
        <v>546</v>
      </c>
      <c r="AV73" s="971"/>
      <c r="AW73" s="971"/>
      <c r="AX73" s="971"/>
      <c r="AY73" s="971"/>
      <c r="AZ73" s="972"/>
      <c r="BA73" s="972"/>
      <c r="BB73" s="972"/>
      <c r="BC73" s="972"/>
      <c r="BD73" s="973"/>
      <c r="BE73" s="229"/>
      <c r="BF73" s="229"/>
      <c r="BG73" s="229"/>
      <c r="BH73" s="229"/>
      <c r="BI73" s="229"/>
      <c r="BJ73" s="229"/>
      <c r="BK73" s="229"/>
      <c r="BL73" s="229"/>
      <c r="BM73" s="229"/>
      <c r="BN73" s="229"/>
      <c r="BO73" s="229"/>
      <c r="BP73" s="229"/>
      <c r="BQ73" s="226">
        <v>67</v>
      </c>
      <c r="BR73" s="231"/>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18"/>
    </row>
    <row r="74" spans="1:131" ht="26.25" customHeight="1" x14ac:dyDescent="0.2">
      <c r="A74" s="226">
        <v>7</v>
      </c>
      <c r="B74" s="974" t="s">
        <v>553</v>
      </c>
      <c r="C74" s="975"/>
      <c r="D74" s="975"/>
      <c r="E74" s="975"/>
      <c r="F74" s="975"/>
      <c r="G74" s="975"/>
      <c r="H74" s="975"/>
      <c r="I74" s="975"/>
      <c r="J74" s="975"/>
      <c r="K74" s="975"/>
      <c r="L74" s="975"/>
      <c r="M74" s="975"/>
      <c r="N74" s="975"/>
      <c r="O74" s="975"/>
      <c r="P74" s="976"/>
      <c r="Q74" s="977">
        <v>872</v>
      </c>
      <c r="R74" s="971"/>
      <c r="S74" s="971"/>
      <c r="T74" s="971"/>
      <c r="U74" s="971"/>
      <c r="V74" s="971">
        <v>861</v>
      </c>
      <c r="W74" s="971"/>
      <c r="X74" s="971"/>
      <c r="Y74" s="971"/>
      <c r="Z74" s="971"/>
      <c r="AA74" s="971">
        <v>11</v>
      </c>
      <c r="AB74" s="971"/>
      <c r="AC74" s="971"/>
      <c r="AD74" s="971"/>
      <c r="AE74" s="971"/>
      <c r="AF74" s="971">
        <v>11</v>
      </c>
      <c r="AG74" s="971"/>
      <c r="AH74" s="971"/>
      <c r="AI74" s="971"/>
      <c r="AJ74" s="971"/>
      <c r="AK74" s="971">
        <v>2</v>
      </c>
      <c r="AL74" s="971"/>
      <c r="AM74" s="971"/>
      <c r="AN74" s="971"/>
      <c r="AO74" s="971"/>
      <c r="AP74" s="971" t="s">
        <v>546</v>
      </c>
      <c r="AQ74" s="971"/>
      <c r="AR74" s="971"/>
      <c r="AS74" s="971"/>
      <c r="AT74" s="971"/>
      <c r="AU74" s="971" t="s">
        <v>546</v>
      </c>
      <c r="AV74" s="971"/>
      <c r="AW74" s="971"/>
      <c r="AX74" s="971"/>
      <c r="AY74" s="971"/>
      <c r="AZ74" s="972"/>
      <c r="BA74" s="972"/>
      <c r="BB74" s="972"/>
      <c r="BC74" s="972"/>
      <c r="BD74" s="973"/>
      <c r="BE74" s="229"/>
      <c r="BF74" s="229"/>
      <c r="BG74" s="229"/>
      <c r="BH74" s="229"/>
      <c r="BI74" s="229"/>
      <c r="BJ74" s="229"/>
      <c r="BK74" s="229"/>
      <c r="BL74" s="229"/>
      <c r="BM74" s="229"/>
      <c r="BN74" s="229"/>
      <c r="BO74" s="229"/>
      <c r="BP74" s="229"/>
      <c r="BQ74" s="226">
        <v>68</v>
      </c>
      <c r="BR74" s="231"/>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18"/>
    </row>
    <row r="75" spans="1:131" ht="26.25" customHeight="1" x14ac:dyDescent="0.2">
      <c r="A75" s="226">
        <v>8</v>
      </c>
      <c r="B75" s="974" t="s">
        <v>554</v>
      </c>
      <c r="C75" s="975"/>
      <c r="D75" s="975"/>
      <c r="E75" s="975"/>
      <c r="F75" s="975"/>
      <c r="G75" s="975"/>
      <c r="H75" s="975"/>
      <c r="I75" s="975"/>
      <c r="J75" s="975"/>
      <c r="K75" s="975"/>
      <c r="L75" s="975"/>
      <c r="M75" s="975"/>
      <c r="N75" s="975"/>
      <c r="O75" s="975"/>
      <c r="P75" s="976"/>
      <c r="Q75" s="978">
        <v>652</v>
      </c>
      <c r="R75" s="979"/>
      <c r="S75" s="979"/>
      <c r="T75" s="979"/>
      <c r="U75" s="980"/>
      <c r="V75" s="981">
        <v>625</v>
      </c>
      <c r="W75" s="979"/>
      <c r="X75" s="979"/>
      <c r="Y75" s="979"/>
      <c r="Z75" s="980"/>
      <c r="AA75" s="981">
        <v>27</v>
      </c>
      <c r="AB75" s="979"/>
      <c r="AC75" s="979"/>
      <c r="AD75" s="979"/>
      <c r="AE75" s="980"/>
      <c r="AF75" s="981">
        <v>27</v>
      </c>
      <c r="AG75" s="979"/>
      <c r="AH75" s="979"/>
      <c r="AI75" s="979"/>
      <c r="AJ75" s="980"/>
      <c r="AK75" s="981">
        <v>499</v>
      </c>
      <c r="AL75" s="979"/>
      <c r="AM75" s="979"/>
      <c r="AN75" s="979"/>
      <c r="AO75" s="980"/>
      <c r="AP75" s="981" t="s">
        <v>546</v>
      </c>
      <c r="AQ75" s="979"/>
      <c r="AR75" s="979"/>
      <c r="AS75" s="979"/>
      <c r="AT75" s="980"/>
      <c r="AU75" s="981" t="s">
        <v>546</v>
      </c>
      <c r="AV75" s="979"/>
      <c r="AW75" s="979"/>
      <c r="AX75" s="979"/>
      <c r="AY75" s="980"/>
      <c r="AZ75" s="972"/>
      <c r="BA75" s="972"/>
      <c r="BB75" s="972"/>
      <c r="BC75" s="972"/>
      <c r="BD75" s="973"/>
      <c r="BE75" s="229"/>
      <c r="BF75" s="229"/>
      <c r="BG75" s="229"/>
      <c r="BH75" s="229"/>
      <c r="BI75" s="229"/>
      <c r="BJ75" s="229"/>
      <c r="BK75" s="229"/>
      <c r="BL75" s="229"/>
      <c r="BM75" s="229"/>
      <c r="BN75" s="229"/>
      <c r="BO75" s="229"/>
      <c r="BP75" s="229"/>
      <c r="BQ75" s="226">
        <v>69</v>
      </c>
      <c r="BR75" s="231"/>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18"/>
    </row>
    <row r="76" spans="1:131" ht="26.25" customHeight="1" x14ac:dyDescent="0.2">
      <c r="A76" s="226">
        <v>9</v>
      </c>
      <c r="B76" s="974" t="s">
        <v>555</v>
      </c>
      <c r="C76" s="975"/>
      <c r="D76" s="975"/>
      <c r="E76" s="975"/>
      <c r="F76" s="975"/>
      <c r="G76" s="975"/>
      <c r="H76" s="975"/>
      <c r="I76" s="975"/>
      <c r="J76" s="975"/>
      <c r="K76" s="975"/>
      <c r="L76" s="975"/>
      <c r="M76" s="975"/>
      <c r="N76" s="975"/>
      <c r="O76" s="975"/>
      <c r="P76" s="976"/>
      <c r="Q76" s="978">
        <v>251491</v>
      </c>
      <c r="R76" s="979"/>
      <c r="S76" s="979"/>
      <c r="T76" s="979"/>
      <c r="U76" s="980"/>
      <c r="V76" s="981">
        <v>247681</v>
      </c>
      <c r="W76" s="979"/>
      <c r="X76" s="979"/>
      <c r="Y76" s="979"/>
      <c r="Z76" s="980"/>
      <c r="AA76" s="981">
        <v>4810</v>
      </c>
      <c r="AB76" s="979"/>
      <c r="AC76" s="979"/>
      <c r="AD76" s="979"/>
      <c r="AE76" s="980"/>
      <c r="AF76" s="981">
        <v>4810</v>
      </c>
      <c r="AG76" s="979"/>
      <c r="AH76" s="979"/>
      <c r="AI76" s="979"/>
      <c r="AJ76" s="980"/>
      <c r="AK76" s="981">
        <v>2194</v>
      </c>
      <c r="AL76" s="979"/>
      <c r="AM76" s="979"/>
      <c r="AN76" s="979"/>
      <c r="AO76" s="980"/>
      <c r="AP76" s="981" t="s">
        <v>546</v>
      </c>
      <c r="AQ76" s="979"/>
      <c r="AR76" s="979"/>
      <c r="AS76" s="979"/>
      <c r="AT76" s="980"/>
      <c r="AU76" s="981" t="s">
        <v>546</v>
      </c>
      <c r="AV76" s="979"/>
      <c r="AW76" s="979"/>
      <c r="AX76" s="979"/>
      <c r="AY76" s="980"/>
      <c r="AZ76" s="972"/>
      <c r="BA76" s="972"/>
      <c r="BB76" s="972"/>
      <c r="BC76" s="972"/>
      <c r="BD76" s="973"/>
      <c r="BE76" s="229"/>
      <c r="BF76" s="229"/>
      <c r="BG76" s="229"/>
      <c r="BH76" s="229"/>
      <c r="BI76" s="229"/>
      <c r="BJ76" s="229"/>
      <c r="BK76" s="229"/>
      <c r="BL76" s="229"/>
      <c r="BM76" s="229"/>
      <c r="BN76" s="229"/>
      <c r="BO76" s="229"/>
      <c r="BP76" s="229"/>
      <c r="BQ76" s="226">
        <v>70</v>
      </c>
      <c r="BR76" s="231"/>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18"/>
    </row>
    <row r="77" spans="1:131" ht="26.25" customHeight="1" x14ac:dyDescent="0.2">
      <c r="A77" s="226">
        <v>10</v>
      </c>
      <c r="B77" s="974"/>
      <c r="C77" s="975"/>
      <c r="D77" s="975"/>
      <c r="E77" s="975"/>
      <c r="F77" s="975"/>
      <c r="G77" s="975"/>
      <c r="H77" s="975"/>
      <c r="I77" s="975"/>
      <c r="J77" s="975"/>
      <c r="K77" s="975"/>
      <c r="L77" s="975"/>
      <c r="M77" s="975"/>
      <c r="N77" s="975"/>
      <c r="O77" s="975"/>
      <c r="P77" s="976"/>
      <c r="Q77" s="978"/>
      <c r="R77" s="979"/>
      <c r="S77" s="979"/>
      <c r="T77" s="979"/>
      <c r="U77" s="980"/>
      <c r="V77" s="981"/>
      <c r="W77" s="979"/>
      <c r="X77" s="979"/>
      <c r="Y77" s="979"/>
      <c r="Z77" s="980"/>
      <c r="AA77" s="981"/>
      <c r="AB77" s="979"/>
      <c r="AC77" s="979"/>
      <c r="AD77" s="979"/>
      <c r="AE77" s="980"/>
      <c r="AF77" s="981"/>
      <c r="AG77" s="979"/>
      <c r="AH77" s="979"/>
      <c r="AI77" s="979"/>
      <c r="AJ77" s="980"/>
      <c r="AK77" s="981"/>
      <c r="AL77" s="979"/>
      <c r="AM77" s="979"/>
      <c r="AN77" s="979"/>
      <c r="AO77" s="980"/>
      <c r="AP77" s="981"/>
      <c r="AQ77" s="979"/>
      <c r="AR77" s="979"/>
      <c r="AS77" s="979"/>
      <c r="AT77" s="980"/>
      <c r="AU77" s="981"/>
      <c r="AV77" s="979"/>
      <c r="AW77" s="979"/>
      <c r="AX77" s="979"/>
      <c r="AY77" s="980"/>
      <c r="AZ77" s="972"/>
      <c r="BA77" s="972"/>
      <c r="BB77" s="972"/>
      <c r="BC77" s="972"/>
      <c r="BD77" s="973"/>
      <c r="BE77" s="229"/>
      <c r="BF77" s="229"/>
      <c r="BG77" s="229"/>
      <c r="BH77" s="229"/>
      <c r="BI77" s="229"/>
      <c r="BJ77" s="229"/>
      <c r="BK77" s="229"/>
      <c r="BL77" s="229"/>
      <c r="BM77" s="229"/>
      <c r="BN77" s="229"/>
      <c r="BO77" s="229"/>
      <c r="BP77" s="229"/>
      <c r="BQ77" s="226">
        <v>71</v>
      </c>
      <c r="BR77" s="231"/>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18"/>
    </row>
    <row r="78" spans="1:131" ht="26.25" customHeight="1" x14ac:dyDescent="0.2">
      <c r="A78" s="226">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29"/>
      <c r="BF78" s="229"/>
      <c r="BG78" s="229"/>
      <c r="BH78" s="229"/>
      <c r="BI78" s="229"/>
      <c r="BJ78" s="218"/>
      <c r="BK78" s="218"/>
      <c r="BL78" s="218"/>
      <c r="BM78" s="218"/>
      <c r="BN78" s="218"/>
      <c r="BO78" s="229"/>
      <c r="BP78" s="229"/>
      <c r="BQ78" s="226">
        <v>72</v>
      </c>
      <c r="BR78" s="231"/>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18"/>
    </row>
    <row r="79" spans="1:131" ht="26.25" customHeight="1" x14ac:dyDescent="0.2">
      <c r="A79" s="226">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29"/>
      <c r="BF79" s="229"/>
      <c r="BG79" s="229"/>
      <c r="BH79" s="229"/>
      <c r="BI79" s="229"/>
      <c r="BJ79" s="218"/>
      <c r="BK79" s="218"/>
      <c r="BL79" s="218"/>
      <c r="BM79" s="218"/>
      <c r="BN79" s="218"/>
      <c r="BO79" s="229"/>
      <c r="BP79" s="229"/>
      <c r="BQ79" s="226">
        <v>73</v>
      </c>
      <c r="BR79" s="231"/>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18"/>
    </row>
    <row r="80" spans="1:131" ht="26.25" customHeight="1" x14ac:dyDescent="0.2">
      <c r="A80" s="226">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29"/>
      <c r="BF80" s="229"/>
      <c r="BG80" s="229"/>
      <c r="BH80" s="229"/>
      <c r="BI80" s="229"/>
      <c r="BJ80" s="229"/>
      <c r="BK80" s="229"/>
      <c r="BL80" s="229"/>
      <c r="BM80" s="229"/>
      <c r="BN80" s="229"/>
      <c r="BO80" s="229"/>
      <c r="BP80" s="229"/>
      <c r="BQ80" s="226">
        <v>74</v>
      </c>
      <c r="BR80" s="231"/>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18"/>
    </row>
    <row r="81" spans="1:131" ht="26.25" customHeight="1" x14ac:dyDescent="0.2">
      <c r="A81" s="226">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29"/>
      <c r="BF81" s="229"/>
      <c r="BG81" s="229"/>
      <c r="BH81" s="229"/>
      <c r="BI81" s="229"/>
      <c r="BJ81" s="229"/>
      <c r="BK81" s="229"/>
      <c r="BL81" s="229"/>
      <c r="BM81" s="229"/>
      <c r="BN81" s="229"/>
      <c r="BO81" s="229"/>
      <c r="BP81" s="229"/>
      <c r="BQ81" s="226">
        <v>75</v>
      </c>
      <c r="BR81" s="231"/>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18"/>
    </row>
    <row r="82" spans="1:131" ht="26.25" customHeight="1" x14ac:dyDescent="0.2">
      <c r="A82" s="226">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29"/>
      <c r="BF82" s="229"/>
      <c r="BG82" s="229"/>
      <c r="BH82" s="229"/>
      <c r="BI82" s="229"/>
      <c r="BJ82" s="229"/>
      <c r="BK82" s="229"/>
      <c r="BL82" s="229"/>
      <c r="BM82" s="229"/>
      <c r="BN82" s="229"/>
      <c r="BO82" s="229"/>
      <c r="BP82" s="229"/>
      <c r="BQ82" s="226">
        <v>76</v>
      </c>
      <c r="BR82" s="231"/>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18"/>
    </row>
    <row r="83" spans="1:131" ht="26.25" customHeight="1" x14ac:dyDescent="0.2">
      <c r="A83" s="226">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29"/>
      <c r="BF83" s="229"/>
      <c r="BG83" s="229"/>
      <c r="BH83" s="229"/>
      <c r="BI83" s="229"/>
      <c r="BJ83" s="229"/>
      <c r="BK83" s="229"/>
      <c r="BL83" s="229"/>
      <c r="BM83" s="229"/>
      <c r="BN83" s="229"/>
      <c r="BO83" s="229"/>
      <c r="BP83" s="229"/>
      <c r="BQ83" s="226">
        <v>77</v>
      </c>
      <c r="BR83" s="231"/>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18"/>
    </row>
    <row r="84" spans="1:131" ht="26.25" customHeight="1" x14ac:dyDescent="0.2">
      <c r="A84" s="226">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29"/>
      <c r="BF84" s="229"/>
      <c r="BG84" s="229"/>
      <c r="BH84" s="229"/>
      <c r="BI84" s="229"/>
      <c r="BJ84" s="229"/>
      <c r="BK84" s="229"/>
      <c r="BL84" s="229"/>
      <c r="BM84" s="229"/>
      <c r="BN84" s="229"/>
      <c r="BO84" s="229"/>
      <c r="BP84" s="229"/>
      <c r="BQ84" s="226">
        <v>78</v>
      </c>
      <c r="BR84" s="231"/>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18"/>
    </row>
    <row r="85" spans="1:131" ht="26.25" customHeight="1" x14ac:dyDescent="0.2">
      <c r="A85" s="226">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29"/>
      <c r="BF85" s="229"/>
      <c r="BG85" s="229"/>
      <c r="BH85" s="229"/>
      <c r="BI85" s="229"/>
      <c r="BJ85" s="229"/>
      <c r="BK85" s="229"/>
      <c r="BL85" s="229"/>
      <c r="BM85" s="229"/>
      <c r="BN85" s="229"/>
      <c r="BO85" s="229"/>
      <c r="BP85" s="229"/>
      <c r="BQ85" s="226">
        <v>79</v>
      </c>
      <c r="BR85" s="231"/>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18"/>
    </row>
    <row r="86" spans="1:131" ht="26.25" customHeight="1" x14ac:dyDescent="0.2">
      <c r="A86" s="226">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29"/>
      <c r="BF86" s="229"/>
      <c r="BG86" s="229"/>
      <c r="BH86" s="229"/>
      <c r="BI86" s="229"/>
      <c r="BJ86" s="229"/>
      <c r="BK86" s="229"/>
      <c r="BL86" s="229"/>
      <c r="BM86" s="229"/>
      <c r="BN86" s="229"/>
      <c r="BO86" s="229"/>
      <c r="BP86" s="229"/>
      <c r="BQ86" s="226">
        <v>80</v>
      </c>
      <c r="BR86" s="231"/>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18"/>
    </row>
    <row r="87" spans="1:131" ht="26.25" customHeight="1" x14ac:dyDescent="0.2">
      <c r="A87" s="232">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29"/>
      <c r="BF87" s="229"/>
      <c r="BG87" s="229"/>
      <c r="BH87" s="229"/>
      <c r="BI87" s="229"/>
      <c r="BJ87" s="229"/>
      <c r="BK87" s="229"/>
      <c r="BL87" s="229"/>
      <c r="BM87" s="229"/>
      <c r="BN87" s="229"/>
      <c r="BO87" s="229"/>
      <c r="BP87" s="229"/>
      <c r="BQ87" s="226">
        <v>81</v>
      </c>
      <c r="BR87" s="231"/>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18"/>
    </row>
    <row r="88" spans="1:131" ht="26.25" customHeight="1" thickBot="1" x14ac:dyDescent="0.25">
      <c r="A88" s="228" t="s">
        <v>377</v>
      </c>
      <c r="B88" s="937" t="s">
        <v>400</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c r="AG88" s="959"/>
      <c r="AH88" s="959"/>
      <c r="AI88" s="959"/>
      <c r="AJ88" s="959"/>
      <c r="AK88" s="963"/>
      <c r="AL88" s="963"/>
      <c r="AM88" s="963"/>
      <c r="AN88" s="963"/>
      <c r="AO88" s="963"/>
      <c r="AP88" s="959"/>
      <c r="AQ88" s="959"/>
      <c r="AR88" s="959"/>
      <c r="AS88" s="959"/>
      <c r="AT88" s="959"/>
      <c r="AU88" s="959"/>
      <c r="AV88" s="959"/>
      <c r="AW88" s="959"/>
      <c r="AX88" s="959"/>
      <c r="AY88" s="959"/>
      <c r="AZ88" s="960"/>
      <c r="BA88" s="960"/>
      <c r="BB88" s="960"/>
      <c r="BC88" s="960"/>
      <c r="BD88" s="961"/>
      <c r="BE88" s="229"/>
      <c r="BF88" s="229"/>
      <c r="BG88" s="229"/>
      <c r="BH88" s="229"/>
      <c r="BI88" s="229"/>
      <c r="BJ88" s="229"/>
      <c r="BK88" s="229"/>
      <c r="BL88" s="229"/>
      <c r="BM88" s="229"/>
      <c r="BN88" s="229"/>
      <c r="BO88" s="229"/>
      <c r="BP88" s="229"/>
      <c r="BQ88" s="226">
        <v>82</v>
      </c>
      <c r="BR88" s="231"/>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18"/>
    </row>
    <row r="89" spans="1:131" ht="26.25" hidden="1" customHeight="1" x14ac:dyDescent="0.2">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18"/>
    </row>
    <row r="90" spans="1:131" ht="26.25" hidden="1" customHeight="1" x14ac:dyDescent="0.2">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18"/>
    </row>
    <row r="91" spans="1:131" ht="26.25" hidden="1" customHeight="1" x14ac:dyDescent="0.2">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18"/>
    </row>
    <row r="92" spans="1:131" ht="26.25" hidden="1" customHeight="1" x14ac:dyDescent="0.2">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18"/>
    </row>
    <row r="93" spans="1:131" ht="26.25" hidden="1" customHeight="1" x14ac:dyDescent="0.2">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18"/>
    </row>
    <row r="94" spans="1:131" ht="26.25" hidden="1" customHeight="1" x14ac:dyDescent="0.2">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18"/>
    </row>
    <row r="95" spans="1:131" ht="26.25" hidden="1" customHeight="1" x14ac:dyDescent="0.2">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18"/>
    </row>
    <row r="96" spans="1:131" ht="26.25" hidden="1" customHeight="1" x14ac:dyDescent="0.2">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18"/>
    </row>
    <row r="97" spans="1:131" ht="26.25" hidden="1" customHeight="1" x14ac:dyDescent="0.2">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18"/>
    </row>
    <row r="98" spans="1:131" ht="26.25" hidden="1" customHeight="1" x14ac:dyDescent="0.2">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18"/>
    </row>
    <row r="99" spans="1:131" ht="26.25" hidden="1" customHeight="1" x14ac:dyDescent="0.2">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18"/>
    </row>
    <row r="100" spans="1:131" ht="26.25" hidden="1" customHeight="1" x14ac:dyDescent="0.2">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18"/>
    </row>
    <row r="101" spans="1:131" ht="26.25" hidden="1" customHeight="1" x14ac:dyDescent="0.2">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18"/>
    </row>
    <row r="102" spans="1:131" ht="26.25" customHeight="1" thickBot="1" x14ac:dyDescent="0.25">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937" t="s">
        <v>401</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18"/>
    </row>
    <row r="103" spans="1:131" ht="26.25" customHeight="1" x14ac:dyDescent="0.2">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40" t="s">
        <v>402</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18"/>
    </row>
    <row r="104" spans="1:131" ht="26.25" customHeight="1" x14ac:dyDescent="0.2">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41" t="s">
        <v>403</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18"/>
    </row>
    <row r="105" spans="1:131" ht="11.25" customHeight="1" x14ac:dyDescent="0.2">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2">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5">
      <c r="A107" s="237" t="s">
        <v>404</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405</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2">
      <c r="A108" s="942" t="s">
        <v>406</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407</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18" customFormat="1" ht="26.25" customHeight="1" x14ac:dyDescent="0.2">
      <c r="A109" s="895" t="s">
        <v>408</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409</v>
      </c>
      <c r="AB109" s="896"/>
      <c r="AC109" s="896"/>
      <c r="AD109" s="896"/>
      <c r="AE109" s="897"/>
      <c r="AF109" s="898" t="s">
        <v>410</v>
      </c>
      <c r="AG109" s="896"/>
      <c r="AH109" s="896"/>
      <c r="AI109" s="896"/>
      <c r="AJ109" s="897"/>
      <c r="AK109" s="898" t="s">
        <v>294</v>
      </c>
      <c r="AL109" s="896"/>
      <c r="AM109" s="896"/>
      <c r="AN109" s="896"/>
      <c r="AO109" s="897"/>
      <c r="AP109" s="898" t="s">
        <v>411</v>
      </c>
      <c r="AQ109" s="896"/>
      <c r="AR109" s="896"/>
      <c r="AS109" s="896"/>
      <c r="AT109" s="929"/>
      <c r="AU109" s="895" t="s">
        <v>408</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409</v>
      </c>
      <c r="BR109" s="896"/>
      <c r="BS109" s="896"/>
      <c r="BT109" s="896"/>
      <c r="BU109" s="897"/>
      <c r="BV109" s="898" t="s">
        <v>410</v>
      </c>
      <c r="BW109" s="896"/>
      <c r="BX109" s="896"/>
      <c r="BY109" s="896"/>
      <c r="BZ109" s="897"/>
      <c r="CA109" s="898" t="s">
        <v>294</v>
      </c>
      <c r="CB109" s="896"/>
      <c r="CC109" s="896"/>
      <c r="CD109" s="896"/>
      <c r="CE109" s="897"/>
      <c r="CF109" s="936" t="s">
        <v>411</v>
      </c>
      <c r="CG109" s="936"/>
      <c r="CH109" s="936"/>
      <c r="CI109" s="936"/>
      <c r="CJ109" s="936"/>
      <c r="CK109" s="898" t="s">
        <v>412</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409</v>
      </c>
      <c r="DH109" s="896"/>
      <c r="DI109" s="896"/>
      <c r="DJ109" s="896"/>
      <c r="DK109" s="897"/>
      <c r="DL109" s="898" t="s">
        <v>410</v>
      </c>
      <c r="DM109" s="896"/>
      <c r="DN109" s="896"/>
      <c r="DO109" s="896"/>
      <c r="DP109" s="897"/>
      <c r="DQ109" s="898" t="s">
        <v>294</v>
      </c>
      <c r="DR109" s="896"/>
      <c r="DS109" s="896"/>
      <c r="DT109" s="896"/>
      <c r="DU109" s="897"/>
      <c r="DV109" s="898" t="s">
        <v>411</v>
      </c>
      <c r="DW109" s="896"/>
      <c r="DX109" s="896"/>
      <c r="DY109" s="896"/>
      <c r="DZ109" s="929"/>
    </row>
    <row r="110" spans="1:131" s="218" customFormat="1" ht="26.25" customHeight="1" x14ac:dyDescent="0.2">
      <c r="A110" s="807" t="s">
        <v>413</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3609993</v>
      </c>
      <c r="AB110" s="889"/>
      <c r="AC110" s="889"/>
      <c r="AD110" s="889"/>
      <c r="AE110" s="890"/>
      <c r="AF110" s="891">
        <v>3440220</v>
      </c>
      <c r="AG110" s="889"/>
      <c r="AH110" s="889"/>
      <c r="AI110" s="889"/>
      <c r="AJ110" s="890"/>
      <c r="AK110" s="891">
        <v>3186432</v>
      </c>
      <c r="AL110" s="889"/>
      <c r="AM110" s="889"/>
      <c r="AN110" s="889"/>
      <c r="AO110" s="890"/>
      <c r="AP110" s="892">
        <v>18.7</v>
      </c>
      <c r="AQ110" s="893"/>
      <c r="AR110" s="893"/>
      <c r="AS110" s="893"/>
      <c r="AT110" s="894"/>
      <c r="AU110" s="930" t="s">
        <v>69</v>
      </c>
      <c r="AV110" s="931"/>
      <c r="AW110" s="931"/>
      <c r="AX110" s="931"/>
      <c r="AY110" s="931"/>
      <c r="AZ110" s="860" t="s">
        <v>414</v>
      </c>
      <c r="BA110" s="808"/>
      <c r="BB110" s="808"/>
      <c r="BC110" s="808"/>
      <c r="BD110" s="808"/>
      <c r="BE110" s="808"/>
      <c r="BF110" s="808"/>
      <c r="BG110" s="808"/>
      <c r="BH110" s="808"/>
      <c r="BI110" s="808"/>
      <c r="BJ110" s="808"/>
      <c r="BK110" s="808"/>
      <c r="BL110" s="808"/>
      <c r="BM110" s="808"/>
      <c r="BN110" s="808"/>
      <c r="BO110" s="808"/>
      <c r="BP110" s="809"/>
      <c r="BQ110" s="861">
        <v>28169206</v>
      </c>
      <c r="BR110" s="842"/>
      <c r="BS110" s="842"/>
      <c r="BT110" s="842"/>
      <c r="BU110" s="842"/>
      <c r="BV110" s="842">
        <v>25455249</v>
      </c>
      <c r="BW110" s="842"/>
      <c r="BX110" s="842"/>
      <c r="BY110" s="842"/>
      <c r="BZ110" s="842"/>
      <c r="CA110" s="842">
        <v>23410468</v>
      </c>
      <c r="CB110" s="842"/>
      <c r="CC110" s="842"/>
      <c r="CD110" s="842"/>
      <c r="CE110" s="842"/>
      <c r="CF110" s="866">
        <v>137.4</v>
      </c>
      <c r="CG110" s="867"/>
      <c r="CH110" s="867"/>
      <c r="CI110" s="867"/>
      <c r="CJ110" s="867"/>
      <c r="CK110" s="926" t="s">
        <v>415</v>
      </c>
      <c r="CL110" s="819"/>
      <c r="CM110" s="860" t="s">
        <v>416</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18" customFormat="1" ht="26.25" customHeight="1" x14ac:dyDescent="0.2">
      <c r="A111" s="774" t="s">
        <v>417</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418</v>
      </c>
      <c r="BA111" s="752"/>
      <c r="BB111" s="752"/>
      <c r="BC111" s="752"/>
      <c r="BD111" s="752"/>
      <c r="BE111" s="752"/>
      <c r="BF111" s="752"/>
      <c r="BG111" s="752"/>
      <c r="BH111" s="752"/>
      <c r="BI111" s="752"/>
      <c r="BJ111" s="752"/>
      <c r="BK111" s="752"/>
      <c r="BL111" s="752"/>
      <c r="BM111" s="752"/>
      <c r="BN111" s="752"/>
      <c r="BO111" s="752"/>
      <c r="BP111" s="753"/>
      <c r="BQ111" s="816" t="s">
        <v>122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419</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18" customFormat="1" ht="26.25" customHeight="1" x14ac:dyDescent="0.2">
      <c r="A112" s="912" t="s">
        <v>420</v>
      </c>
      <c r="B112" s="913"/>
      <c r="C112" s="752" t="s">
        <v>421</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422</v>
      </c>
      <c r="BA112" s="752"/>
      <c r="BB112" s="752"/>
      <c r="BC112" s="752"/>
      <c r="BD112" s="752"/>
      <c r="BE112" s="752"/>
      <c r="BF112" s="752"/>
      <c r="BG112" s="752"/>
      <c r="BH112" s="752"/>
      <c r="BI112" s="752"/>
      <c r="BJ112" s="752"/>
      <c r="BK112" s="752"/>
      <c r="BL112" s="752"/>
      <c r="BM112" s="752"/>
      <c r="BN112" s="752"/>
      <c r="BO112" s="752"/>
      <c r="BP112" s="753"/>
      <c r="BQ112" s="816">
        <v>6001662</v>
      </c>
      <c r="BR112" s="817"/>
      <c r="BS112" s="817"/>
      <c r="BT112" s="817"/>
      <c r="BU112" s="817"/>
      <c r="BV112" s="817">
        <v>5650062</v>
      </c>
      <c r="BW112" s="817"/>
      <c r="BX112" s="817"/>
      <c r="BY112" s="817"/>
      <c r="BZ112" s="817"/>
      <c r="CA112" s="817">
        <v>5584872</v>
      </c>
      <c r="CB112" s="817"/>
      <c r="CC112" s="817"/>
      <c r="CD112" s="817"/>
      <c r="CE112" s="817"/>
      <c r="CF112" s="875">
        <v>32.799999999999997</v>
      </c>
      <c r="CG112" s="876"/>
      <c r="CH112" s="876"/>
      <c r="CI112" s="876"/>
      <c r="CJ112" s="876"/>
      <c r="CK112" s="927"/>
      <c r="CL112" s="821"/>
      <c r="CM112" s="815" t="s">
        <v>423</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18" customFormat="1" ht="26.25" customHeight="1" x14ac:dyDescent="0.2">
      <c r="A113" s="914"/>
      <c r="B113" s="915"/>
      <c r="C113" s="752" t="s">
        <v>424</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598346</v>
      </c>
      <c r="AB113" s="919"/>
      <c r="AC113" s="919"/>
      <c r="AD113" s="919"/>
      <c r="AE113" s="920"/>
      <c r="AF113" s="921">
        <v>646777</v>
      </c>
      <c r="AG113" s="919"/>
      <c r="AH113" s="919"/>
      <c r="AI113" s="919"/>
      <c r="AJ113" s="920"/>
      <c r="AK113" s="921">
        <v>671570</v>
      </c>
      <c r="AL113" s="919"/>
      <c r="AM113" s="919"/>
      <c r="AN113" s="919"/>
      <c r="AO113" s="920"/>
      <c r="AP113" s="922">
        <v>3.9</v>
      </c>
      <c r="AQ113" s="923"/>
      <c r="AR113" s="923"/>
      <c r="AS113" s="923"/>
      <c r="AT113" s="924"/>
      <c r="AU113" s="932"/>
      <c r="AV113" s="933"/>
      <c r="AW113" s="933"/>
      <c r="AX113" s="933"/>
      <c r="AY113" s="933"/>
      <c r="AZ113" s="815" t="s">
        <v>425</v>
      </c>
      <c r="BA113" s="752"/>
      <c r="BB113" s="752"/>
      <c r="BC113" s="752"/>
      <c r="BD113" s="752"/>
      <c r="BE113" s="752"/>
      <c r="BF113" s="752"/>
      <c r="BG113" s="752"/>
      <c r="BH113" s="752"/>
      <c r="BI113" s="752"/>
      <c r="BJ113" s="752"/>
      <c r="BK113" s="752"/>
      <c r="BL113" s="752"/>
      <c r="BM113" s="752"/>
      <c r="BN113" s="752"/>
      <c r="BO113" s="752"/>
      <c r="BP113" s="753"/>
      <c r="BQ113" s="816">
        <v>1686380</v>
      </c>
      <c r="BR113" s="817"/>
      <c r="BS113" s="817"/>
      <c r="BT113" s="817"/>
      <c r="BU113" s="817"/>
      <c r="BV113" s="817">
        <v>1697562</v>
      </c>
      <c r="BW113" s="817"/>
      <c r="BX113" s="817"/>
      <c r="BY113" s="817"/>
      <c r="BZ113" s="817"/>
      <c r="CA113" s="817">
        <v>1839958</v>
      </c>
      <c r="CB113" s="817"/>
      <c r="CC113" s="817"/>
      <c r="CD113" s="817"/>
      <c r="CE113" s="817"/>
      <c r="CF113" s="875">
        <v>10.8</v>
      </c>
      <c r="CG113" s="876"/>
      <c r="CH113" s="876"/>
      <c r="CI113" s="876"/>
      <c r="CJ113" s="876"/>
      <c r="CK113" s="927"/>
      <c r="CL113" s="821"/>
      <c r="CM113" s="815" t="s">
        <v>426</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18" customFormat="1" ht="26.25" customHeight="1" x14ac:dyDescent="0.2">
      <c r="A114" s="914"/>
      <c r="B114" s="915"/>
      <c r="C114" s="752" t="s">
        <v>427</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129697</v>
      </c>
      <c r="AB114" s="780"/>
      <c r="AC114" s="780"/>
      <c r="AD114" s="780"/>
      <c r="AE114" s="781"/>
      <c r="AF114" s="782">
        <v>137651</v>
      </c>
      <c r="AG114" s="780"/>
      <c r="AH114" s="780"/>
      <c r="AI114" s="780"/>
      <c r="AJ114" s="781"/>
      <c r="AK114" s="782">
        <v>178334</v>
      </c>
      <c r="AL114" s="780"/>
      <c r="AM114" s="780"/>
      <c r="AN114" s="780"/>
      <c r="AO114" s="781"/>
      <c r="AP114" s="824">
        <v>1</v>
      </c>
      <c r="AQ114" s="825"/>
      <c r="AR114" s="825"/>
      <c r="AS114" s="825"/>
      <c r="AT114" s="826"/>
      <c r="AU114" s="932"/>
      <c r="AV114" s="933"/>
      <c r="AW114" s="933"/>
      <c r="AX114" s="933"/>
      <c r="AY114" s="933"/>
      <c r="AZ114" s="815" t="s">
        <v>428</v>
      </c>
      <c r="BA114" s="752"/>
      <c r="BB114" s="752"/>
      <c r="BC114" s="752"/>
      <c r="BD114" s="752"/>
      <c r="BE114" s="752"/>
      <c r="BF114" s="752"/>
      <c r="BG114" s="752"/>
      <c r="BH114" s="752"/>
      <c r="BI114" s="752"/>
      <c r="BJ114" s="752"/>
      <c r="BK114" s="752"/>
      <c r="BL114" s="752"/>
      <c r="BM114" s="752"/>
      <c r="BN114" s="752"/>
      <c r="BO114" s="752"/>
      <c r="BP114" s="753"/>
      <c r="BQ114" s="816">
        <v>4567725</v>
      </c>
      <c r="BR114" s="817"/>
      <c r="BS114" s="817"/>
      <c r="BT114" s="817"/>
      <c r="BU114" s="817"/>
      <c r="BV114" s="817">
        <v>4499973</v>
      </c>
      <c r="BW114" s="817"/>
      <c r="BX114" s="817"/>
      <c r="BY114" s="817"/>
      <c r="BZ114" s="817"/>
      <c r="CA114" s="817">
        <v>4473508</v>
      </c>
      <c r="CB114" s="817"/>
      <c r="CC114" s="817"/>
      <c r="CD114" s="817"/>
      <c r="CE114" s="817"/>
      <c r="CF114" s="875">
        <v>26.3</v>
      </c>
      <c r="CG114" s="876"/>
      <c r="CH114" s="876"/>
      <c r="CI114" s="876"/>
      <c r="CJ114" s="876"/>
      <c r="CK114" s="927"/>
      <c r="CL114" s="821"/>
      <c r="CM114" s="815" t="s">
        <v>429</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18" customFormat="1" ht="26.25" customHeight="1" x14ac:dyDescent="0.2">
      <c r="A115" s="914"/>
      <c r="B115" s="915"/>
      <c r="C115" s="752" t="s">
        <v>430</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8447</v>
      </c>
      <c r="AB115" s="919"/>
      <c r="AC115" s="919"/>
      <c r="AD115" s="919"/>
      <c r="AE115" s="920"/>
      <c r="AF115" s="921">
        <v>11467</v>
      </c>
      <c r="AG115" s="919"/>
      <c r="AH115" s="919"/>
      <c r="AI115" s="919"/>
      <c r="AJ115" s="920"/>
      <c r="AK115" s="921">
        <v>8541</v>
      </c>
      <c r="AL115" s="919"/>
      <c r="AM115" s="919"/>
      <c r="AN115" s="919"/>
      <c r="AO115" s="920"/>
      <c r="AP115" s="922">
        <v>0.1</v>
      </c>
      <c r="AQ115" s="923"/>
      <c r="AR115" s="923"/>
      <c r="AS115" s="923"/>
      <c r="AT115" s="924"/>
      <c r="AU115" s="932"/>
      <c r="AV115" s="933"/>
      <c r="AW115" s="933"/>
      <c r="AX115" s="933"/>
      <c r="AY115" s="933"/>
      <c r="AZ115" s="815" t="s">
        <v>431</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v>8597</v>
      </c>
      <c r="BW115" s="817"/>
      <c r="BX115" s="817"/>
      <c r="BY115" s="817"/>
      <c r="BZ115" s="817"/>
      <c r="CA115" s="817">
        <v>3211</v>
      </c>
      <c r="CB115" s="817"/>
      <c r="CC115" s="817"/>
      <c r="CD115" s="817"/>
      <c r="CE115" s="817"/>
      <c r="CF115" s="875">
        <v>0</v>
      </c>
      <c r="CG115" s="876"/>
      <c r="CH115" s="876"/>
      <c r="CI115" s="876"/>
      <c r="CJ115" s="876"/>
      <c r="CK115" s="927"/>
      <c r="CL115" s="821"/>
      <c r="CM115" s="815" t="s">
        <v>432</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18" customFormat="1" ht="26.25" customHeight="1" x14ac:dyDescent="0.2">
      <c r="A116" s="916"/>
      <c r="B116" s="917"/>
      <c r="C116" s="839" t="s">
        <v>433</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v>7</v>
      </c>
      <c r="AB116" s="780"/>
      <c r="AC116" s="780"/>
      <c r="AD116" s="780"/>
      <c r="AE116" s="781"/>
      <c r="AF116" s="782">
        <v>53</v>
      </c>
      <c r="AG116" s="780"/>
      <c r="AH116" s="780"/>
      <c r="AI116" s="780"/>
      <c r="AJ116" s="781"/>
      <c r="AK116" s="782" t="s">
        <v>122</v>
      </c>
      <c r="AL116" s="780"/>
      <c r="AM116" s="780"/>
      <c r="AN116" s="780"/>
      <c r="AO116" s="781"/>
      <c r="AP116" s="824" t="s">
        <v>122</v>
      </c>
      <c r="AQ116" s="825"/>
      <c r="AR116" s="825"/>
      <c r="AS116" s="825"/>
      <c r="AT116" s="826"/>
      <c r="AU116" s="932"/>
      <c r="AV116" s="933"/>
      <c r="AW116" s="933"/>
      <c r="AX116" s="933"/>
      <c r="AY116" s="933"/>
      <c r="AZ116" s="909" t="s">
        <v>434</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435</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18" customFormat="1" ht="26.25" customHeight="1" x14ac:dyDescent="0.2">
      <c r="A117" s="895" t="s">
        <v>177</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436</v>
      </c>
      <c r="Z117" s="897"/>
      <c r="AA117" s="902">
        <v>4346490</v>
      </c>
      <c r="AB117" s="903"/>
      <c r="AC117" s="903"/>
      <c r="AD117" s="903"/>
      <c r="AE117" s="904"/>
      <c r="AF117" s="905">
        <v>4236168</v>
      </c>
      <c r="AG117" s="903"/>
      <c r="AH117" s="903"/>
      <c r="AI117" s="903"/>
      <c r="AJ117" s="904"/>
      <c r="AK117" s="905">
        <v>4044877</v>
      </c>
      <c r="AL117" s="903"/>
      <c r="AM117" s="903"/>
      <c r="AN117" s="903"/>
      <c r="AO117" s="904"/>
      <c r="AP117" s="906"/>
      <c r="AQ117" s="907"/>
      <c r="AR117" s="907"/>
      <c r="AS117" s="907"/>
      <c r="AT117" s="908"/>
      <c r="AU117" s="932"/>
      <c r="AV117" s="933"/>
      <c r="AW117" s="933"/>
      <c r="AX117" s="933"/>
      <c r="AY117" s="933"/>
      <c r="AZ117" s="863" t="s">
        <v>437</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438</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18" customFormat="1" ht="26.25" customHeight="1" x14ac:dyDescent="0.2">
      <c r="A118" s="895" t="s">
        <v>412</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409</v>
      </c>
      <c r="AB118" s="896"/>
      <c r="AC118" s="896"/>
      <c r="AD118" s="896"/>
      <c r="AE118" s="897"/>
      <c r="AF118" s="898" t="s">
        <v>410</v>
      </c>
      <c r="AG118" s="896"/>
      <c r="AH118" s="896"/>
      <c r="AI118" s="896"/>
      <c r="AJ118" s="897"/>
      <c r="AK118" s="898" t="s">
        <v>294</v>
      </c>
      <c r="AL118" s="896"/>
      <c r="AM118" s="896"/>
      <c r="AN118" s="896"/>
      <c r="AO118" s="897"/>
      <c r="AP118" s="899" t="s">
        <v>411</v>
      </c>
      <c r="AQ118" s="900"/>
      <c r="AR118" s="900"/>
      <c r="AS118" s="900"/>
      <c r="AT118" s="901"/>
      <c r="AU118" s="932"/>
      <c r="AV118" s="933"/>
      <c r="AW118" s="933"/>
      <c r="AX118" s="933"/>
      <c r="AY118" s="933"/>
      <c r="AZ118" s="838" t="s">
        <v>439</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440</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18" customFormat="1" ht="26.25" customHeight="1" x14ac:dyDescent="0.2">
      <c r="A119" s="818" t="s">
        <v>415</v>
      </c>
      <c r="B119" s="819"/>
      <c r="C119" s="860" t="s">
        <v>416</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39" t="s">
        <v>177</v>
      </c>
      <c r="BA119" s="239"/>
      <c r="BB119" s="239"/>
      <c r="BC119" s="239"/>
      <c r="BD119" s="239"/>
      <c r="BE119" s="239"/>
      <c r="BF119" s="239"/>
      <c r="BG119" s="239"/>
      <c r="BH119" s="239"/>
      <c r="BI119" s="239"/>
      <c r="BJ119" s="239"/>
      <c r="BK119" s="239"/>
      <c r="BL119" s="239"/>
      <c r="BM119" s="239"/>
      <c r="BN119" s="239"/>
      <c r="BO119" s="877" t="s">
        <v>441</v>
      </c>
      <c r="BP119" s="878"/>
      <c r="BQ119" s="879">
        <v>40424973</v>
      </c>
      <c r="BR119" s="845"/>
      <c r="BS119" s="845"/>
      <c r="BT119" s="845"/>
      <c r="BU119" s="845"/>
      <c r="BV119" s="845">
        <v>37311443</v>
      </c>
      <c r="BW119" s="845"/>
      <c r="BX119" s="845"/>
      <c r="BY119" s="845"/>
      <c r="BZ119" s="845"/>
      <c r="CA119" s="845">
        <v>35312017</v>
      </c>
      <c r="CB119" s="845"/>
      <c r="CC119" s="845"/>
      <c r="CD119" s="845"/>
      <c r="CE119" s="845"/>
      <c r="CF119" s="748"/>
      <c r="CG119" s="749"/>
      <c r="CH119" s="749"/>
      <c r="CI119" s="749"/>
      <c r="CJ119" s="834"/>
      <c r="CK119" s="928"/>
      <c r="CL119" s="823"/>
      <c r="CM119" s="838" t="s">
        <v>442</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18" customFormat="1" ht="26.25" customHeight="1" x14ac:dyDescent="0.2">
      <c r="A120" s="820"/>
      <c r="B120" s="821"/>
      <c r="C120" s="815" t="s">
        <v>419</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443</v>
      </c>
      <c r="AV120" s="881"/>
      <c r="AW120" s="881"/>
      <c r="AX120" s="881"/>
      <c r="AY120" s="882"/>
      <c r="AZ120" s="860" t="s">
        <v>444</v>
      </c>
      <c r="BA120" s="808"/>
      <c r="BB120" s="808"/>
      <c r="BC120" s="808"/>
      <c r="BD120" s="808"/>
      <c r="BE120" s="808"/>
      <c r="BF120" s="808"/>
      <c r="BG120" s="808"/>
      <c r="BH120" s="808"/>
      <c r="BI120" s="808"/>
      <c r="BJ120" s="808"/>
      <c r="BK120" s="808"/>
      <c r="BL120" s="808"/>
      <c r="BM120" s="808"/>
      <c r="BN120" s="808"/>
      <c r="BO120" s="808"/>
      <c r="BP120" s="809"/>
      <c r="BQ120" s="861">
        <v>6157770</v>
      </c>
      <c r="BR120" s="842"/>
      <c r="BS120" s="842"/>
      <c r="BT120" s="842"/>
      <c r="BU120" s="842"/>
      <c r="BV120" s="842">
        <v>7745899</v>
      </c>
      <c r="BW120" s="842"/>
      <c r="BX120" s="842"/>
      <c r="BY120" s="842"/>
      <c r="BZ120" s="842"/>
      <c r="CA120" s="842">
        <v>7379742</v>
      </c>
      <c r="CB120" s="842"/>
      <c r="CC120" s="842"/>
      <c r="CD120" s="842"/>
      <c r="CE120" s="842"/>
      <c r="CF120" s="866">
        <v>43.3</v>
      </c>
      <c r="CG120" s="867"/>
      <c r="CH120" s="867"/>
      <c r="CI120" s="867"/>
      <c r="CJ120" s="867"/>
      <c r="CK120" s="868" t="s">
        <v>445</v>
      </c>
      <c r="CL120" s="852"/>
      <c r="CM120" s="852"/>
      <c r="CN120" s="852"/>
      <c r="CO120" s="853"/>
      <c r="CP120" s="872" t="s">
        <v>394</v>
      </c>
      <c r="CQ120" s="873"/>
      <c r="CR120" s="873"/>
      <c r="CS120" s="873"/>
      <c r="CT120" s="873"/>
      <c r="CU120" s="873"/>
      <c r="CV120" s="873"/>
      <c r="CW120" s="873"/>
      <c r="CX120" s="873"/>
      <c r="CY120" s="873"/>
      <c r="CZ120" s="873"/>
      <c r="DA120" s="873"/>
      <c r="DB120" s="873"/>
      <c r="DC120" s="873"/>
      <c r="DD120" s="873"/>
      <c r="DE120" s="873"/>
      <c r="DF120" s="874"/>
      <c r="DG120" s="861">
        <v>5554887</v>
      </c>
      <c r="DH120" s="842"/>
      <c r="DI120" s="842"/>
      <c r="DJ120" s="842"/>
      <c r="DK120" s="842"/>
      <c r="DL120" s="842">
        <v>5197668</v>
      </c>
      <c r="DM120" s="842"/>
      <c r="DN120" s="842"/>
      <c r="DO120" s="842"/>
      <c r="DP120" s="842"/>
      <c r="DQ120" s="842">
        <v>5012385</v>
      </c>
      <c r="DR120" s="842"/>
      <c r="DS120" s="842"/>
      <c r="DT120" s="842"/>
      <c r="DU120" s="842"/>
      <c r="DV120" s="843">
        <v>29.4</v>
      </c>
      <c r="DW120" s="843"/>
      <c r="DX120" s="843"/>
      <c r="DY120" s="843"/>
      <c r="DZ120" s="844"/>
    </row>
    <row r="121" spans="1:130" s="218" customFormat="1" ht="26.25" customHeight="1" x14ac:dyDescent="0.2">
      <c r="A121" s="820"/>
      <c r="B121" s="821"/>
      <c r="C121" s="863" t="s">
        <v>446</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447</v>
      </c>
      <c r="BA121" s="752"/>
      <c r="BB121" s="752"/>
      <c r="BC121" s="752"/>
      <c r="BD121" s="752"/>
      <c r="BE121" s="752"/>
      <c r="BF121" s="752"/>
      <c r="BG121" s="752"/>
      <c r="BH121" s="752"/>
      <c r="BI121" s="752"/>
      <c r="BJ121" s="752"/>
      <c r="BK121" s="752"/>
      <c r="BL121" s="752"/>
      <c r="BM121" s="752"/>
      <c r="BN121" s="752"/>
      <c r="BO121" s="752"/>
      <c r="BP121" s="753"/>
      <c r="BQ121" s="816">
        <v>2490297</v>
      </c>
      <c r="BR121" s="817"/>
      <c r="BS121" s="817"/>
      <c r="BT121" s="817"/>
      <c r="BU121" s="817"/>
      <c r="BV121" s="817">
        <v>2453942</v>
      </c>
      <c r="BW121" s="817"/>
      <c r="BX121" s="817"/>
      <c r="BY121" s="817"/>
      <c r="BZ121" s="817"/>
      <c r="CA121" s="817">
        <v>2417132</v>
      </c>
      <c r="CB121" s="817"/>
      <c r="CC121" s="817"/>
      <c r="CD121" s="817"/>
      <c r="CE121" s="817"/>
      <c r="CF121" s="875">
        <v>14.2</v>
      </c>
      <c r="CG121" s="876"/>
      <c r="CH121" s="876"/>
      <c r="CI121" s="876"/>
      <c r="CJ121" s="876"/>
      <c r="CK121" s="869"/>
      <c r="CL121" s="855"/>
      <c r="CM121" s="855"/>
      <c r="CN121" s="855"/>
      <c r="CO121" s="856"/>
      <c r="CP121" s="835" t="s">
        <v>392</v>
      </c>
      <c r="CQ121" s="836"/>
      <c r="CR121" s="836"/>
      <c r="CS121" s="836"/>
      <c r="CT121" s="836"/>
      <c r="CU121" s="836"/>
      <c r="CV121" s="836"/>
      <c r="CW121" s="836"/>
      <c r="CX121" s="836"/>
      <c r="CY121" s="836"/>
      <c r="CZ121" s="836"/>
      <c r="DA121" s="836"/>
      <c r="DB121" s="836"/>
      <c r="DC121" s="836"/>
      <c r="DD121" s="836"/>
      <c r="DE121" s="836"/>
      <c r="DF121" s="837"/>
      <c r="DG121" s="816">
        <v>446775</v>
      </c>
      <c r="DH121" s="817"/>
      <c r="DI121" s="817"/>
      <c r="DJ121" s="817"/>
      <c r="DK121" s="817"/>
      <c r="DL121" s="817">
        <v>452394</v>
      </c>
      <c r="DM121" s="817"/>
      <c r="DN121" s="817"/>
      <c r="DO121" s="817"/>
      <c r="DP121" s="817"/>
      <c r="DQ121" s="817">
        <v>572487</v>
      </c>
      <c r="DR121" s="817"/>
      <c r="DS121" s="817"/>
      <c r="DT121" s="817"/>
      <c r="DU121" s="817"/>
      <c r="DV121" s="794">
        <v>3.4</v>
      </c>
      <c r="DW121" s="794"/>
      <c r="DX121" s="794"/>
      <c r="DY121" s="794"/>
      <c r="DZ121" s="795"/>
    </row>
    <row r="122" spans="1:130" s="218" customFormat="1" ht="26.25" customHeight="1" x14ac:dyDescent="0.2">
      <c r="A122" s="820"/>
      <c r="B122" s="821"/>
      <c r="C122" s="815" t="s">
        <v>429</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448</v>
      </c>
      <c r="BA122" s="839"/>
      <c r="BB122" s="839"/>
      <c r="BC122" s="839"/>
      <c r="BD122" s="839"/>
      <c r="BE122" s="839"/>
      <c r="BF122" s="839"/>
      <c r="BG122" s="839"/>
      <c r="BH122" s="839"/>
      <c r="BI122" s="839"/>
      <c r="BJ122" s="839"/>
      <c r="BK122" s="839"/>
      <c r="BL122" s="839"/>
      <c r="BM122" s="839"/>
      <c r="BN122" s="839"/>
      <c r="BO122" s="839"/>
      <c r="BP122" s="840"/>
      <c r="BQ122" s="879">
        <v>25764484</v>
      </c>
      <c r="BR122" s="845"/>
      <c r="BS122" s="845"/>
      <c r="BT122" s="845"/>
      <c r="BU122" s="845"/>
      <c r="BV122" s="845">
        <v>23623901</v>
      </c>
      <c r="BW122" s="845"/>
      <c r="BX122" s="845"/>
      <c r="BY122" s="845"/>
      <c r="BZ122" s="845"/>
      <c r="CA122" s="845">
        <v>21495240</v>
      </c>
      <c r="CB122" s="845"/>
      <c r="CC122" s="845"/>
      <c r="CD122" s="845"/>
      <c r="CE122" s="845"/>
      <c r="CF122" s="846">
        <v>126.1</v>
      </c>
      <c r="CG122" s="847"/>
      <c r="CH122" s="847"/>
      <c r="CI122" s="847"/>
      <c r="CJ122" s="847"/>
      <c r="CK122" s="869"/>
      <c r="CL122" s="855"/>
      <c r="CM122" s="855"/>
      <c r="CN122" s="855"/>
      <c r="CO122" s="856"/>
      <c r="CP122" s="835" t="s">
        <v>390</v>
      </c>
      <c r="CQ122" s="836"/>
      <c r="CR122" s="836"/>
      <c r="CS122" s="836"/>
      <c r="CT122" s="836"/>
      <c r="CU122" s="836"/>
      <c r="CV122" s="836"/>
      <c r="CW122" s="836"/>
      <c r="CX122" s="836"/>
      <c r="CY122" s="836"/>
      <c r="CZ122" s="836"/>
      <c r="DA122" s="836"/>
      <c r="DB122" s="836"/>
      <c r="DC122" s="836"/>
      <c r="DD122" s="836"/>
      <c r="DE122" s="836"/>
      <c r="DF122" s="837"/>
      <c r="DG122" s="816" t="s">
        <v>122</v>
      </c>
      <c r="DH122" s="817"/>
      <c r="DI122" s="817"/>
      <c r="DJ122" s="817"/>
      <c r="DK122" s="817"/>
      <c r="DL122" s="817" t="s">
        <v>122</v>
      </c>
      <c r="DM122" s="817"/>
      <c r="DN122" s="817"/>
      <c r="DO122" s="817"/>
      <c r="DP122" s="817"/>
      <c r="DQ122" s="817" t="s">
        <v>122</v>
      </c>
      <c r="DR122" s="817"/>
      <c r="DS122" s="817"/>
      <c r="DT122" s="817"/>
      <c r="DU122" s="817"/>
      <c r="DV122" s="794" t="s">
        <v>122</v>
      </c>
      <c r="DW122" s="794"/>
      <c r="DX122" s="794"/>
      <c r="DY122" s="794"/>
      <c r="DZ122" s="795"/>
    </row>
    <row r="123" spans="1:130" s="218" customFormat="1" ht="26.25" customHeight="1" x14ac:dyDescent="0.2">
      <c r="A123" s="820"/>
      <c r="B123" s="821"/>
      <c r="C123" s="815" t="s">
        <v>435</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39" t="s">
        <v>177</v>
      </c>
      <c r="BA123" s="239"/>
      <c r="BB123" s="239"/>
      <c r="BC123" s="239"/>
      <c r="BD123" s="239"/>
      <c r="BE123" s="239"/>
      <c r="BF123" s="239"/>
      <c r="BG123" s="239"/>
      <c r="BH123" s="239"/>
      <c r="BI123" s="239"/>
      <c r="BJ123" s="239"/>
      <c r="BK123" s="239"/>
      <c r="BL123" s="239"/>
      <c r="BM123" s="239"/>
      <c r="BN123" s="239"/>
      <c r="BO123" s="877" t="s">
        <v>449</v>
      </c>
      <c r="BP123" s="878"/>
      <c r="BQ123" s="832">
        <v>34412551</v>
      </c>
      <c r="BR123" s="833"/>
      <c r="BS123" s="833"/>
      <c r="BT123" s="833"/>
      <c r="BU123" s="833"/>
      <c r="BV123" s="833">
        <v>33823742</v>
      </c>
      <c r="BW123" s="833"/>
      <c r="BX123" s="833"/>
      <c r="BY123" s="833"/>
      <c r="BZ123" s="833"/>
      <c r="CA123" s="833">
        <v>31292114</v>
      </c>
      <c r="CB123" s="833"/>
      <c r="CC123" s="833"/>
      <c r="CD123" s="833"/>
      <c r="CE123" s="833"/>
      <c r="CF123" s="748"/>
      <c r="CG123" s="749"/>
      <c r="CH123" s="749"/>
      <c r="CI123" s="749"/>
      <c r="CJ123" s="834"/>
      <c r="CK123" s="869"/>
      <c r="CL123" s="855"/>
      <c r="CM123" s="855"/>
      <c r="CN123" s="855"/>
      <c r="CO123" s="856"/>
      <c r="CP123" s="835" t="s">
        <v>391</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18" customFormat="1" ht="26.25" customHeight="1" thickBot="1" x14ac:dyDescent="0.25">
      <c r="A124" s="820"/>
      <c r="B124" s="821"/>
      <c r="C124" s="815" t="s">
        <v>438</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v>1122</v>
      </c>
      <c r="AG124" s="780"/>
      <c r="AH124" s="780"/>
      <c r="AI124" s="780"/>
      <c r="AJ124" s="781"/>
      <c r="AK124" s="782">
        <v>702</v>
      </c>
      <c r="AL124" s="780"/>
      <c r="AM124" s="780"/>
      <c r="AN124" s="780"/>
      <c r="AO124" s="781"/>
      <c r="AP124" s="824">
        <v>0</v>
      </c>
      <c r="AQ124" s="825"/>
      <c r="AR124" s="825"/>
      <c r="AS124" s="825"/>
      <c r="AT124" s="826"/>
      <c r="AU124" s="827" t="s">
        <v>450</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37</v>
      </c>
      <c r="BR124" s="831"/>
      <c r="BS124" s="831"/>
      <c r="BT124" s="831"/>
      <c r="BU124" s="831"/>
      <c r="BV124" s="831">
        <v>21</v>
      </c>
      <c r="BW124" s="831"/>
      <c r="BX124" s="831"/>
      <c r="BY124" s="831"/>
      <c r="BZ124" s="831"/>
      <c r="CA124" s="831">
        <v>23.5</v>
      </c>
      <c r="CB124" s="831"/>
      <c r="CC124" s="831"/>
      <c r="CD124" s="831"/>
      <c r="CE124" s="831"/>
      <c r="CF124" s="726"/>
      <c r="CG124" s="727"/>
      <c r="CH124" s="727"/>
      <c r="CI124" s="727"/>
      <c r="CJ124" s="862"/>
      <c r="CK124" s="870"/>
      <c r="CL124" s="870"/>
      <c r="CM124" s="870"/>
      <c r="CN124" s="870"/>
      <c r="CO124" s="871"/>
      <c r="CP124" s="835" t="s">
        <v>451</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18" customFormat="1" ht="26.25" customHeight="1" x14ac:dyDescent="0.2">
      <c r="A125" s="820"/>
      <c r="B125" s="821"/>
      <c r="C125" s="815" t="s">
        <v>440</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851" t="s">
        <v>452</v>
      </c>
      <c r="CL125" s="852"/>
      <c r="CM125" s="852"/>
      <c r="CN125" s="852"/>
      <c r="CO125" s="853"/>
      <c r="CP125" s="860" t="s">
        <v>453</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18" customFormat="1" ht="26.25" customHeight="1" thickBot="1" x14ac:dyDescent="0.25">
      <c r="A126" s="820"/>
      <c r="B126" s="821"/>
      <c r="C126" s="815" t="s">
        <v>442</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854"/>
      <c r="CL126" s="855"/>
      <c r="CM126" s="855"/>
      <c r="CN126" s="855"/>
      <c r="CO126" s="856"/>
      <c r="CP126" s="815" t="s">
        <v>454</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18" customFormat="1" ht="26.25" customHeight="1" x14ac:dyDescent="0.2">
      <c r="A127" s="822"/>
      <c r="B127" s="823"/>
      <c r="C127" s="838" t="s">
        <v>455</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v>8447</v>
      </c>
      <c r="AB127" s="780"/>
      <c r="AC127" s="780"/>
      <c r="AD127" s="780"/>
      <c r="AE127" s="781"/>
      <c r="AF127" s="782">
        <v>10345</v>
      </c>
      <c r="AG127" s="780"/>
      <c r="AH127" s="780"/>
      <c r="AI127" s="780"/>
      <c r="AJ127" s="781"/>
      <c r="AK127" s="782">
        <v>7839</v>
      </c>
      <c r="AL127" s="780"/>
      <c r="AM127" s="780"/>
      <c r="AN127" s="780"/>
      <c r="AO127" s="781"/>
      <c r="AP127" s="824">
        <v>0</v>
      </c>
      <c r="AQ127" s="825"/>
      <c r="AR127" s="825"/>
      <c r="AS127" s="825"/>
      <c r="AT127" s="826"/>
      <c r="AU127" s="220"/>
      <c r="AV127" s="220"/>
      <c r="AW127" s="220"/>
      <c r="AX127" s="841" t="s">
        <v>456</v>
      </c>
      <c r="AY127" s="812"/>
      <c r="AZ127" s="812"/>
      <c r="BA127" s="812"/>
      <c r="BB127" s="812"/>
      <c r="BC127" s="812"/>
      <c r="BD127" s="812"/>
      <c r="BE127" s="813"/>
      <c r="BF127" s="811" t="s">
        <v>457</v>
      </c>
      <c r="BG127" s="812"/>
      <c r="BH127" s="812"/>
      <c r="BI127" s="812"/>
      <c r="BJ127" s="812"/>
      <c r="BK127" s="812"/>
      <c r="BL127" s="813"/>
      <c r="BM127" s="811" t="s">
        <v>458</v>
      </c>
      <c r="BN127" s="812"/>
      <c r="BO127" s="812"/>
      <c r="BP127" s="812"/>
      <c r="BQ127" s="812"/>
      <c r="BR127" s="812"/>
      <c r="BS127" s="813"/>
      <c r="BT127" s="811" t="s">
        <v>459</v>
      </c>
      <c r="BU127" s="812"/>
      <c r="BV127" s="812"/>
      <c r="BW127" s="812"/>
      <c r="BX127" s="812"/>
      <c r="BY127" s="812"/>
      <c r="BZ127" s="814"/>
      <c r="CA127" s="220"/>
      <c r="CB127" s="220"/>
      <c r="CC127" s="220"/>
      <c r="CD127" s="243"/>
      <c r="CE127" s="243"/>
      <c r="CF127" s="243"/>
      <c r="CG127" s="220"/>
      <c r="CH127" s="220"/>
      <c r="CI127" s="220"/>
      <c r="CJ127" s="242"/>
      <c r="CK127" s="854"/>
      <c r="CL127" s="855"/>
      <c r="CM127" s="855"/>
      <c r="CN127" s="855"/>
      <c r="CO127" s="856"/>
      <c r="CP127" s="815" t="s">
        <v>460</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18" customFormat="1" ht="26.25" customHeight="1" thickBot="1" x14ac:dyDescent="0.25">
      <c r="A128" s="796" t="s">
        <v>461</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462</v>
      </c>
      <c r="X128" s="798"/>
      <c r="Y128" s="798"/>
      <c r="Z128" s="799"/>
      <c r="AA128" s="800">
        <v>325374</v>
      </c>
      <c r="AB128" s="801"/>
      <c r="AC128" s="801"/>
      <c r="AD128" s="801"/>
      <c r="AE128" s="802"/>
      <c r="AF128" s="803">
        <v>311372</v>
      </c>
      <c r="AG128" s="801"/>
      <c r="AH128" s="801"/>
      <c r="AI128" s="801"/>
      <c r="AJ128" s="802"/>
      <c r="AK128" s="803">
        <v>369834</v>
      </c>
      <c r="AL128" s="801"/>
      <c r="AM128" s="801"/>
      <c r="AN128" s="801"/>
      <c r="AO128" s="802"/>
      <c r="AP128" s="804"/>
      <c r="AQ128" s="805"/>
      <c r="AR128" s="805"/>
      <c r="AS128" s="805"/>
      <c r="AT128" s="806"/>
      <c r="AU128" s="220"/>
      <c r="AV128" s="220"/>
      <c r="AW128" s="220"/>
      <c r="AX128" s="807" t="s">
        <v>463</v>
      </c>
      <c r="AY128" s="808"/>
      <c r="AZ128" s="808"/>
      <c r="BA128" s="808"/>
      <c r="BB128" s="808"/>
      <c r="BC128" s="808"/>
      <c r="BD128" s="808"/>
      <c r="BE128" s="809"/>
      <c r="BF128" s="786" t="s">
        <v>122</v>
      </c>
      <c r="BG128" s="787"/>
      <c r="BH128" s="787"/>
      <c r="BI128" s="787"/>
      <c r="BJ128" s="787"/>
      <c r="BK128" s="787"/>
      <c r="BL128" s="810"/>
      <c r="BM128" s="786">
        <v>12.52</v>
      </c>
      <c r="BN128" s="787"/>
      <c r="BO128" s="787"/>
      <c r="BP128" s="787"/>
      <c r="BQ128" s="787"/>
      <c r="BR128" s="787"/>
      <c r="BS128" s="810"/>
      <c r="BT128" s="786">
        <v>20</v>
      </c>
      <c r="BU128" s="787"/>
      <c r="BV128" s="787"/>
      <c r="BW128" s="787"/>
      <c r="BX128" s="787"/>
      <c r="BY128" s="787"/>
      <c r="BZ128" s="788"/>
      <c r="CA128" s="243"/>
      <c r="CB128" s="243"/>
      <c r="CC128" s="243"/>
      <c r="CD128" s="243"/>
      <c r="CE128" s="243"/>
      <c r="CF128" s="243"/>
      <c r="CG128" s="220"/>
      <c r="CH128" s="220"/>
      <c r="CI128" s="220"/>
      <c r="CJ128" s="242"/>
      <c r="CK128" s="857"/>
      <c r="CL128" s="858"/>
      <c r="CM128" s="858"/>
      <c r="CN128" s="858"/>
      <c r="CO128" s="859"/>
      <c r="CP128" s="789" t="s">
        <v>464</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v>8597</v>
      </c>
      <c r="DM128" s="791"/>
      <c r="DN128" s="791"/>
      <c r="DO128" s="791"/>
      <c r="DP128" s="791"/>
      <c r="DQ128" s="791">
        <v>3211</v>
      </c>
      <c r="DR128" s="791"/>
      <c r="DS128" s="791"/>
      <c r="DT128" s="791"/>
      <c r="DU128" s="791"/>
      <c r="DV128" s="792">
        <v>0</v>
      </c>
      <c r="DW128" s="792"/>
      <c r="DX128" s="792"/>
      <c r="DY128" s="792"/>
      <c r="DZ128" s="793"/>
    </row>
    <row r="129" spans="1:131" s="218" customFormat="1" ht="26.25" customHeight="1" x14ac:dyDescent="0.2">
      <c r="A129" s="774" t="s">
        <v>103</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465</v>
      </c>
      <c r="X129" s="777"/>
      <c r="Y129" s="777"/>
      <c r="Z129" s="778"/>
      <c r="AA129" s="779">
        <v>19103538</v>
      </c>
      <c r="AB129" s="780"/>
      <c r="AC129" s="780"/>
      <c r="AD129" s="780"/>
      <c r="AE129" s="781"/>
      <c r="AF129" s="782">
        <v>19257621</v>
      </c>
      <c r="AG129" s="780"/>
      <c r="AH129" s="780"/>
      <c r="AI129" s="780"/>
      <c r="AJ129" s="781"/>
      <c r="AK129" s="782">
        <v>19545366</v>
      </c>
      <c r="AL129" s="780"/>
      <c r="AM129" s="780"/>
      <c r="AN129" s="780"/>
      <c r="AO129" s="781"/>
      <c r="AP129" s="783"/>
      <c r="AQ129" s="784"/>
      <c r="AR129" s="784"/>
      <c r="AS129" s="784"/>
      <c r="AT129" s="785"/>
      <c r="AU129" s="221"/>
      <c r="AV129" s="221"/>
      <c r="AW129" s="221"/>
      <c r="AX129" s="751" t="s">
        <v>466</v>
      </c>
      <c r="AY129" s="752"/>
      <c r="AZ129" s="752"/>
      <c r="BA129" s="752"/>
      <c r="BB129" s="752"/>
      <c r="BC129" s="752"/>
      <c r="BD129" s="752"/>
      <c r="BE129" s="753"/>
      <c r="BF129" s="770" t="s">
        <v>122</v>
      </c>
      <c r="BG129" s="771"/>
      <c r="BH129" s="771"/>
      <c r="BI129" s="771"/>
      <c r="BJ129" s="771"/>
      <c r="BK129" s="771"/>
      <c r="BL129" s="772"/>
      <c r="BM129" s="770">
        <v>17.52</v>
      </c>
      <c r="BN129" s="771"/>
      <c r="BO129" s="771"/>
      <c r="BP129" s="771"/>
      <c r="BQ129" s="771"/>
      <c r="BR129" s="771"/>
      <c r="BS129" s="772"/>
      <c r="BT129" s="770">
        <v>30</v>
      </c>
      <c r="BU129" s="771"/>
      <c r="BV129" s="771"/>
      <c r="BW129" s="771"/>
      <c r="BX129" s="771"/>
      <c r="BY129" s="771"/>
      <c r="BZ129" s="773"/>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2">
      <c r="A130" s="774" t="s">
        <v>467</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468</v>
      </c>
      <c r="X130" s="777"/>
      <c r="Y130" s="777"/>
      <c r="Z130" s="778"/>
      <c r="AA130" s="779">
        <v>2888111</v>
      </c>
      <c r="AB130" s="780"/>
      <c r="AC130" s="780"/>
      <c r="AD130" s="780"/>
      <c r="AE130" s="781"/>
      <c r="AF130" s="782">
        <v>2718698</v>
      </c>
      <c r="AG130" s="780"/>
      <c r="AH130" s="780"/>
      <c r="AI130" s="780"/>
      <c r="AJ130" s="781"/>
      <c r="AK130" s="782">
        <v>2505913</v>
      </c>
      <c r="AL130" s="780"/>
      <c r="AM130" s="780"/>
      <c r="AN130" s="780"/>
      <c r="AO130" s="781"/>
      <c r="AP130" s="783"/>
      <c r="AQ130" s="784"/>
      <c r="AR130" s="784"/>
      <c r="AS130" s="784"/>
      <c r="AT130" s="785"/>
      <c r="AU130" s="221"/>
      <c r="AV130" s="221"/>
      <c r="AW130" s="221"/>
      <c r="AX130" s="751" t="s">
        <v>469</v>
      </c>
      <c r="AY130" s="752"/>
      <c r="AZ130" s="752"/>
      <c r="BA130" s="752"/>
      <c r="BB130" s="752"/>
      <c r="BC130" s="752"/>
      <c r="BD130" s="752"/>
      <c r="BE130" s="753"/>
      <c r="BF130" s="754">
        <v>7</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5">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470</v>
      </c>
      <c r="X131" s="761"/>
      <c r="Y131" s="761"/>
      <c r="Z131" s="762"/>
      <c r="AA131" s="763">
        <v>16215427</v>
      </c>
      <c r="AB131" s="764"/>
      <c r="AC131" s="764"/>
      <c r="AD131" s="764"/>
      <c r="AE131" s="765"/>
      <c r="AF131" s="766">
        <v>16538923</v>
      </c>
      <c r="AG131" s="764"/>
      <c r="AH131" s="764"/>
      <c r="AI131" s="764"/>
      <c r="AJ131" s="765"/>
      <c r="AK131" s="766">
        <v>17039453</v>
      </c>
      <c r="AL131" s="764"/>
      <c r="AM131" s="764"/>
      <c r="AN131" s="764"/>
      <c r="AO131" s="765"/>
      <c r="AP131" s="767"/>
      <c r="AQ131" s="768"/>
      <c r="AR131" s="768"/>
      <c r="AS131" s="768"/>
      <c r="AT131" s="769"/>
      <c r="AU131" s="221"/>
      <c r="AV131" s="221"/>
      <c r="AW131" s="221"/>
      <c r="AX131" s="729" t="s">
        <v>471</v>
      </c>
      <c r="AY131" s="730"/>
      <c r="AZ131" s="730"/>
      <c r="BA131" s="730"/>
      <c r="BB131" s="730"/>
      <c r="BC131" s="730"/>
      <c r="BD131" s="730"/>
      <c r="BE131" s="731"/>
      <c r="BF131" s="732">
        <v>23.5</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2">
      <c r="A132" s="738" t="s">
        <v>472</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473</v>
      </c>
      <c r="W132" s="742"/>
      <c r="X132" s="742"/>
      <c r="Y132" s="742"/>
      <c r="Z132" s="743"/>
      <c r="AA132" s="744">
        <v>6.9872042219999999</v>
      </c>
      <c r="AB132" s="745"/>
      <c r="AC132" s="745"/>
      <c r="AD132" s="745"/>
      <c r="AE132" s="746"/>
      <c r="AF132" s="747">
        <v>7.2924821040000003</v>
      </c>
      <c r="AG132" s="745"/>
      <c r="AH132" s="745"/>
      <c r="AI132" s="745"/>
      <c r="AJ132" s="746"/>
      <c r="AK132" s="747">
        <v>6.8613118039999996</v>
      </c>
      <c r="AL132" s="745"/>
      <c r="AM132" s="745"/>
      <c r="AN132" s="745"/>
      <c r="AO132" s="746"/>
      <c r="AP132" s="748"/>
      <c r="AQ132" s="749"/>
      <c r="AR132" s="749"/>
      <c r="AS132" s="749"/>
      <c r="AT132" s="75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5">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474</v>
      </c>
      <c r="W133" s="721"/>
      <c r="X133" s="721"/>
      <c r="Y133" s="721"/>
      <c r="Z133" s="722"/>
      <c r="AA133" s="723">
        <v>6.2</v>
      </c>
      <c r="AB133" s="724"/>
      <c r="AC133" s="724"/>
      <c r="AD133" s="724"/>
      <c r="AE133" s="725"/>
      <c r="AF133" s="723">
        <v>6.7</v>
      </c>
      <c r="AG133" s="724"/>
      <c r="AH133" s="724"/>
      <c r="AI133" s="724"/>
      <c r="AJ133" s="725"/>
      <c r="AK133" s="723">
        <v>7</v>
      </c>
      <c r="AL133" s="724"/>
      <c r="AM133" s="724"/>
      <c r="AN133" s="724"/>
      <c r="AO133" s="725"/>
      <c r="AP133" s="726"/>
      <c r="AQ133" s="727"/>
      <c r="AR133" s="727"/>
      <c r="AS133" s="727"/>
      <c r="AT133" s="728"/>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2">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4" hidden="1" x14ac:dyDescent="0.2">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egaW1as3aaR241FLjlg06u/5wo8XNV/N0IjZQjI18swuqJf8/b+Zst++/YRndiQDhOmyIiVt8YQfDru2HyiVug==" saltValue="e9JEZJ8uNTI2JXk4pcMEwA=="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85" zoomScaleNormal="85" zoomScaleSheetLayoutView="85" workbookViewId="0"/>
  </sheetViews>
  <sheetFormatPr defaultColWidth="0" defaultRowHeight="13.5" customHeight="1" zeroHeight="1" x14ac:dyDescent="0.2"/>
  <cols>
    <col min="1" max="120" width="2.77734375" style="248" customWidth="1"/>
    <col min="121" max="121" width="0" style="247" hidden="1" customWidth="1"/>
    <col min="122" max="16384" width="9" style="247" hidden="1"/>
  </cols>
  <sheetData>
    <row r="1" spans="1:120" ht="13.2"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7"/>
    </row>
    <row r="17" spans="119:120" ht="13.2" x14ac:dyDescent="0.2">
      <c r="DP17" s="247"/>
    </row>
    <row r="18" spans="119:120" ht="13.2" x14ac:dyDescent="0.2"/>
    <row r="19" spans="119:120" ht="13.2" x14ac:dyDescent="0.2"/>
    <row r="20" spans="119:120" ht="13.2" x14ac:dyDescent="0.2">
      <c r="DO20" s="247"/>
      <c r="DP20" s="247"/>
    </row>
    <row r="21" spans="119:120" ht="13.2" x14ac:dyDescent="0.2">
      <c r="DP21" s="247"/>
    </row>
    <row r="22" spans="119:120" ht="13.2" x14ac:dyDescent="0.2"/>
    <row r="23" spans="119:120" ht="13.2" x14ac:dyDescent="0.2">
      <c r="DO23" s="247"/>
      <c r="DP23" s="247"/>
    </row>
    <row r="24" spans="119:120" ht="13.2" x14ac:dyDescent="0.2">
      <c r="DP24" s="247"/>
    </row>
    <row r="25" spans="119:120" ht="13.2" x14ac:dyDescent="0.2">
      <c r="DP25" s="247"/>
    </row>
    <row r="26" spans="119:120" ht="13.2" x14ac:dyDescent="0.2">
      <c r="DO26" s="247"/>
      <c r="DP26" s="247"/>
    </row>
    <row r="27" spans="119:120" ht="13.2" x14ac:dyDescent="0.2"/>
    <row r="28" spans="119:120" ht="13.2" x14ac:dyDescent="0.2">
      <c r="DO28" s="247"/>
      <c r="DP28" s="247"/>
    </row>
    <row r="29" spans="119:120" ht="13.2" x14ac:dyDescent="0.2">
      <c r="DP29" s="247"/>
    </row>
    <row r="30" spans="119:120" ht="13.2" x14ac:dyDescent="0.2"/>
    <row r="31" spans="119:120" ht="13.2" x14ac:dyDescent="0.2">
      <c r="DO31" s="247"/>
      <c r="DP31" s="247"/>
    </row>
    <row r="32" spans="119:120" ht="13.2" x14ac:dyDescent="0.2"/>
    <row r="33" spans="98:120" ht="13.2" x14ac:dyDescent="0.2">
      <c r="DO33" s="247"/>
      <c r="DP33" s="247"/>
    </row>
    <row r="34" spans="98:120" ht="13.2" x14ac:dyDescent="0.2">
      <c r="DM34" s="247"/>
    </row>
    <row r="35" spans="98:120" ht="13.2" x14ac:dyDescent="0.2">
      <c r="CT35" s="247"/>
      <c r="CU35" s="247"/>
      <c r="CV35" s="247"/>
      <c r="CY35" s="247"/>
      <c r="CZ35" s="247"/>
      <c r="DA35" s="247"/>
      <c r="DD35" s="247"/>
      <c r="DE35" s="247"/>
      <c r="DF35" s="247"/>
      <c r="DI35" s="247"/>
      <c r="DJ35" s="247"/>
      <c r="DK35" s="247"/>
      <c r="DM35" s="247"/>
      <c r="DN35" s="247"/>
      <c r="DO35" s="247"/>
      <c r="DP35" s="247"/>
    </row>
    <row r="36" spans="98:120" ht="13.2" x14ac:dyDescent="0.2"/>
    <row r="37" spans="98:120" ht="13.2" x14ac:dyDescent="0.2">
      <c r="CW37" s="247"/>
      <c r="DB37" s="247"/>
      <c r="DG37" s="247"/>
      <c r="DL37" s="247"/>
      <c r="DP37" s="247"/>
    </row>
    <row r="38" spans="98:120" ht="13.2" x14ac:dyDescent="0.2">
      <c r="CT38" s="247"/>
      <c r="CU38" s="247"/>
      <c r="CV38" s="247"/>
      <c r="CW38" s="247"/>
      <c r="CY38" s="247"/>
      <c r="CZ38" s="247"/>
      <c r="DA38" s="247"/>
      <c r="DB38" s="247"/>
      <c r="DD38" s="247"/>
      <c r="DE38" s="247"/>
      <c r="DF38" s="247"/>
      <c r="DG38" s="247"/>
      <c r="DI38" s="247"/>
      <c r="DJ38" s="247"/>
      <c r="DK38" s="247"/>
      <c r="DL38" s="247"/>
      <c r="DN38" s="247"/>
      <c r="DO38" s="247"/>
      <c r="DP38" s="247"/>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7"/>
      <c r="DO49" s="247"/>
      <c r="DP49" s="247"/>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7"/>
      <c r="CS63" s="247"/>
      <c r="CX63" s="247"/>
      <c r="DC63" s="247"/>
      <c r="DH63" s="247"/>
    </row>
    <row r="64" spans="22:120" ht="13.2" x14ac:dyDescent="0.2">
      <c r="V64" s="247"/>
    </row>
    <row r="65" spans="15:120" ht="13.2" x14ac:dyDescent="0.2">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ht="13.2" x14ac:dyDescent="0.2">
      <c r="Q66" s="247"/>
      <c r="S66" s="247"/>
      <c r="U66" s="247"/>
      <c r="DM66" s="247"/>
    </row>
    <row r="67" spans="15:120" ht="13.2" x14ac:dyDescent="0.2">
      <c r="O67" s="247"/>
      <c r="P67" s="247"/>
      <c r="R67" s="247"/>
      <c r="T67" s="247"/>
      <c r="Y67" s="247"/>
      <c r="CT67" s="247"/>
      <c r="CV67" s="247"/>
      <c r="CW67" s="247"/>
      <c r="CY67" s="247"/>
      <c r="DA67" s="247"/>
      <c r="DB67" s="247"/>
      <c r="DD67" s="247"/>
      <c r="DF67" s="247"/>
      <c r="DG67" s="247"/>
      <c r="DI67" s="247"/>
      <c r="DK67" s="247"/>
      <c r="DL67" s="247"/>
      <c r="DN67" s="247"/>
      <c r="DO67" s="247"/>
      <c r="DP67" s="247"/>
    </row>
    <row r="68" spans="15:120" ht="13.2" x14ac:dyDescent="0.2"/>
    <row r="69" spans="15:120" ht="13.2" x14ac:dyDescent="0.2"/>
    <row r="70" spans="15:120" ht="13.2" x14ac:dyDescent="0.2"/>
    <row r="71" spans="15:120" ht="13.2" x14ac:dyDescent="0.2"/>
    <row r="72" spans="15:120" ht="13.2" x14ac:dyDescent="0.2">
      <c r="DP72" s="247"/>
    </row>
    <row r="73" spans="15:120" ht="13.2" x14ac:dyDescent="0.2">
      <c r="DP73" s="247"/>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7"/>
      <c r="CX96" s="247"/>
      <c r="DC96" s="247"/>
      <c r="DH96" s="247"/>
    </row>
    <row r="97" spans="24:120" ht="13.2" x14ac:dyDescent="0.2">
      <c r="CS97" s="247"/>
      <c r="CX97" s="247"/>
      <c r="DC97" s="247"/>
      <c r="DH97" s="247"/>
      <c r="DP97" s="248" t="s">
        <v>475</v>
      </c>
    </row>
    <row r="98" spans="24:120" ht="13.2" hidden="1" x14ac:dyDescent="0.2">
      <c r="CS98" s="247"/>
      <c r="CX98" s="247"/>
      <c r="DC98" s="247"/>
      <c r="DH98" s="247"/>
    </row>
    <row r="99" spans="24:120" ht="13.2" hidden="1" x14ac:dyDescent="0.2">
      <c r="CS99" s="247"/>
      <c r="CX99" s="247"/>
      <c r="DC99" s="247"/>
      <c r="DH99" s="247"/>
    </row>
    <row r="101" spans="24:120" ht="12" hidden="1" customHeight="1" x14ac:dyDescent="0.2">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2">
      <c r="CU102" s="247"/>
      <c r="CZ102" s="247"/>
      <c r="DE102" s="247"/>
      <c r="DJ102" s="247"/>
      <c r="DM102" s="247"/>
    </row>
    <row r="103" spans="24:120" ht="13.2" hidden="1" x14ac:dyDescent="0.2">
      <c r="CT103" s="247"/>
      <c r="CV103" s="247"/>
      <c r="CW103" s="247"/>
      <c r="CY103" s="247"/>
      <c r="DA103" s="247"/>
      <c r="DB103" s="247"/>
      <c r="DD103" s="247"/>
      <c r="DF103" s="247"/>
      <c r="DG103" s="247"/>
      <c r="DI103" s="247"/>
      <c r="DK103" s="247"/>
      <c r="DL103" s="247"/>
      <c r="DM103" s="247"/>
      <c r="DN103" s="247"/>
      <c r="DO103" s="247"/>
      <c r="DP103" s="247"/>
    </row>
    <row r="104" spans="24:120" ht="13.2" hidden="1" x14ac:dyDescent="0.2">
      <c r="CV104" s="247"/>
      <c r="CW104" s="247"/>
      <c r="DA104" s="247"/>
      <c r="DB104" s="247"/>
      <c r="DF104" s="247"/>
      <c r="DG104" s="247"/>
      <c r="DK104" s="247"/>
      <c r="DL104" s="247"/>
      <c r="DN104" s="247"/>
      <c r="DO104" s="247"/>
      <c r="DP104" s="247"/>
    </row>
    <row r="105" spans="24:120" ht="12.75" hidden="1" customHeight="1" x14ac:dyDescent="0.2"/>
  </sheetData>
  <sheetProtection algorithmName="SHA-512" hashValue="7K59ICyQWpTu7GGxLm5MSK9Iqkyt0kXbyDjQU5/Xn2GHU6LlC5n41eosqLk2Y8VQ7U4FRmZbB6hmx41IgAH4WA==" saltValue="PYx2cw7ZT0P7aWaqD4r2a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90" zoomScaleNormal="90" zoomScaleSheetLayoutView="55" workbookViewId="0">
      <selection sqref="A1:XFD1"/>
    </sheetView>
  </sheetViews>
  <sheetFormatPr defaultColWidth="0" defaultRowHeight="13.5" customHeight="1" zeroHeight="1" x14ac:dyDescent="0.2"/>
  <cols>
    <col min="1" max="116" width="2.6640625" style="248" customWidth="1"/>
    <col min="117" max="16384" width="9" style="247" hidden="1"/>
  </cols>
  <sheetData>
    <row r="1" spans="2:116" ht="13.2"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ht="13.2" x14ac:dyDescent="0.2"/>
    <row r="3" spans="2:116" ht="13.2" x14ac:dyDescent="0.2"/>
    <row r="4" spans="2:116" ht="13.2" x14ac:dyDescent="0.2">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ht="13.2" x14ac:dyDescent="0.2">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ht="13.2" x14ac:dyDescent="0.2"/>
    <row r="20" spans="9:116" ht="13.2" x14ac:dyDescent="0.2"/>
    <row r="21" spans="9:116" ht="13.2" x14ac:dyDescent="0.2">
      <c r="DL21" s="247"/>
    </row>
    <row r="22" spans="9:116" ht="13.2" x14ac:dyDescent="0.2">
      <c r="DI22" s="247"/>
      <c r="DJ22" s="247"/>
      <c r="DK22" s="247"/>
      <c r="DL22" s="247"/>
    </row>
    <row r="23" spans="9:116" ht="13.2" x14ac:dyDescent="0.2">
      <c r="CY23" s="247"/>
      <c r="CZ23" s="247"/>
      <c r="DA23" s="247"/>
      <c r="DB23" s="247"/>
      <c r="DC23" s="247"/>
      <c r="DD23" s="247"/>
      <c r="DE23" s="247"/>
      <c r="DF23" s="247"/>
      <c r="DG23" s="247"/>
      <c r="DH23" s="247"/>
      <c r="DI23" s="247"/>
      <c r="DJ23" s="247"/>
      <c r="DK23" s="247"/>
      <c r="DL23" s="247"/>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7"/>
      <c r="DA35" s="247"/>
      <c r="DB35" s="247"/>
      <c r="DC35" s="247"/>
      <c r="DD35" s="247"/>
      <c r="DE35" s="247"/>
      <c r="DF35" s="247"/>
      <c r="DG35" s="247"/>
      <c r="DH35" s="247"/>
      <c r="DI35" s="247"/>
      <c r="DJ35" s="247"/>
      <c r="DK35" s="247"/>
      <c r="DL35" s="247"/>
    </row>
    <row r="36" spans="15:116" ht="13.2" x14ac:dyDescent="0.2"/>
    <row r="37" spans="15:116" ht="13.2" x14ac:dyDescent="0.2">
      <c r="DL37" s="247"/>
    </row>
    <row r="38" spans="15:116" ht="13.2" x14ac:dyDescent="0.2">
      <c r="DI38" s="247"/>
      <c r="DJ38" s="247"/>
      <c r="DK38" s="247"/>
      <c r="DL38" s="247"/>
    </row>
    <row r="39" spans="15:116" ht="13.2" x14ac:dyDescent="0.2"/>
    <row r="40" spans="15:116" ht="13.2" x14ac:dyDescent="0.2"/>
    <row r="41" spans="15:116" ht="13.2" x14ac:dyDescent="0.2"/>
    <row r="42" spans="15:116" ht="13.2" x14ac:dyDescent="0.2"/>
    <row r="43" spans="15:116" ht="13.2" x14ac:dyDescent="0.2">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ht="13.2" x14ac:dyDescent="0.2">
      <c r="DL44" s="247"/>
    </row>
    <row r="45" spans="15:116" ht="13.2" x14ac:dyDescent="0.2"/>
    <row r="46" spans="15:116" ht="13.2" x14ac:dyDescent="0.2">
      <c r="DA46" s="247"/>
      <c r="DB46" s="247"/>
      <c r="DC46" s="247"/>
      <c r="DD46" s="247"/>
      <c r="DE46" s="247"/>
      <c r="DF46" s="247"/>
      <c r="DG46" s="247"/>
      <c r="DH46" s="247"/>
      <c r="DI46" s="247"/>
      <c r="DJ46" s="247"/>
      <c r="DK46" s="247"/>
      <c r="DL46" s="247"/>
    </row>
    <row r="47" spans="15:116" ht="13.2" x14ac:dyDescent="0.2"/>
    <row r="48" spans="15:116" ht="13.2" x14ac:dyDescent="0.2"/>
    <row r="49" spans="104:116" ht="13.2" x14ac:dyDescent="0.2"/>
    <row r="50" spans="104:116" ht="13.2" x14ac:dyDescent="0.2">
      <c r="CZ50" s="247"/>
      <c r="DA50" s="247"/>
      <c r="DB50" s="247"/>
      <c r="DC50" s="247"/>
      <c r="DD50" s="247"/>
      <c r="DE50" s="247"/>
      <c r="DF50" s="247"/>
      <c r="DG50" s="247"/>
      <c r="DH50" s="247"/>
      <c r="DI50" s="247"/>
      <c r="DJ50" s="247"/>
      <c r="DK50" s="247"/>
      <c r="DL50" s="247"/>
    </row>
    <row r="51" spans="104:116" ht="13.2" x14ac:dyDescent="0.2"/>
    <row r="52" spans="104:116" ht="13.2" x14ac:dyDescent="0.2"/>
    <row r="53" spans="104:116" ht="13.2" x14ac:dyDescent="0.2">
      <c r="DL53" s="247"/>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7"/>
      <c r="DD67" s="247"/>
      <c r="DE67" s="247"/>
      <c r="DF67" s="247"/>
      <c r="DG67" s="247"/>
      <c r="DH67" s="247"/>
      <c r="DI67" s="247"/>
      <c r="DJ67" s="247"/>
      <c r="DK67" s="247"/>
      <c r="DL67" s="247"/>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u3uoIeMFRrod9LhJEwPHgBra4Is63BN7sDOZxmIZqxxSo7i9ay3g8FA25Oqj1Zbh0qDHi7RV4nzlPcTMjUFLGw==" saltValue="IfIuIZN4ANH03A/6zL2K4Q=="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workbookViewId="0">
      <selection sqref="A1:XFD1"/>
    </sheetView>
  </sheetViews>
  <sheetFormatPr defaultColWidth="0" defaultRowHeight="13.5" customHeight="1" zeroHeight="1" x14ac:dyDescent="0.2"/>
  <cols>
    <col min="1" max="36" width="2.44140625" style="249" customWidth="1"/>
    <col min="37" max="44" width="17" style="249" customWidth="1"/>
    <col min="45" max="45" width="6.109375" style="256" customWidth="1"/>
    <col min="46" max="46" width="3" style="254" customWidth="1"/>
    <col min="47" max="47" width="19.109375" style="249" hidden="1" customWidth="1"/>
    <col min="48" max="52" width="12.6640625" style="249" hidden="1" customWidth="1"/>
    <col min="53" max="16384" width="8.6640625" style="249" hidden="1"/>
  </cols>
  <sheetData>
    <row r="1" spans="1:46" ht="13.2" x14ac:dyDescent="0.2">
      <c r="AS1" s="250"/>
      <c r="AT1" s="250"/>
    </row>
    <row r="2" spans="1:46" ht="13.2" x14ac:dyDescent="0.2">
      <c r="AS2" s="250"/>
      <c r="AT2" s="250"/>
    </row>
    <row r="3" spans="1:46" ht="13.2" x14ac:dyDescent="0.2">
      <c r="AS3" s="250"/>
      <c r="AT3" s="250"/>
    </row>
    <row r="4" spans="1:46" ht="13.2" x14ac:dyDescent="0.2">
      <c r="AS4" s="250"/>
      <c r="AT4" s="250"/>
    </row>
    <row r="5" spans="1:46" ht="16.2" x14ac:dyDescent="0.2">
      <c r="A5" s="251" t="s">
        <v>476</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ht="13.2" x14ac:dyDescent="0.2">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477</v>
      </c>
      <c r="AL6" s="255"/>
      <c r="AM6" s="255"/>
      <c r="AN6" s="255"/>
      <c r="AO6" s="250"/>
      <c r="AP6" s="250"/>
      <c r="AQ6" s="250"/>
      <c r="AR6" s="250"/>
    </row>
    <row r="7" spans="1:46" ht="13.5" customHeight="1" x14ac:dyDescent="0.2">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8" t="s">
        <v>478</v>
      </c>
      <c r="AP7" s="260"/>
      <c r="AQ7" s="261" t="s">
        <v>479</v>
      </c>
      <c r="AR7" s="262"/>
    </row>
    <row r="8" spans="1:46" ht="13.2" x14ac:dyDescent="0.2">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9"/>
      <c r="AP8" s="266" t="s">
        <v>480</v>
      </c>
      <c r="AQ8" s="267" t="s">
        <v>481</v>
      </c>
      <c r="AR8" s="268" t="s">
        <v>482</v>
      </c>
    </row>
    <row r="9" spans="1:46" ht="13.2" x14ac:dyDescent="0.2">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30" t="s">
        <v>483</v>
      </c>
      <c r="AL9" s="1131"/>
      <c r="AM9" s="1131"/>
      <c r="AN9" s="1132"/>
      <c r="AO9" s="269">
        <v>5307413</v>
      </c>
      <c r="AP9" s="269">
        <v>77989</v>
      </c>
      <c r="AQ9" s="270">
        <v>97105</v>
      </c>
      <c r="AR9" s="271">
        <v>-19.7</v>
      </c>
    </row>
    <row r="10" spans="1:46" ht="13.5" customHeight="1" x14ac:dyDescent="0.2">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30" t="s">
        <v>484</v>
      </c>
      <c r="AL10" s="1131"/>
      <c r="AM10" s="1131"/>
      <c r="AN10" s="1132"/>
      <c r="AO10" s="272">
        <v>886999</v>
      </c>
      <c r="AP10" s="272">
        <v>13034</v>
      </c>
      <c r="AQ10" s="273">
        <v>6971</v>
      </c>
      <c r="AR10" s="274">
        <v>87</v>
      </c>
    </row>
    <row r="11" spans="1:46" ht="13.5" customHeight="1" x14ac:dyDescent="0.2">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30" t="s">
        <v>485</v>
      </c>
      <c r="AL11" s="1131"/>
      <c r="AM11" s="1131"/>
      <c r="AN11" s="1132"/>
      <c r="AO11" s="272" t="s">
        <v>486</v>
      </c>
      <c r="AP11" s="272" t="s">
        <v>486</v>
      </c>
      <c r="AQ11" s="273">
        <v>2455</v>
      </c>
      <c r="AR11" s="274" t="s">
        <v>486</v>
      </c>
    </row>
    <row r="12" spans="1:46" ht="13.5" customHeight="1" x14ac:dyDescent="0.2">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30" t="s">
        <v>487</v>
      </c>
      <c r="AL12" s="1131"/>
      <c r="AM12" s="1131"/>
      <c r="AN12" s="1132"/>
      <c r="AO12" s="272" t="s">
        <v>486</v>
      </c>
      <c r="AP12" s="272" t="s">
        <v>486</v>
      </c>
      <c r="AQ12" s="273" t="s">
        <v>486</v>
      </c>
      <c r="AR12" s="274" t="s">
        <v>486</v>
      </c>
    </row>
    <row r="13" spans="1:46" ht="13.5" customHeight="1" x14ac:dyDescent="0.2">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30" t="s">
        <v>488</v>
      </c>
      <c r="AL13" s="1131"/>
      <c r="AM13" s="1131"/>
      <c r="AN13" s="1132"/>
      <c r="AO13" s="272">
        <v>319989</v>
      </c>
      <c r="AP13" s="272">
        <v>4702</v>
      </c>
      <c r="AQ13" s="273">
        <v>2470</v>
      </c>
      <c r="AR13" s="274">
        <v>90.4</v>
      </c>
    </row>
    <row r="14" spans="1:46" ht="13.5" customHeight="1" x14ac:dyDescent="0.2">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30" t="s">
        <v>489</v>
      </c>
      <c r="AL14" s="1131"/>
      <c r="AM14" s="1131"/>
      <c r="AN14" s="1132"/>
      <c r="AO14" s="272">
        <v>96594</v>
      </c>
      <c r="AP14" s="272">
        <v>1419</v>
      </c>
      <c r="AQ14" s="273">
        <v>1963</v>
      </c>
      <c r="AR14" s="274">
        <v>-27.7</v>
      </c>
    </row>
    <row r="15" spans="1:46" ht="13.5" customHeight="1" x14ac:dyDescent="0.2">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33" t="s">
        <v>490</v>
      </c>
      <c r="AL15" s="1134"/>
      <c r="AM15" s="1134"/>
      <c r="AN15" s="1135"/>
      <c r="AO15" s="272">
        <v>-358261</v>
      </c>
      <c r="AP15" s="272">
        <v>-5264</v>
      </c>
      <c r="AQ15" s="273">
        <v>-6265</v>
      </c>
      <c r="AR15" s="274">
        <v>-16</v>
      </c>
    </row>
    <row r="16" spans="1:46" ht="13.2" x14ac:dyDescent="0.2">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33" t="s">
        <v>177</v>
      </c>
      <c r="AL16" s="1134"/>
      <c r="AM16" s="1134"/>
      <c r="AN16" s="1135"/>
      <c r="AO16" s="272">
        <v>6252734</v>
      </c>
      <c r="AP16" s="272">
        <v>91880</v>
      </c>
      <c r="AQ16" s="273">
        <v>104699</v>
      </c>
      <c r="AR16" s="274">
        <v>-12.2</v>
      </c>
    </row>
    <row r="17" spans="1:46" ht="13.2" x14ac:dyDescent="0.2">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ht="13.2" x14ac:dyDescent="0.2">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ht="13.2" x14ac:dyDescent="0.2">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491</v>
      </c>
      <c r="AL19" s="250"/>
      <c r="AM19" s="250"/>
      <c r="AN19" s="250"/>
      <c r="AO19" s="250"/>
      <c r="AP19" s="250"/>
      <c r="AQ19" s="250"/>
      <c r="AR19" s="250"/>
    </row>
    <row r="20" spans="1:46" ht="13.2" x14ac:dyDescent="0.2">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492</v>
      </c>
      <c r="AP20" s="281" t="s">
        <v>493</v>
      </c>
      <c r="AQ20" s="282" t="s">
        <v>494</v>
      </c>
      <c r="AR20" s="283"/>
    </row>
    <row r="21" spans="1:46" s="289" customFormat="1" ht="13.2" x14ac:dyDescent="0.2">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36" t="s">
        <v>495</v>
      </c>
      <c r="AL21" s="1137"/>
      <c r="AM21" s="1137"/>
      <c r="AN21" s="1138"/>
      <c r="AO21" s="285">
        <v>7.41</v>
      </c>
      <c r="AP21" s="286">
        <v>9.14</v>
      </c>
      <c r="AQ21" s="287">
        <v>-1.73</v>
      </c>
      <c r="AR21" s="255"/>
      <c r="AS21" s="288"/>
      <c r="AT21" s="284"/>
    </row>
    <row r="22" spans="1:46" s="289" customFormat="1" ht="13.2" x14ac:dyDescent="0.2">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36" t="s">
        <v>496</v>
      </c>
      <c r="AL22" s="1137"/>
      <c r="AM22" s="1137"/>
      <c r="AN22" s="1138"/>
      <c r="AO22" s="290">
        <v>98</v>
      </c>
      <c r="AP22" s="291">
        <v>97.2</v>
      </c>
      <c r="AQ22" s="292">
        <v>0.8</v>
      </c>
      <c r="AR22" s="276"/>
      <c r="AS22" s="288"/>
      <c r="AT22" s="284"/>
    </row>
    <row r="23" spans="1:46" s="289" customFormat="1" ht="13.2" x14ac:dyDescent="0.2">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ht="13.2" x14ac:dyDescent="0.2">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ht="13.2" x14ac:dyDescent="0.2">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ht="13.2" x14ac:dyDescent="0.2">
      <c r="A26" s="1129" t="s">
        <v>497</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55"/>
    </row>
    <row r="27" spans="1:46" ht="13.2" x14ac:dyDescent="0.2">
      <c r="A27" s="297"/>
      <c r="AO27" s="250"/>
      <c r="AP27" s="250"/>
      <c r="AQ27" s="250"/>
      <c r="AR27" s="250"/>
      <c r="AS27" s="250"/>
      <c r="AT27" s="250"/>
    </row>
    <row r="28" spans="1:46" ht="16.2" x14ac:dyDescent="0.2">
      <c r="A28" s="251" t="s">
        <v>498</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ht="13.2" x14ac:dyDescent="0.2">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499</v>
      </c>
      <c r="AL29" s="255"/>
      <c r="AM29" s="255"/>
      <c r="AN29" s="255"/>
      <c r="AO29" s="250"/>
      <c r="AP29" s="250"/>
      <c r="AQ29" s="250"/>
      <c r="AR29" s="250"/>
      <c r="AS29" s="299"/>
    </row>
    <row r="30" spans="1:46" ht="13.5" customHeight="1" x14ac:dyDescent="0.2">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8" t="s">
        <v>478</v>
      </c>
      <c r="AP30" s="260"/>
      <c r="AQ30" s="261" t="s">
        <v>479</v>
      </c>
      <c r="AR30" s="262"/>
    </row>
    <row r="31" spans="1:46" ht="13.2" x14ac:dyDescent="0.2">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9"/>
      <c r="AP31" s="266" t="s">
        <v>480</v>
      </c>
      <c r="AQ31" s="267" t="s">
        <v>481</v>
      </c>
      <c r="AR31" s="268" t="s">
        <v>482</v>
      </c>
    </row>
    <row r="32" spans="1:46" ht="27" customHeight="1" x14ac:dyDescent="0.2">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20" t="s">
        <v>500</v>
      </c>
      <c r="AL32" s="1121"/>
      <c r="AM32" s="1121"/>
      <c r="AN32" s="1122"/>
      <c r="AO32" s="300">
        <v>3186432</v>
      </c>
      <c r="AP32" s="300">
        <v>46823</v>
      </c>
      <c r="AQ32" s="301">
        <v>56691</v>
      </c>
      <c r="AR32" s="302">
        <v>-17.399999999999999</v>
      </c>
    </row>
    <row r="33" spans="1:46" ht="13.5" customHeight="1" x14ac:dyDescent="0.2">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20" t="s">
        <v>501</v>
      </c>
      <c r="AL33" s="1121"/>
      <c r="AM33" s="1121"/>
      <c r="AN33" s="1122"/>
      <c r="AO33" s="300" t="s">
        <v>486</v>
      </c>
      <c r="AP33" s="300" t="s">
        <v>486</v>
      </c>
      <c r="AQ33" s="301" t="s">
        <v>486</v>
      </c>
      <c r="AR33" s="302" t="s">
        <v>486</v>
      </c>
    </row>
    <row r="34" spans="1:46" ht="27" customHeight="1" x14ac:dyDescent="0.2">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20" t="s">
        <v>502</v>
      </c>
      <c r="AL34" s="1121"/>
      <c r="AM34" s="1121"/>
      <c r="AN34" s="1122"/>
      <c r="AO34" s="300" t="s">
        <v>486</v>
      </c>
      <c r="AP34" s="300" t="s">
        <v>486</v>
      </c>
      <c r="AQ34" s="301">
        <v>230</v>
      </c>
      <c r="AR34" s="302" t="s">
        <v>486</v>
      </c>
    </row>
    <row r="35" spans="1:46" ht="27" customHeight="1" x14ac:dyDescent="0.2">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20" t="s">
        <v>503</v>
      </c>
      <c r="AL35" s="1121"/>
      <c r="AM35" s="1121"/>
      <c r="AN35" s="1122"/>
      <c r="AO35" s="300">
        <v>671570</v>
      </c>
      <c r="AP35" s="300">
        <v>9868</v>
      </c>
      <c r="AQ35" s="301">
        <v>14249</v>
      </c>
      <c r="AR35" s="302">
        <v>-30.7</v>
      </c>
    </row>
    <row r="36" spans="1:46" ht="27" customHeight="1" x14ac:dyDescent="0.2">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20" t="s">
        <v>504</v>
      </c>
      <c r="AL36" s="1121"/>
      <c r="AM36" s="1121"/>
      <c r="AN36" s="1122"/>
      <c r="AO36" s="300">
        <v>178334</v>
      </c>
      <c r="AP36" s="300">
        <v>2621</v>
      </c>
      <c r="AQ36" s="301">
        <v>1629</v>
      </c>
      <c r="AR36" s="302">
        <v>60.9</v>
      </c>
    </row>
    <row r="37" spans="1:46" ht="13.5" customHeight="1" x14ac:dyDescent="0.2">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20" t="s">
        <v>505</v>
      </c>
      <c r="AL37" s="1121"/>
      <c r="AM37" s="1121"/>
      <c r="AN37" s="1122"/>
      <c r="AO37" s="300">
        <v>8541</v>
      </c>
      <c r="AP37" s="300">
        <v>126</v>
      </c>
      <c r="AQ37" s="301">
        <v>220</v>
      </c>
      <c r="AR37" s="302">
        <v>-42.7</v>
      </c>
    </row>
    <row r="38" spans="1:46" ht="27" customHeight="1" x14ac:dyDescent="0.2">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23" t="s">
        <v>506</v>
      </c>
      <c r="AL38" s="1124"/>
      <c r="AM38" s="1124"/>
      <c r="AN38" s="1125"/>
      <c r="AO38" s="303" t="s">
        <v>486</v>
      </c>
      <c r="AP38" s="303" t="s">
        <v>486</v>
      </c>
      <c r="AQ38" s="304">
        <v>2</v>
      </c>
      <c r="AR38" s="292" t="s">
        <v>486</v>
      </c>
      <c r="AS38" s="299"/>
    </row>
    <row r="39" spans="1:46" ht="13.2" x14ac:dyDescent="0.2">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23" t="s">
        <v>507</v>
      </c>
      <c r="AL39" s="1124"/>
      <c r="AM39" s="1124"/>
      <c r="AN39" s="1125"/>
      <c r="AO39" s="300">
        <v>-369834</v>
      </c>
      <c r="AP39" s="300">
        <v>-5434</v>
      </c>
      <c r="AQ39" s="301">
        <v>-3294</v>
      </c>
      <c r="AR39" s="302">
        <v>65</v>
      </c>
      <c r="AS39" s="299"/>
    </row>
    <row r="40" spans="1:46" ht="27" customHeight="1" x14ac:dyDescent="0.2">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20" t="s">
        <v>508</v>
      </c>
      <c r="AL40" s="1121"/>
      <c r="AM40" s="1121"/>
      <c r="AN40" s="1122"/>
      <c r="AO40" s="300">
        <v>-2505913</v>
      </c>
      <c r="AP40" s="300">
        <v>-36823</v>
      </c>
      <c r="AQ40" s="301">
        <v>-48952</v>
      </c>
      <c r="AR40" s="302">
        <v>-24.8</v>
      </c>
      <c r="AS40" s="299"/>
    </row>
    <row r="41" spans="1:46" ht="13.2" x14ac:dyDescent="0.2">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26" t="s">
        <v>287</v>
      </c>
      <c r="AL41" s="1127"/>
      <c r="AM41" s="1127"/>
      <c r="AN41" s="1128"/>
      <c r="AO41" s="300">
        <v>1169130</v>
      </c>
      <c r="AP41" s="300">
        <v>17180</v>
      </c>
      <c r="AQ41" s="301">
        <v>20775</v>
      </c>
      <c r="AR41" s="302">
        <v>-17.3</v>
      </c>
      <c r="AS41" s="299"/>
    </row>
    <row r="42" spans="1:46" ht="13.2" x14ac:dyDescent="0.2">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ht="13.2" x14ac:dyDescent="0.2">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ht="13.2" x14ac:dyDescent="0.2">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ht="13.2" x14ac:dyDescent="0.2">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ht="13.2" x14ac:dyDescent="0.2">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2">
      <c r="A47" s="309" t="s">
        <v>509</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ht="13.2" x14ac:dyDescent="0.2">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510</v>
      </c>
      <c r="AL48" s="310"/>
      <c r="AM48" s="310"/>
      <c r="AN48" s="310"/>
      <c r="AO48" s="310"/>
      <c r="AP48" s="310"/>
      <c r="AQ48" s="311"/>
      <c r="AR48" s="310"/>
    </row>
    <row r="49" spans="1:44" ht="13.5" customHeight="1" x14ac:dyDescent="0.2">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13" t="s">
        <v>478</v>
      </c>
      <c r="AN49" s="1115" t="s">
        <v>511</v>
      </c>
      <c r="AO49" s="1116"/>
      <c r="AP49" s="1116"/>
      <c r="AQ49" s="1116"/>
      <c r="AR49" s="1117"/>
    </row>
    <row r="50" spans="1:44" ht="13.2" x14ac:dyDescent="0.2">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14"/>
      <c r="AN50" s="316" t="s">
        <v>512</v>
      </c>
      <c r="AO50" s="317" t="s">
        <v>513</v>
      </c>
      <c r="AP50" s="318" t="s">
        <v>514</v>
      </c>
      <c r="AQ50" s="319" t="s">
        <v>515</v>
      </c>
      <c r="AR50" s="320" t="s">
        <v>516</v>
      </c>
    </row>
    <row r="51" spans="1:44" ht="13.2" x14ac:dyDescent="0.2">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517</v>
      </c>
      <c r="AL51" s="313"/>
      <c r="AM51" s="321">
        <v>4401306</v>
      </c>
      <c r="AN51" s="322">
        <v>62446</v>
      </c>
      <c r="AO51" s="323">
        <v>38.4</v>
      </c>
      <c r="AP51" s="324">
        <v>67009</v>
      </c>
      <c r="AQ51" s="325">
        <v>-6.4</v>
      </c>
      <c r="AR51" s="326">
        <v>44.8</v>
      </c>
    </row>
    <row r="52" spans="1:44" ht="13.2" x14ac:dyDescent="0.2">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518</v>
      </c>
      <c r="AM52" s="329">
        <v>2334256</v>
      </c>
      <c r="AN52" s="330">
        <v>33118</v>
      </c>
      <c r="AO52" s="331">
        <v>173</v>
      </c>
      <c r="AP52" s="332">
        <v>43028</v>
      </c>
      <c r="AQ52" s="333">
        <v>-4.5999999999999996</v>
      </c>
      <c r="AR52" s="334">
        <v>177.6</v>
      </c>
    </row>
    <row r="53" spans="1:44" ht="13.2" x14ac:dyDescent="0.2">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519</v>
      </c>
      <c r="AL53" s="313"/>
      <c r="AM53" s="321">
        <v>1962986</v>
      </c>
      <c r="AN53" s="322">
        <v>27965</v>
      </c>
      <c r="AO53" s="323">
        <v>-55.2</v>
      </c>
      <c r="AP53" s="324">
        <v>40807</v>
      </c>
      <c r="AQ53" s="325">
        <v>-39.1</v>
      </c>
      <c r="AR53" s="326">
        <v>-16.100000000000001</v>
      </c>
    </row>
    <row r="54" spans="1:44" ht="13.2" x14ac:dyDescent="0.2">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518</v>
      </c>
      <c r="AM54" s="329">
        <v>802162</v>
      </c>
      <c r="AN54" s="330">
        <v>11428</v>
      </c>
      <c r="AO54" s="331">
        <v>-65.5</v>
      </c>
      <c r="AP54" s="332">
        <v>19520</v>
      </c>
      <c r="AQ54" s="333">
        <v>-54.6</v>
      </c>
      <c r="AR54" s="334">
        <v>-10.9</v>
      </c>
    </row>
    <row r="55" spans="1:44" ht="13.2" x14ac:dyDescent="0.2">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520</v>
      </c>
      <c r="AL55" s="313"/>
      <c r="AM55" s="321">
        <v>1391552</v>
      </c>
      <c r="AN55" s="322">
        <v>20035</v>
      </c>
      <c r="AO55" s="323">
        <v>-28.4</v>
      </c>
      <c r="AP55" s="324">
        <v>37343</v>
      </c>
      <c r="AQ55" s="325">
        <v>-8.5</v>
      </c>
      <c r="AR55" s="326">
        <v>-19.899999999999999</v>
      </c>
    </row>
    <row r="56" spans="1:44" ht="13.2" x14ac:dyDescent="0.2">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518</v>
      </c>
      <c r="AM56" s="329">
        <v>713516</v>
      </c>
      <c r="AN56" s="330">
        <v>10273</v>
      </c>
      <c r="AO56" s="331">
        <v>-10.1</v>
      </c>
      <c r="AP56" s="332">
        <v>17633</v>
      </c>
      <c r="AQ56" s="333">
        <v>-9.6999999999999993</v>
      </c>
      <c r="AR56" s="334">
        <v>-0.4</v>
      </c>
    </row>
    <row r="57" spans="1:44" ht="13.2" x14ac:dyDescent="0.2">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521</v>
      </c>
      <c r="AL57" s="313"/>
      <c r="AM57" s="321">
        <v>1515546</v>
      </c>
      <c r="AN57" s="322">
        <v>22005</v>
      </c>
      <c r="AO57" s="323">
        <v>9.8000000000000007</v>
      </c>
      <c r="AP57" s="324">
        <v>47407</v>
      </c>
      <c r="AQ57" s="325">
        <v>27</v>
      </c>
      <c r="AR57" s="326">
        <v>-17.2</v>
      </c>
    </row>
    <row r="58" spans="1:44" ht="13.2" x14ac:dyDescent="0.2">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518</v>
      </c>
      <c r="AM58" s="329">
        <v>650198</v>
      </c>
      <c r="AN58" s="330">
        <v>9441</v>
      </c>
      <c r="AO58" s="331">
        <v>-8.1</v>
      </c>
      <c r="AP58" s="332">
        <v>27543</v>
      </c>
      <c r="AQ58" s="333">
        <v>56.2</v>
      </c>
      <c r="AR58" s="334">
        <v>-64.3</v>
      </c>
    </row>
    <row r="59" spans="1:44" ht="13.2" x14ac:dyDescent="0.2">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522</v>
      </c>
      <c r="AL59" s="313"/>
      <c r="AM59" s="321">
        <v>2478647</v>
      </c>
      <c r="AN59" s="322">
        <v>36422</v>
      </c>
      <c r="AO59" s="323">
        <v>65.5</v>
      </c>
      <c r="AP59" s="324">
        <v>49754</v>
      </c>
      <c r="AQ59" s="325">
        <v>5</v>
      </c>
      <c r="AR59" s="326">
        <v>60.5</v>
      </c>
    </row>
    <row r="60" spans="1:44" ht="13.2" x14ac:dyDescent="0.2">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518</v>
      </c>
      <c r="AM60" s="329">
        <v>905902</v>
      </c>
      <c r="AN60" s="330">
        <v>13312</v>
      </c>
      <c r="AO60" s="331">
        <v>41</v>
      </c>
      <c r="AP60" s="332">
        <v>21592</v>
      </c>
      <c r="AQ60" s="333">
        <v>-21.6</v>
      </c>
      <c r="AR60" s="334">
        <v>62.6</v>
      </c>
    </row>
    <row r="61" spans="1:44" ht="13.2" x14ac:dyDescent="0.2">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523</v>
      </c>
      <c r="AL61" s="335"/>
      <c r="AM61" s="336">
        <v>2350007</v>
      </c>
      <c r="AN61" s="337">
        <v>33775</v>
      </c>
      <c r="AO61" s="338">
        <v>6</v>
      </c>
      <c r="AP61" s="339">
        <v>48464</v>
      </c>
      <c r="AQ61" s="340">
        <v>-4.4000000000000004</v>
      </c>
      <c r="AR61" s="326">
        <v>10.4</v>
      </c>
    </row>
    <row r="62" spans="1:44" ht="13.2" x14ac:dyDescent="0.2">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518</v>
      </c>
      <c r="AM62" s="329">
        <v>1081207</v>
      </c>
      <c r="AN62" s="330">
        <v>15514</v>
      </c>
      <c r="AO62" s="331">
        <v>26.1</v>
      </c>
      <c r="AP62" s="332">
        <v>25863</v>
      </c>
      <c r="AQ62" s="333">
        <v>-6.9</v>
      </c>
      <c r="AR62" s="334">
        <v>33</v>
      </c>
    </row>
    <row r="63" spans="1:44" ht="13.2" x14ac:dyDescent="0.2">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ht="13.2" x14ac:dyDescent="0.2">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ht="13.2" x14ac:dyDescent="0.2">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ht="13.2" x14ac:dyDescent="0.2">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2">
      <c r="AK67" s="250"/>
      <c r="AL67" s="250"/>
      <c r="AM67" s="250"/>
      <c r="AN67" s="250"/>
      <c r="AO67" s="250"/>
      <c r="AP67" s="250"/>
      <c r="AQ67" s="250"/>
      <c r="AR67" s="250"/>
      <c r="AS67" s="250"/>
      <c r="AT67" s="250"/>
    </row>
    <row r="68" spans="1:46" ht="13.5" hidden="1" customHeight="1" x14ac:dyDescent="0.2">
      <c r="AK68" s="250"/>
      <c r="AL68" s="250"/>
      <c r="AM68" s="250"/>
      <c r="AN68" s="250"/>
      <c r="AO68" s="250"/>
      <c r="AP68" s="250"/>
      <c r="AQ68" s="250"/>
      <c r="AR68" s="250"/>
    </row>
    <row r="69" spans="1:46" ht="13.5" hidden="1" customHeight="1" x14ac:dyDescent="0.2">
      <c r="AK69" s="250"/>
      <c r="AL69" s="250"/>
      <c r="AM69" s="250"/>
      <c r="AN69" s="250"/>
      <c r="AO69" s="250"/>
      <c r="AP69" s="250"/>
      <c r="AQ69" s="250"/>
      <c r="AR69" s="250"/>
    </row>
    <row r="70" spans="1:46" ht="13.2" hidden="1" x14ac:dyDescent="0.2">
      <c r="AK70" s="250"/>
      <c r="AL70" s="250"/>
      <c r="AM70" s="250"/>
      <c r="AN70" s="250"/>
      <c r="AO70" s="250"/>
      <c r="AP70" s="250"/>
      <c r="AQ70" s="250"/>
      <c r="AR70" s="250"/>
    </row>
    <row r="71" spans="1:46" ht="13.2" hidden="1" x14ac:dyDescent="0.2">
      <c r="AK71" s="250"/>
      <c r="AL71" s="250"/>
      <c r="AM71" s="250"/>
      <c r="AN71" s="250"/>
      <c r="AO71" s="250"/>
      <c r="AP71" s="250"/>
      <c r="AQ71" s="250"/>
      <c r="AR71" s="250"/>
    </row>
    <row r="72" spans="1:46" ht="13.2" hidden="1" x14ac:dyDescent="0.2">
      <c r="AK72" s="250"/>
      <c r="AL72" s="250"/>
      <c r="AM72" s="250"/>
      <c r="AN72" s="250"/>
      <c r="AO72" s="250"/>
      <c r="AP72" s="250"/>
      <c r="AQ72" s="250"/>
      <c r="AR72" s="250"/>
    </row>
    <row r="73" spans="1:46" ht="13.2" hidden="1" x14ac:dyDescent="0.2">
      <c r="AK73" s="250"/>
      <c r="AL73" s="250"/>
      <c r="AM73" s="250"/>
      <c r="AN73" s="250"/>
      <c r="AO73" s="250"/>
      <c r="AP73" s="250"/>
      <c r="AQ73" s="250"/>
      <c r="AR73" s="250"/>
    </row>
  </sheetData>
  <sheetProtection algorithmName="SHA-512" hashValue="H45CB2ZOzNDrXdqPBtchXVc0bNp6k10D727n+c7K2MGbYy1inr60up5mav/qg1M0hUQls/USNzKC97h5g2eY7A==" saltValue="2vHOHRG+sU0fumu9NiVxj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4140625" style="248" customWidth="1"/>
    <col min="126" max="16384" width="9" style="247" hidden="1"/>
  </cols>
  <sheetData>
    <row r="1" spans="2:125" ht="13.5" customHeight="1" x14ac:dyDescent="0.2">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ht="13.2" x14ac:dyDescent="0.2">
      <c r="B2" s="247"/>
      <c r="DG2" s="247"/>
    </row>
    <row r="3" spans="2:125" ht="13.2" x14ac:dyDescent="0.2">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ht="13.2" x14ac:dyDescent="0.2"/>
    <row r="5" spans="2:125" ht="13.2" x14ac:dyDescent="0.2"/>
    <row r="6" spans="2:125" ht="13.2" x14ac:dyDescent="0.2"/>
    <row r="7" spans="2:125" ht="13.2" x14ac:dyDescent="0.2"/>
    <row r="8" spans="2:125" ht="13.2" x14ac:dyDescent="0.2"/>
    <row r="9" spans="2:125" ht="13.2" x14ac:dyDescent="0.2">
      <c r="DU9" s="247"/>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7"/>
    </row>
    <row r="18" spans="125:125" ht="13.2" x14ac:dyDescent="0.2"/>
    <row r="19" spans="125:125" ht="13.2" x14ac:dyDescent="0.2"/>
    <row r="20" spans="125:125" ht="13.2" x14ac:dyDescent="0.2">
      <c r="DU20" s="247"/>
    </row>
    <row r="21" spans="125:125" ht="13.2" x14ac:dyDescent="0.2">
      <c r="DU21" s="247"/>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7"/>
    </row>
    <row r="29" spans="125:125" ht="13.2" x14ac:dyDescent="0.2"/>
    <row r="30" spans="125:125" ht="13.2" x14ac:dyDescent="0.2"/>
    <row r="31" spans="125:125" ht="13.2" x14ac:dyDescent="0.2"/>
    <row r="32" spans="125:125" ht="13.2" x14ac:dyDescent="0.2"/>
    <row r="33" spans="2:125" ht="13.2" x14ac:dyDescent="0.2">
      <c r="B33" s="247"/>
      <c r="G33" s="247"/>
      <c r="I33" s="247"/>
    </row>
    <row r="34" spans="2:125" ht="13.2" x14ac:dyDescent="0.2">
      <c r="C34" s="247"/>
      <c r="P34" s="247"/>
      <c r="DE34" s="247"/>
      <c r="DH34" s="247"/>
    </row>
    <row r="35" spans="2:125" ht="13.2" x14ac:dyDescent="0.2">
      <c r="D35" s="247"/>
      <c r="E35" s="247"/>
      <c r="DG35" s="247"/>
      <c r="DJ35" s="247"/>
      <c r="DP35" s="247"/>
      <c r="DQ35" s="247"/>
      <c r="DR35" s="247"/>
      <c r="DS35" s="247"/>
      <c r="DT35" s="247"/>
      <c r="DU35" s="247"/>
    </row>
    <row r="36" spans="2:125" ht="13.2" x14ac:dyDescent="0.2">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ht="13.2" x14ac:dyDescent="0.2">
      <c r="DU37" s="247"/>
    </row>
    <row r="38" spans="2:125" ht="13.2" x14ac:dyDescent="0.2">
      <c r="DT38" s="247"/>
      <c r="DU38" s="247"/>
    </row>
    <row r="39" spans="2:125" ht="13.2" x14ac:dyDescent="0.2"/>
    <row r="40" spans="2:125" ht="13.2" x14ac:dyDescent="0.2">
      <c r="DH40" s="247"/>
    </row>
    <row r="41" spans="2:125" ht="13.2" x14ac:dyDescent="0.2">
      <c r="DE41" s="247"/>
    </row>
    <row r="42" spans="2:125" ht="13.2" x14ac:dyDescent="0.2">
      <c r="DG42" s="247"/>
      <c r="DJ42" s="247"/>
    </row>
    <row r="43" spans="2:125" ht="13.2" x14ac:dyDescent="0.2">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ht="13.2" x14ac:dyDescent="0.2">
      <c r="DU44" s="247"/>
    </row>
    <row r="45" spans="2:125" ht="13.2" x14ac:dyDescent="0.2"/>
    <row r="46" spans="2:125" ht="13.2" x14ac:dyDescent="0.2"/>
    <row r="47" spans="2:125" ht="13.2" x14ac:dyDescent="0.2"/>
    <row r="48" spans="2:125" ht="13.2" x14ac:dyDescent="0.2">
      <c r="DT48" s="247"/>
      <c r="DU48" s="247"/>
    </row>
    <row r="49" spans="120:125" ht="13.2" x14ac:dyDescent="0.2">
      <c r="DU49" s="247"/>
    </row>
    <row r="50" spans="120:125" ht="13.2" x14ac:dyDescent="0.2">
      <c r="DU50" s="247"/>
    </row>
    <row r="51" spans="120:125" ht="13.2" x14ac:dyDescent="0.2">
      <c r="DP51" s="247"/>
      <c r="DQ51" s="247"/>
      <c r="DR51" s="247"/>
      <c r="DS51" s="247"/>
      <c r="DT51" s="247"/>
      <c r="DU51" s="247"/>
    </row>
    <row r="52" spans="120:125" ht="13.2" x14ac:dyDescent="0.2"/>
    <row r="53" spans="120:125" ht="13.2" x14ac:dyDescent="0.2"/>
    <row r="54" spans="120:125" ht="13.2" x14ac:dyDescent="0.2">
      <c r="DU54" s="247"/>
    </row>
    <row r="55" spans="120:125" ht="13.2" x14ac:dyDescent="0.2"/>
    <row r="56" spans="120:125" ht="13.2" x14ac:dyDescent="0.2"/>
    <row r="57" spans="120:125" ht="13.2" x14ac:dyDescent="0.2"/>
    <row r="58" spans="120:125" ht="13.2" x14ac:dyDescent="0.2">
      <c r="DU58" s="247"/>
    </row>
    <row r="59" spans="120:125" ht="13.2" x14ac:dyDescent="0.2"/>
    <row r="60" spans="120:125" ht="13.2" x14ac:dyDescent="0.2"/>
    <row r="61" spans="120:125" ht="13.2" x14ac:dyDescent="0.2"/>
    <row r="62" spans="120:125" ht="13.2" x14ac:dyDescent="0.2"/>
    <row r="63" spans="120:125" ht="13.2" x14ac:dyDescent="0.2">
      <c r="DU63" s="247"/>
    </row>
    <row r="64" spans="120:125" ht="13.2" x14ac:dyDescent="0.2">
      <c r="DT64" s="247"/>
      <c r="DU64" s="247"/>
    </row>
    <row r="65" spans="123:125" ht="13.2" x14ac:dyDescent="0.2"/>
    <row r="66" spans="123:125" ht="13.2" x14ac:dyDescent="0.2"/>
    <row r="67" spans="123:125" ht="13.2" x14ac:dyDescent="0.2"/>
    <row r="68" spans="123:125" ht="13.2" x14ac:dyDescent="0.2"/>
    <row r="69" spans="123:125" ht="13.2" x14ac:dyDescent="0.2">
      <c r="DS69" s="247"/>
      <c r="DT69" s="247"/>
      <c r="DU69" s="247"/>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7"/>
    </row>
    <row r="83" spans="116:125" ht="13.2" x14ac:dyDescent="0.2">
      <c r="DM83" s="247"/>
      <c r="DN83" s="247"/>
      <c r="DO83" s="247"/>
      <c r="DP83" s="247"/>
      <c r="DQ83" s="247"/>
      <c r="DR83" s="247"/>
      <c r="DS83" s="247"/>
      <c r="DT83" s="247"/>
      <c r="DU83" s="247"/>
    </row>
    <row r="84" spans="116:125" ht="13.2" x14ac:dyDescent="0.2"/>
    <row r="85" spans="116:125" ht="13.2" x14ac:dyDescent="0.2"/>
    <row r="86" spans="116:125" ht="13.2" x14ac:dyDescent="0.2"/>
    <row r="87" spans="116:125" ht="13.2" x14ac:dyDescent="0.2"/>
    <row r="88" spans="116:125" ht="13.2" x14ac:dyDescent="0.2">
      <c r="DU88" s="247"/>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7"/>
      <c r="DT94" s="247"/>
      <c r="DU94" s="247"/>
    </row>
    <row r="95" spans="116:125" ht="13.5" customHeight="1" x14ac:dyDescent="0.2">
      <c r="DU95" s="247"/>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7"/>
    </row>
    <row r="102" spans="124:125" ht="13.5" customHeight="1" x14ac:dyDescent="0.2"/>
    <row r="103" spans="124:125" ht="13.5" customHeight="1" x14ac:dyDescent="0.2"/>
    <row r="104" spans="124:125" ht="13.5" customHeight="1" x14ac:dyDescent="0.2">
      <c r="DT104" s="247"/>
      <c r="DU104" s="247"/>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7" t="s">
        <v>475</v>
      </c>
    </row>
    <row r="120" spans="125:125" ht="13.5" hidden="1" customHeight="1" x14ac:dyDescent="0.2"/>
    <row r="121" spans="125:125" ht="13.5" hidden="1" customHeight="1" x14ac:dyDescent="0.2">
      <c r="DU121" s="247"/>
    </row>
  </sheetData>
  <sheetProtection algorithmName="SHA-512" hashValue="I5KxS1yat7OHq6dh0dr41XI8HDzv62anRPonSsvGYMrV9g9pscRpA5HGlY2nHRSj4JaFL8gUgBJCsyl+ZPF2BQ==" saltValue="BZgAnlZfntofupQMsLAMT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4140625" style="248" customWidth="1"/>
    <col min="126" max="142" width="0" style="247" hidden="1" customWidth="1"/>
    <col min="143" max="16384" width="9" style="247" hidden="1"/>
  </cols>
  <sheetData>
    <row r="1" spans="1:125" ht="13.5" customHeight="1" x14ac:dyDescent="0.2">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ht="13.2" x14ac:dyDescent="0.2">
      <c r="B2" s="247"/>
      <c r="T2" s="247"/>
    </row>
    <row r="3" spans="1:125" ht="13.2" x14ac:dyDescent="0.2">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7"/>
      <c r="G33" s="247"/>
      <c r="I33" s="247"/>
    </row>
    <row r="34" spans="2:125" ht="13.2" x14ac:dyDescent="0.2">
      <c r="C34" s="247"/>
      <c r="P34" s="247"/>
      <c r="R34" s="247"/>
      <c r="U34" s="247"/>
    </row>
    <row r="35" spans="2:125" ht="13.2" x14ac:dyDescent="0.2">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ht="13.2" x14ac:dyDescent="0.2">
      <c r="F36" s="247"/>
      <c r="H36" s="247"/>
      <c r="J36" s="247"/>
      <c r="K36" s="247"/>
      <c r="L36" s="247"/>
      <c r="M36" s="247"/>
      <c r="N36" s="247"/>
      <c r="O36" s="247"/>
      <c r="Q36" s="247"/>
      <c r="S36" s="247"/>
      <c r="V36" s="247"/>
    </row>
    <row r="37" spans="2:125" ht="13.2" x14ac:dyDescent="0.2"/>
    <row r="38" spans="2:125" ht="13.2" x14ac:dyDescent="0.2"/>
    <row r="39" spans="2:125" ht="13.2" x14ac:dyDescent="0.2"/>
    <row r="40" spans="2:125" ht="13.2" x14ac:dyDescent="0.2">
      <c r="U40" s="247"/>
    </row>
    <row r="41" spans="2:125" ht="13.2" x14ac:dyDescent="0.2">
      <c r="R41" s="247"/>
    </row>
    <row r="42" spans="2:125" ht="13.2" x14ac:dyDescent="0.2">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ht="13.2" x14ac:dyDescent="0.2">
      <c r="Q43" s="247"/>
      <c r="S43" s="247"/>
      <c r="V43" s="247"/>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8" t="s">
        <v>475</v>
      </c>
    </row>
  </sheetData>
  <sheetProtection algorithmName="SHA-512" hashValue="IVlrJSMw+2JG8QhVFRQyRYEHuSjb0YoEU3toyvrFuNkvfCes3c4o/UIal6EdpfHQflXqXigBuk3ovQ+SPvUcWQ==" saltValue="Dpq1QgPDFeeaSOL+DDvoaA=="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SheetLayoutView="100" workbookViewId="0">
      <selection sqref="A1:XFD1"/>
    </sheetView>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2">
      <c r="B47" s="10"/>
      <c r="C47" s="1139" t="s">
        <v>3</v>
      </c>
      <c r="D47" s="1139"/>
      <c r="E47" s="1140"/>
      <c r="F47" s="11">
        <v>5.3</v>
      </c>
      <c r="G47" s="12">
        <v>6.67</v>
      </c>
      <c r="H47" s="12">
        <v>9.49</v>
      </c>
      <c r="I47" s="12">
        <v>12.01</v>
      </c>
      <c r="J47" s="13">
        <v>10.71</v>
      </c>
    </row>
    <row r="48" spans="2:10" ht="57.75" customHeight="1" x14ac:dyDescent="0.2">
      <c r="B48" s="14"/>
      <c r="C48" s="1141" t="s">
        <v>4</v>
      </c>
      <c r="D48" s="1141"/>
      <c r="E48" s="1142"/>
      <c r="F48" s="15">
        <v>6.42</v>
      </c>
      <c r="G48" s="16">
        <v>15.65</v>
      </c>
      <c r="H48" s="16">
        <v>15.79</v>
      </c>
      <c r="I48" s="16">
        <v>7.84</v>
      </c>
      <c r="J48" s="17">
        <v>8.3800000000000008</v>
      </c>
    </row>
    <row r="49" spans="2:10" ht="57.75" customHeight="1" thickBot="1" x14ac:dyDescent="0.25">
      <c r="B49" s="18"/>
      <c r="C49" s="1143" t="s">
        <v>5</v>
      </c>
      <c r="D49" s="1143"/>
      <c r="E49" s="1144"/>
      <c r="F49" s="19">
        <v>2.25</v>
      </c>
      <c r="G49" s="20">
        <v>10.95</v>
      </c>
      <c r="H49" s="20">
        <v>2.27</v>
      </c>
      <c r="I49" s="20" t="s">
        <v>530</v>
      </c>
      <c r="J49" s="21" t="s">
        <v>531</v>
      </c>
    </row>
    <row r="50" spans="2:10" ht="13.2" x14ac:dyDescent="0.2"/>
  </sheetData>
  <sheetProtection algorithmName="SHA-512" hashValue="nQgEHM++6+xCem2ho2OFvFEWg9++NgB8FcHDQBOGiEfWRDc1VsWlFAEQQp709Fzh+3tqIlRoFij4ptNqR6iWew==" saltValue="dzV2WcSvElPzh71M8zJoc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2026-03-18T00:58:14Z</cp:lastPrinted>
  <dcterms:created xsi:type="dcterms:W3CDTF">2026-02-26T09:34:40Z</dcterms:created>
  <dcterms:modified xsi:type="dcterms:W3CDTF">2026-03-19T04:54:30Z</dcterms:modified>
  <cp:category/>
</cp:coreProperties>
</file>