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180" tabRatio="817" activeTab="1"/>
  </bookViews>
  <sheets>
    <sheet name="入力上の注意" sheetId="12" r:id="rId1"/>
    <sheet name="入力シート" sheetId="8" r:id="rId2"/>
    <sheet name="①申請書" sheetId="9" r:id="rId3"/>
    <sheet name="②営業経歴書" sheetId="10" r:id="rId4"/>
    <sheet name="③委任状" sheetId="4" r:id="rId5"/>
    <sheet name="④使用印鑑届" sheetId="5" r:id="rId6"/>
    <sheet name="⑤暴力団排除誓約書" sheetId="13" r:id="rId7"/>
    <sheet name="⑥登録票" sheetId="7" r:id="rId8"/>
  </sheets>
  <externalReferences>
    <externalReference r:id="rId9"/>
  </externalReferences>
  <definedNames>
    <definedName name="_xlnm.Print_Area" localSheetId="2">①申請書!$A$1:$AI$33</definedName>
    <definedName name="_xlnm.Print_Area" localSheetId="3">②営業経歴書!$A$1:$AH$39</definedName>
    <definedName name="_xlnm.Print_Area" localSheetId="4">③委任状!$A$1:$AV$32</definedName>
    <definedName name="_xlnm.Print_Area" localSheetId="5">④使用印鑑届!$A$1:$AV$29</definedName>
    <definedName name="_xlnm.Print_Area" localSheetId="7">⑥登録票!$A$4:$BP$124</definedName>
    <definedName name="_xlnm.Print_Area" localSheetId="1">入力シート!$A$1:$AD$55</definedName>
    <definedName name="_xlnm.Print_Area" localSheetId="0">入力上の注意!$A$1:$X$38</definedName>
  </definedNames>
  <calcPr calcId="162913"/>
</workbook>
</file>

<file path=xl/calcChain.xml><?xml version="1.0" encoding="utf-8"?>
<calcChain xmlns="http://schemas.openxmlformats.org/spreadsheetml/2006/main">
  <c r="CX57" i="8" l="1"/>
  <c r="CW57" i="8" s="1"/>
  <c r="CV57" i="8"/>
  <c r="CT53" i="8"/>
  <c r="CZ57" i="8"/>
  <c r="CY57" i="8" s="1"/>
  <c r="CT57" i="8"/>
  <c r="CU57" i="8" s="1"/>
  <c r="CT58" i="8"/>
  <c r="CT59" i="8"/>
  <c r="CT60" i="8"/>
  <c r="CT61" i="8"/>
  <c r="CT62" i="8"/>
  <c r="CT52" i="8"/>
  <c r="CT54" i="8"/>
  <c r="CT55" i="8"/>
  <c r="CT56" i="8"/>
  <c r="CT51" i="8"/>
  <c r="CU51" i="8" l="1"/>
  <c r="CV52" i="8"/>
  <c r="CU52" i="8" s="1"/>
  <c r="CV55" i="8"/>
  <c r="CU55" i="8" s="1"/>
  <c r="DA57" i="8"/>
  <c r="CV56" i="8"/>
  <c r="CU56" i="8" s="1"/>
  <c r="CV54" i="8"/>
  <c r="CU54" i="8" s="1"/>
  <c r="J11" i="13"/>
  <c r="J10" i="13"/>
  <c r="J9" i="13"/>
  <c r="J7" i="13"/>
  <c r="H3" i="13"/>
  <c r="U52" i="7"/>
  <c r="W52" i="7"/>
  <c r="Y52" i="7"/>
  <c r="AA52" i="7"/>
  <c r="AC52" i="7"/>
  <c r="AE52" i="7"/>
  <c r="AG52" i="7"/>
  <c r="AI52" i="7"/>
  <c r="AK52" i="7"/>
  <c r="AM52" i="7"/>
  <c r="AO52" i="7"/>
  <c r="AQ52" i="7"/>
  <c r="AS52" i="7"/>
  <c r="AU52" i="7"/>
  <c r="AW52" i="7"/>
  <c r="AY52" i="7"/>
  <c r="BA52" i="7"/>
  <c r="BC52" i="7"/>
  <c r="BE52" i="7"/>
  <c r="BG52" i="7"/>
  <c r="BI52" i="7"/>
  <c r="BK52" i="7"/>
  <c r="BM52" i="7"/>
  <c r="S52" i="7"/>
  <c r="Q52" i="7"/>
  <c r="BK50" i="7"/>
  <c r="BM50" i="7"/>
  <c r="AB10" i="5"/>
  <c r="AB10" i="4"/>
  <c r="U21" i="9"/>
  <c r="AM46" i="7" l="1"/>
  <c r="AO46" i="7"/>
  <c r="AM28" i="7"/>
  <c r="AO28" i="7"/>
  <c r="AG40" i="7" l="1"/>
  <c r="AI40" i="7"/>
  <c r="AK40" i="7"/>
  <c r="AM40" i="7"/>
  <c r="AO40" i="7"/>
  <c r="AQ40" i="7"/>
  <c r="AS40" i="7"/>
  <c r="AI36" i="7"/>
  <c r="AJ36" i="7"/>
  <c r="AK36" i="7"/>
  <c r="AL36" i="7"/>
  <c r="AM36" i="7"/>
  <c r="AN36" i="7"/>
  <c r="AO36" i="7"/>
  <c r="AP36" i="7"/>
  <c r="AQ36" i="7"/>
  <c r="AR36" i="7"/>
  <c r="AS36" i="7"/>
  <c r="AT36" i="7"/>
  <c r="AI38" i="7"/>
  <c r="AK38" i="7"/>
  <c r="AM38" i="7"/>
  <c r="AO38" i="7"/>
  <c r="AQ38" i="7"/>
  <c r="AS38" i="7"/>
  <c r="AG24" i="7"/>
  <c r="AI24" i="7"/>
  <c r="AK24" i="7"/>
  <c r="AM24" i="7"/>
  <c r="AO24" i="7"/>
  <c r="AQ24" i="7"/>
  <c r="AS24" i="7"/>
  <c r="AI20" i="7"/>
  <c r="AJ20" i="7"/>
  <c r="AK20" i="7"/>
  <c r="AL20" i="7"/>
  <c r="AM20" i="7"/>
  <c r="AN20" i="7"/>
  <c r="AO20" i="7"/>
  <c r="AP20" i="7"/>
  <c r="AQ20" i="7"/>
  <c r="AR20" i="7"/>
  <c r="AS20" i="7"/>
  <c r="AT20" i="7"/>
  <c r="AI22" i="7"/>
  <c r="AK22" i="7"/>
  <c r="AM22" i="7"/>
  <c r="AO22" i="7"/>
  <c r="AQ22" i="7"/>
  <c r="AS22" i="7"/>
  <c r="CT48" i="8" l="1"/>
  <c r="CU48" i="8" s="1"/>
  <c r="AO63" i="7" l="1"/>
  <c r="BJ115" i="7" l="1"/>
  <c r="BH115" i="7"/>
  <c r="BF115" i="7"/>
  <c r="BD115" i="7"/>
  <c r="BB115" i="7"/>
  <c r="AZ115" i="7"/>
  <c r="AX115" i="7"/>
  <c r="AV115" i="7"/>
  <c r="AT115" i="7"/>
  <c r="BJ113" i="7"/>
  <c r="BH113" i="7"/>
  <c r="BF113" i="7"/>
  <c r="BD113" i="7"/>
  <c r="BB113" i="7"/>
  <c r="AZ113" i="7"/>
  <c r="AX113" i="7"/>
  <c r="AV113" i="7"/>
  <c r="AT113" i="7"/>
  <c r="BJ111" i="7"/>
  <c r="BH111" i="7"/>
  <c r="BF111" i="7"/>
  <c r="BD111" i="7"/>
  <c r="BB111" i="7"/>
  <c r="AZ111" i="7"/>
  <c r="AX111" i="7"/>
  <c r="AV111" i="7"/>
  <c r="AT111" i="7"/>
  <c r="AR115" i="7"/>
  <c r="AR113" i="7"/>
  <c r="AR111" i="7"/>
  <c r="AH3" i="5" l="1"/>
  <c r="AG3" i="4"/>
  <c r="D13" i="9"/>
  <c r="Z16" i="10" l="1"/>
  <c r="BN16" i="7" l="1"/>
  <c r="BM16" i="7"/>
  <c r="BL16" i="7"/>
  <c r="BK16" i="7"/>
  <c r="BJ16" i="7"/>
  <c r="BI16" i="7"/>
  <c r="BH16" i="7"/>
  <c r="BG16" i="7"/>
  <c r="BF16" i="7"/>
  <c r="BE16" i="7"/>
  <c r="BD16" i="7"/>
  <c r="BC16" i="7"/>
  <c r="BB16" i="7"/>
  <c r="BA16" i="7"/>
  <c r="BM18" i="7"/>
  <c r="BK18" i="7"/>
  <c r="BI18" i="7"/>
  <c r="BG18" i="7"/>
  <c r="BE18" i="7"/>
  <c r="BC18" i="7"/>
  <c r="BA18" i="7"/>
  <c r="CR12" i="8" l="1"/>
  <c r="Y32" i="7" l="1"/>
  <c r="W32" i="7"/>
  <c r="AE32" i="7"/>
  <c r="AM32" i="7"/>
  <c r="AU32" i="7"/>
  <c r="BC32" i="7"/>
  <c r="BK32" i="7"/>
  <c r="U34" i="7"/>
  <c r="AC34" i="7"/>
  <c r="AK34" i="7"/>
  <c r="AS34" i="7"/>
  <c r="BA34" i="7"/>
  <c r="Q32" i="7"/>
  <c r="AG32" i="7"/>
  <c r="AW32" i="7"/>
  <c r="BE32" i="7"/>
  <c r="BM32" i="7"/>
  <c r="W34" i="7"/>
  <c r="AE34" i="7"/>
  <c r="AM34" i="7"/>
  <c r="AU34" i="7"/>
  <c r="BC34" i="7"/>
  <c r="BK34" i="7"/>
  <c r="S32" i="7"/>
  <c r="AA32" i="7"/>
  <c r="AI32" i="7"/>
  <c r="AQ32" i="7"/>
  <c r="AY32" i="7"/>
  <c r="BG32" i="7"/>
  <c r="Q34" i="7"/>
  <c r="Y34" i="7"/>
  <c r="AG34" i="7"/>
  <c r="AO34" i="7"/>
  <c r="AW34" i="7"/>
  <c r="BE34" i="7"/>
  <c r="BM34" i="7"/>
  <c r="U32" i="7"/>
  <c r="AC32" i="7"/>
  <c r="AK32" i="7"/>
  <c r="AS32" i="7"/>
  <c r="BA32" i="7"/>
  <c r="BI32" i="7"/>
  <c r="S34" i="7"/>
  <c r="AA34" i="7"/>
  <c r="AI34" i="7"/>
  <c r="AQ34" i="7"/>
  <c r="AY34" i="7"/>
  <c r="BG34" i="7"/>
  <c r="BI34" i="7"/>
  <c r="AO32" i="7"/>
  <c r="AE44" i="7"/>
  <c r="AC44" i="7"/>
  <c r="AA44" i="7"/>
  <c r="Y44" i="7"/>
  <c r="F3" i="9" l="1"/>
  <c r="B3" i="9"/>
  <c r="BH9" i="7" l="1"/>
  <c r="BF9" i="7"/>
  <c r="BD9" i="7"/>
  <c r="BB9" i="7"/>
  <c r="AZ9" i="7"/>
  <c r="AH49" i="8" l="1"/>
  <c r="U115" i="7"/>
  <c r="U113" i="7"/>
  <c r="U111" i="7"/>
  <c r="U109" i="7"/>
  <c r="U107" i="7"/>
  <c r="U105" i="7"/>
  <c r="BK65" i="7"/>
  <c r="BI65" i="7"/>
  <c r="BG65" i="7"/>
  <c r="BE65" i="7"/>
  <c r="BC65" i="7"/>
  <c r="BA65" i="7"/>
  <c r="AY65" i="7"/>
  <c r="AW65" i="7"/>
  <c r="AU65" i="7"/>
  <c r="AS65" i="7"/>
  <c r="AQ65" i="7"/>
  <c r="AO65" i="7"/>
  <c r="AM65" i="7"/>
  <c r="AK65" i="7"/>
  <c r="AI65" i="7"/>
  <c r="AG65" i="7"/>
  <c r="AE65" i="7"/>
  <c r="AC65" i="7"/>
  <c r="AA65" i="7"/>
  <c r="Y65" i="7"/>
  <c r="W65" i="7"/>
  <c r="U65" i="7"/>
  <c r="S65" i="7"/>
  <c r="Q65" i="7"/>
  <c r="CY51" i="8"/>
  <c r="CY50" i="8"/>
  <c r="CY49" i="8"/>
  <c r="AH97" i="7"/>
  <c r="U103" i="7"/>
  <c r="W6" i="10"/>
  <c r="U12" i="10"/>
  <c r="L12" i="10"/>
  <c r="J16" i="10"/>
  <c r="M16" i="10"/>
  <c r="AD12" i="10" l="1"/>
  <c r="Q15" i="10" l="1"/>
  <c r="H15" i="10"/>
  <c r="G13" i="10"/>
  <c r="Q11" i="10"/>
  <c r="H11" i="10"/>
  <c r="Z11" i="10" l="1"/>
  <c r="DT73" i="7" s="1"/>
  <c r="M73" i="7" s="1"/>
  <c r="Z15" i="10"/>
  <c r="T23" i="9"/>
  <c r="T22" i="9"/>
  <c r="T20" i="9"/>
  <c r="T19" i="9"/>
  <c r="T18" i="9"/>
  <c r="T17" i="9"/>
  <c r="O31" i="9"/>
  <c r="G31" i="9"/>
  <c r="G30" i="9"/>
  <c r="G29" i="9"/>
  <c r="G28" i="9"/>
  <c r="G27" i="9"/>
  <c r="G26" i="9"/>
  <c r="G25" i="9"/>
  <c r="CW49" i="8"/>
  <c r="CW47" i="8"/>
  <c r="CW46" i="8"/>
  <c r="CW45" i="8"/>
  <c r="CT45" i="8"/>
  <c r="CT46" i="8"/>
  <c r="CU46" i="8" s="1"/>
  <c r="CT47" i="8"/>
  <c r="CU47" i="8" s="1"/>
  <c r="Y73" i="7" l="1"/>
  <c r="O73" i="7"/>
  <c r="AA73" i="7"/>
  <c r="Q73" i="7"/>
  <c r="AC73" i="7"/>
  <c r="S73" i="7"/>
  <c r="AE73" i="7"/>
  <c r="U73" i="7"/>
  <c r="W73" i="7"/>
  <c r="CU45" i="8"/>
  <c r="CW48" i="8"/>
  <c r="AH45" i="8" s="1"/>
  <c r="AE46" i="7" l="1"/>
  <c r="AC46" i="7"/>
  <c r="AA46" i="7"/>
  <c r="DT79" i="7" l="1"/>
  <c r="DT77" i="7"/>
  <c r="DT75" i="7"/>
  <c r="DT71" i="7"/>
  <c r="DT69" i="7"/>
  <c r="M79" i="7" l="1"/>
  <c r="U79" i="7"/>
  <c r="AC79" i="7"/>
  <c r="O79" i="7"/>
  <c r="W79" i="7"/>
  <c r="AE79" i="7"/>
  <c r="S79" i="7"/>
  <c r="AA79" i="7"/>
  <c r="Q79" i="7"/>
  <c r="Y79" i="7"/>
  <c r="U44" i="7"/>
  <c r="S44" i="7"/>
  <c r="Q44" i="7"/>
  <c r="AH36" i="7" l="1"/>
  <c r="AG36" i="7"/>
  <c r="AF36" i="7"/>
  <c r="AE36" i="7"/>
  <c r="AD36" i="7"/>
  <c r="AC36" i="7"/>
  <c r="AB36" i="7"/>
  <c r="AA36" i="7"/>
  <c r="Z36" i="7"/>
  <c r="Y36" i="7"/>
  <c r="X36" i="7"/>
  <c r="W36" i="7"/>
  <c r="V36" i="7"/>
  <c r="U36" i="7"/>
  <c r="T36" i="7"/>
  <c r="S36" i="7"/>
  <c r="R36" i="7"/>
  <c r="Q36" i="7"/>
  <c r="BI50" i="7"/>
  <c r="BG50" i="7"/>
  <c r="BE50" i="7"/>
  <c r="BC50" i="7"/>
  <c r="BA50" i="7"/>
  <c r="AY50" i="7"/>
  <c r="AW50" i="7"/>
  <c r="AU50" i="7"/>
  <c r="AS50" i="7"/>
  <c r="AQ50" i="7"/>
  <c r="AO50" i="7"/>
  <c r="AM50" i="7"/>
  <c r="AK50" i="7"/>
  <c r="AI50" i="7"/>
  <c r="AG50" i="7"/>
  <c r="AE50" i="7"/>
  <c r="AC50" i="7"/>
  <c r="AA50" i="7"/>
  <c r="Y50" i="7"/>
  <c r="W50" i="7"/>
  <c r="U50" i="7"/>
  <c r="S50" i="7"/>
  <c r="Q50" i="7"/>
  <c r="AM48" i="7"/>
  <c r="AK48" i="7"/>
  <c r="AI48" i="7"/>
  <c r="AG48" i="7"/>
  <c r="AE48" i="7"/>
  <c r="AC48" i="7"/>
  <c r="AA48" i="7"/>
  <c r="Y48" i="7"/>
  <c r="W48" i="7"/>
  <c r="U48" i="7"/>
  <c r="S48" i="7"/>
  <c r="Q48" i="7"/>
  <c r="AK46" i="7"/>
  <c r="AI46" i="7"/>
  <c r="AG46" i="7"/>
  <c r="Y46" i="7"/>
  <c r="W46" i="7"/>
  <c r="U46" i="7"/>
  <c r="S46" i="7"/>
  <c r="Q46" i="7"/>
  <c r="AS42" i="7"/>
  <c r="AQ42" i="7"/>
  <c r="AO42" i="7"/>
  <c r="AM42" i="7"/>
  <c r="AK42" i="7"/>
  <c r="AI42" i="7"/>
  <c r="AG42" i="7"/>
  <c r="AE42" i="7"/>
  <c r="AC42" i="7"/>
  <c r="AA42" i="7"/>
  <c r="Y42" i="7"/>
  <c r="W42" i="7"/>
  <c r="U42" i="7"/>
  <c r="S42" i="7"/>
  <c r="Q42" i="7"/>
  <c r="AE40" i="7"/>
  <c r="AC40" i="7"/>
  <c r="AA40" i="7"/>
  <c r="Y40" i="7"/>
  <c r="W40" i="7"/>
  <c r="U40" i="7"/>
  <c r="S40" i="7"/>
  <c r="Q40" i="7"/>
  <c r="AG38" i="7"/>
  <c r="AE38" i="7"/>
  <c r="AC38" i="7"/>
  <c r="AA38" i="7"/>
  <c r="Y38" i="7"/>
  <c r="W38" i="7"/>
  <c r="U38" i="7"/>
  <c r="S38" i="7"/>
  <c r="Q38" i="7"/>
  <c r="BB15" i="4"/>
  <c r="O15" i="4"/>
  <c r="M15" i="4"/>
  <c r="K15" i="4"/>
  <c r="Y15" i="4"/>
  <c r="W15" i="4"/>
  <c r="U15" i="4"/>
  <c r="S15" i="4"/>
  <c r="K24" i="4"/>
  <c r="AH22" i="4"/>
  <c r="K22" i="4"/>
  <c r="K17" i="4"/>
  <c r="K20" i="4"/>
  <c r="K23" i="4"/>
  <c r="K16" i="4"/>
  <c r="K19" i="4"/>
  <c r="AM63" i="7" l="1"/>
  <c r="AK63" i="7"/>
  <c r="AI63" i="7"/>
  <c r="AG63" i="7"/>
  <c r="AE63" i="7"/>
  <c r="AC63" i="7"/>
  <c r="AA63" i="7"/>
  <c r="Y63" i="7"/>
  <c r="W63" i="7"/>
  <c r="U63" i="7"/>
  <c r="S63" i="7"/>
  <c r="Q63" i="7"/>
  <c r="AM61" i="7"/>
  <c r="AK61" i="7"/>
  <c r="AI61" i="7"/>
  <c r="AG61" i="7"/>
  <c r="AE61" i="7"/>
  <c r="AC61" i="7"/>
  <c r="AA61" i="7"/>
  <c r="Y61" i="7"/>
  <c r="W61" i="7"/>
  <c r="U61" i="7"/>
  <c r="S61" i="7"/>
  <c r="Q61" i="7"/>
  <c r="AM30" i="7"/>
  <c r="AK30" i="7"/>
  <c r="AI30" i="7"/>
  <c r="AG30" i="7"/>
  <c r="AE30" i="7"/>
  <c r="AC30" i="7"/>
  <c r="AA30" i="7"/>
  <c r="Y30" i="7"/>
  <c r="W30" i="7"/>
  <c r="U30" i="7"/>
  <c r="S30" i="7"/>
  <c r="Q30" i="7"/>
  <c r="AK28" i="7"/>
  <c r="AI28" i="7"/>
  <c r="AG28" i="7"/>
  <c r="AE28" i="7"/>
  <c r="AC28" i="7"/>
  <c r="AA28" i="7"/>
  <c r="Y28" i="7"/>
  <c r="W28" i="7"/>
  <c r="U28" i="7"/>
  <c r="S28" i="7"/>
  <c r="Q28" i="7"/>
  <c r="AE24" i="7"/>
  <c r="AC24" i="7"/>
  <c r="AA24" i="7"/>
  <c r="Y24" i="7"/>
  <c r="W24" i="7"/>
  <c r="U24" i="7"/>
  <c r="S24" i="7"/>
  <c r="Q24" i="7"/>
  <c r="AG22" i="7"/>
  <c r="AE22" i="7"/>
  <c r="AC22" i="7"/>
  <c r="AA22" i="7"/>
  <c r="Y22" i="7"/>
  <c r="W22" i="7"/>
  <c r="U22" i="7"/>
  <c r="S22" i="7"/>
  <c r="Q22" i="7"/>
  <c r="AH20" i="7"/>
  <c r="AG20" i="7"/>
  <c r="AF20" i="7"/>
  <c r="AE20" i="7"/>
  <c r="AD20" i="7"/>
  <c r="AC20" i="7"/>
  <c r="AB20" i="7"/>
  <c r="AA20" i="7"/>
  <c r="Z20" i="7"/>
  <c r="Y20" i="7"/>
  <c r="X20" i="7"/>
  <c r="W20" i="7"/>
  <c r="V20" i="7"/>
  <c r="U20" i="7"/>
  <c r="T20" i="7"/>
  <c r="S20" i="7"/>
  <c r="R20" i="7"/>
  <c r="Q20" i="7"/>
  <c r="AY18" i="7"/>
  <c r="AW18" i="7"/>
  <c r="AU18" i="7"/>
  <c r="AS18" i="7"/>
  <c r="AQ18" i="7"/>
  <c r="AO18" i="7"/>
  <c r="AM18" i="7"/>
  <c r="AK18" i="7"/>
  <c r="AI18" i="7"/>
  <c r="AG18" i="7"/>
  <c r="AE18" i="7"/>
  <c r="AC18" i="7"/>
  <c r="AA18" i="7"/>
  <c r="Y18" i="7"/>
  <c r="W18" i="7"/>
  <c r="U18" i="7"/>
  <c r="S18" i="7"/>
  <c r="Q18" i="7"/>
  <c r="O18" i="7"/>
  <c r="M18" i="7"/>
  <c r="AZ16" i="7"/>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AZ7" i="7" l="1"/>
  <c r="BV9" i="7" s="1"/>
  <c r="AE75" i="7" l="1"/>
  <c r="O71" i="7"/>
  <c r="Q69" i="7"/>
  <c r="BK67" i="7"/>
  <c r="BI67" i="7"/>
  <c r="BG67" i="7"/>
  <c r="BE67" i="7"/>
  <c r="BC67" i="7"/>
  <c r="BA67" i="7"/>
  <c r="AY67" i="7"/>
  <c r="AW67" i="7"/>
  <c r="AU67" i="7"/>
  <c r="AS67" i="7"/>
  <c r="AQ67" i="7"/>
  <c r="AO67" i="7"/>
  <c r="AM67" i="7"/>
  <c r="AK67" i="7"/>
  <c r="AI67" i="7"/>
  <c r="AG67" i="7"/>
  <c r="AE67" i="7"/>
  <c r="AC67" i="7"/>
  <c r="AA67" i="7"/>
  <c r="Y67" i="7"/>
  <c r="W67" i="7"/>
  <c r="U67" i="7"/>
  <c r="S67" i="7"/>
  <c r="Q67" i="7"/>
  <c r="AJ59" i="7"/>
  <c r="AE26" i="7"/>
  <c r="AC26" i="7"/>
  <c r="AA26" i="7"/>
  <c r="U26" i="7"/>
  <c r="S26" i="7"/>
  <c r="S77" i="7" l="1"/>
  <c r="AC77" i="7"/>
  <c r="W77" i="7"/>
  <c r="U77" i="7"/>
  <c r="AA77" i="7"/>
  <c r="AA71" i="7"/>
  <c r="Y69" i="7"/>
  <c r="W71" i="7"/>
  <c r="AE69" i="7"/>
  <c r="U75" i="7"/>
  <c r="AE77" i="7"/>
  <c r="AE71" i="7"/>
  <c r="Y77" i="7"/>
  <c r="Q77" i="7"/>
  <c r="Y71" i="7"/>
  <c r="S69" i="7"/>
  <c r="Q71" i="7"/>
  <c r="S75" i="7"/>
  <c r="AC69" i="7"/>
  <c r="AC71" i="7"/>
  <c r="U69" i="7"/>
  <c r="S71" i="7"/>
  <c r="M69" i="7"/>
  <c r="Y75" i="7"/>
  <c r="Q75" i="7"/>
  <c r="AA75" i="7"/>
  <c r="AC75" i="7"/>
  <c r="AA69" i="7"/>
  <c r="W69" i="7"/>
  <c r="U71" i="7"/>
  <c r="O69" i="7"/>
  <c r="M71" i="7"/>
  <c r="W75" i="7"/>
  <c r="Y26" i="7" l="1"/>
  <c r="Q26" i="7"/>
  <c r="Z9" i="5"/>
  <c r="Z8" i="5"/>
  <c r="Z7" i="5"/>
  <c r="Z9" i="4"/>
  <c r="Z8" i="4"/>
  <c r="Z7" i="4"/>
  <c r="G9" i="10" l="1"/>
  <c r="CV53" i="8"/>
  <c r="CU53" i="8" s="1"/>
</calcChain>
</file>

<file path=xl/sharedStrings.xml><?xml version="1.0" encoding="utf-8"?>
<sst xmlns="http://schemas.openxmlformats.org/spreadsheetml/2006/main" count="381" uniqueCount="290">
  <si>
    <t>商号又は名称</t>
    <rPh sb="0" eb="2">
      <t>ショウゴウ</t>
    </rPh>
    <rPh sb="2" eb="3">
      <t>マタ</t>
    </rPh>
    <rPh sb="4" eb="6">
      <t>メイショウ</t>
    </rPh>
    <phoneticPr fontId="1"/>
  </si>
  <si>
    <t>郵便番号</t>
    <rPh sb="0" eb="4">
      <t>ユウビンバンゴウ</t>
    </rPh>
    <phoneticPr fontId="1"/>
  </si>
  <si>
    <t>所在地</t>
    <rPh sb="0" eb="3">
      <t>ショザイチ</t>
    </rPh>
    <phoneticPr fontId="1"/>
  </si>
  <si>
    <t>電話番号</t>
    <rPh sb="0" eb="2">
      <t>デンワ</t>
    </rPh>
    <rPh sb="2" eb="4">
      <t>バンゴウ</t>
    </rPh>
    <phoneticPr fontId="1"/>
  </si>
  <si>
    <t>FAX番号</t>
    <rPh sb="3" eb="5">
      <t>バンゴウ</t>
    </rPh>
    <phoneticPr fontId="1"/>
  </si>
  <si>
    <t>４　代金の請求に関すること。</t>
    <rPh sb="2" eb="4">
      <t>ダイキン</t>
    </rPh>
    <rPh sb="5" eb="7">
      <t>セイキュウ</t>
    </rPh>
    <rPh sb="8" eb="9">
      <t>カン</t>
    </rPh>
    <phoneticPr fontId="1"/>
  </si>
  <si>
    <t>３　契約の履行に関すること。</t>
    <rPh sb="2" eb="4">
      <t>ケイヤク</t>
    </rPh>
    <rPh sb="5" eb="7">
      <t>リコウ</t>
    </rPh>
    <rPh sb="8" eb="9">
      <t>カン</t>
    </rPh>
    <phoneticPr fontId="1"/>
  </si>
  <si>
    <t>２　契約の締結に関すること。</t>
    <rPh sb="2" eb="4">
      <t>ケイヤク</t>
    </rPh>
    <rPh sb="5" eb="7">
      <t>テイケツ</t>
    </rPh>
    <rPh sb="8" eb="9">
      <t>カン</t>
    </rPh>
    <phoneticPr fontId="1"/>
  </si>
  <si>
    <t>１　入札及び見積りに関すること。</t>
    <rPh sb="2" eb="4">
      <t>ニュウサツ</t>
    </rPh>
    <rPh sb="4" eb="5">
      <t>オヨ</t>
    </rPh>
    <rPh sb="6" eb="8">
      <t>ミツモリ</t>
    </rPh>
    <rPh sb="10" eb="11">
      <t>カン</t>
    </rPh>
    <phoneticPr fontId="1"/>
  </si>
  <si>
    <t>〈委任事項〉</t>
    <rPh sb="1" eb="3">
      <t>イニン</t>
    </rPh>
    <rPh sb="3" eb="5">
      <t>ジコウ</t>
    </rPh>
    <phoneticPr fontId="1"/>
  </si>
  <si>
    <t>職氏名</t>
    <rPh sb="0" eb="1">
      <t>ショク</t>
    </rPh>
    <rPh sb="1" eb="3">
      <t>シメイ</t>
    </rPh>
    <phoneticPr fontId="1"/>
  </si>
  <si>
    <t>受任者</t>
    <rPh sb="0" eb="3">
      <t>ジュニンシャ</t>
    </rPh>
    <phoneticPr fontId="1"/>
  </si>
  <si>
    <t>受任者印</t>
    <rPh sb="0" eb="3">
      <t>ジュニンシャ</t>
    </rPh>
    <rPh sb="3" eb="4">
      <t>イン</t>
    </rPh>
    <phoneticPr fontId="1"/>
  </si>
  <si>
    <t>ふりがな</t>
    <phoneticPr fontId="1"/>
  </si>
  <si>
    <t>（名称）</t>
    <rPh sb="1" eb="3">
      <t>メイショウ</t>
    </rPh>
    <phoneticPr fontId="1"/>
  </si>
  <si>
    <t>商号</t>
    <rPh sb="0" eb="2">
      <t>ショウゴウ</t>
    </rPh>
    <phoneticPr fontId="1"/>
  </si>
  <si>
    <t>（所在地）</t>
    <rPh sb="1" eb="4">
      <t>ショザイチ</t>
    </rPh>
    <phoneticPr fontId="1"/>
  </si>
  <si>
    <t>住所</t>
    <rPh sb="0" eb="2">
      <t>ジュウショ</t>
    </rPh>
    <phoneticPr fontId="1"/>
  </si>
  <si>
    <t>－</t>
    <phoneticPr fontId="1"/>
  </si>
  <si>
    <t>郵便番号</t>
    <rPh sb="0" eb="2">
      <t>ユウビン</t>
    </rPh>
    <rPh sb="2" eb="4">
      <t>バンゴウ</t>
    </rPh>
    <phoneticPr fontId="1"/>
  </si>
  <si>
    <t>受 任 者</t>
    <rPh sb="0" eb="1">
      <t>ウケ</t>
    </rPh>
    <rPh sb="2" eb="3">
      <t>ニン</t>
    </rPh>
    <rPh sb="4" eb="5">
      <t>シャ</t>
    </rPh>
    <phoneticPr fontId="1"/>
  </si>
  <si>
    <t>住所又は所在地</t>
    <rPh sb="0" eb="2">
      <t>ジュウショ</t>
    </rPh>
    <rPh sb="2" eb="3">
      <t>マタ</t>
    </rPh>
    <rPh sb="4" eb="7">
      <t>ショザイチ</t>
    </rPh>
    <phoneticPr fontId="1"/>
  </si>
  <si>
    <t>年</t>
    <rPh sb="0" eb="1">
      <t>ネン</t>
    </rPh>
    <phoneticPr fontId="1"/>
  </si>
  <si>
    <t>委　　任　　状</t>
    <rPh sb="0" eb="1">
      <t>イ</t>
    </rPh>
    <rPh sb="3" eb="4">
      <t>ニン</t>
    </rPh>
    <rPh sb="6" eb="7">
      <t>ジョウ</t>
    </rPh>
    <phoneticPr fontId="1"/>
  </si>
  <si>
    <t>使　用　印　鑑　届</t>
    <rPh sb="0" eb="1">
      <t>シ</t>
    </rPh>
    <rPh sb="2" eb="3">
      <t>ヨウ</t>
    </rPh>
    <rPh sb="4" eb="5">
      <t>イン</t>
    </rPh>
    <rPh sb="6" eb="7">
      <t>カガミ</t>
    </rPh>
    <rPh sb="8" eb="9">
      <t>トド</t>
    </rPh>
    <phoneticPr fontId="1"/>
  </si>
  <si>
    <t>下記の印鑑を入札及び見積りの参加、契約の締結、代金の請求及び受領のため使用</t>
    <rPh sb="0" eb="2">
      <t>カキ</t>
    </rPh>
    <rPh sb="3" eb="5">
      <t>インカン</t>
    </rPh>
    <rPh sb="6" eb="8">
      <t>ニュウサツ</t>
    </rPh>
    <rPh sb="8" eb="9">
      <t>オヨ</t>
    </rPh>
    <rPh sb="10" eb="12">
      <t>ミツモリ</t>
    </rPh>
    <rPh sb="14" eb="16">
      <t>サンカ</t>
    </rPh>
    <rPh sb="17" eb="19">
      <t>ケイヤク</t>
    </rPh>
    <rPh sb="20" eb="22">
      <t>テイケツ</t>
    </rPh>
    <rPh sb="23" eb="25">
      <t>ダイキン</t>
    </rPh>
    <rPh sb="26" eb="28">
      <t>セイキュウ</t>
    </rPh>
    <rPh sb="28" eb="29">
      <t>オヨ</t>
    </rPh>
    <rPh sb="30" eb="32">
      <t>ジュリョウ</t>
    </rPh>
    <rPh sb="35" eb="37">
      <t>シヨウ</t>
    </rPh>
    <phoneticPr fontId="1"/>
  </si>
  <si>
    <t>しますので届け出ます。</t>
    <rPh sb="5" eb="6">
      <t>トド</t>
    </rPh>
    <rPh sb="7" eb="8">
      <t>デ</t>
    </rPh>
    <phoneticPr fontId="1"/>
  </si>
  <si>
    <t>記</t>
    <rPh sb="0" eb="1">
      <t>キ</t>
    </rPh>
    <phoneticPr fontId="1"/>
  </si>
  <si>
    <t>使用印鑑</t>
    <rPh sb="0" eb="2">
      <t>シヨウ</t>
    </rPh>
    <rPh sb="2" eb="4">
      <t>インカン</t>
    </rPh>
    <phoneticPr fontId="1"/>
  </si>
  <si>
    <t>申請区分</t>
    <rPh sb="0" eb="2">
      <t>シンセイ</t>
    </rPh>
    <rPh sb="2" eb="4">
      <t>クブン</t>
    </rPh>
    <phoneticPr fontId="1"/>
  </si>
  <si>
    <t>　太枠内のみを、左詰めで記入して下さい。（金額等の数字のみ右詰めで記入）</t>
    <rPh sb="8" eb="9">
      <t>ヒダリ</t>
    </rPh>
    <rPh sb="9" eb="10">
      <t>ツ</t>
    </rPh>
    <rPh sb="12" eb="14">
      <t>キニュウ</t>
    </rPh>
    <rPh sb="21" eb="23">
      <t>キンガク</t>
    </rPh>
    <rPh sb="23" eb="24">
      <t>トウ</t>
    </rPh>
    <rPh sb="25" eb="27">
      <t>スウジ</t>
    </rPh>
    <rPh sb="29" eb="31">
      <t>ミギヅメ</t>
    </rPh>
    <rPh sb="33" eb="35">
      <t>キニュウ</t>
    </rPh>
    <phoneticPr fontId="1"/>
  </si>
  <si>
    <t>前回受付番号</t>
    <rPh sb="0" eb="2">
      <t>ゼンカイ</t>
    </rPh>
    <rPh sb="2" eb="6">
      <t>ウケツケバンゴウ</t>
    </rPh>
    <phoneticPr fontId="1"/>
  </si>
  <si>
    <t>受付番号</t>
    <rPh sb="0" eb="4">
      <t>ウケツケバンゴウ</t>
    </rPh>
    <phoneticPr fontId="1"/>
  </si>
  <si>
    <t>受付番号</t>
    <rPh sb="0" eb="2">
      <t>ウケツケ</t>
    </rPh>
    <rPh sb="2" eb="4">
      <t>バンゴウ</t>
    </rPh>
    <phoneticPr fontId="1"/>
  </si>
  <si>
    <t>受付日</t>
    <rPh sb="0" eb="3">
      <t>ウケツケビ</t>
    </rPh>
    <phoneticPr fontId="1"/>
  </si>
  <si>
    <t>貴社名</t>
    <rPh sb="0" eb="2">
      <t>キシャ</t>
    </rPh>
    <rPh sb="2" eb="3">
      <t>メイ</t>
    </rPh>
    <phoneticPr fontId="1"/>
  </si>
  <si>
    <t>カ
ナ</t>
    <phoneticPr fontId="1"/>
  </si>
  <si>
    <t>漢
字</t>
    <rPh sb="0" eb="3">
      <t>カンジ</t>
    </rPh>
    <phoneticPr fontId="1"/>
  </si>
  <si>
    <t>法人の種類を表す略号</t>
    <rPh sb="0" eb="2">
      <t>ホウジン</t>
    </rPh>
    <rPh sb="3" eb="5">
      <t>シュルイ</t>
    </rPh>
    <rPh sb="6" eb="7">
      <t>アラワ</t>
    </rPh>
    <rPh sb="8" eb="9">
      <t>リャク</t>
    </rPh>
    <rPh sb="9" eb="10">
      <t>ゴウ</t>
    </rPh>
    <phoneticPr fontId="1"/>
  </si>
  <si>
    <t>代表者</t>
    <rPh sb="0" eb="3">
      <t>ダイヒョウシャ</t>
    </rPh>
    <phoneticPr fontId="1"/>
  </si>
  <si>
    <t>氏名（カナ）</t>
    <rPh sb="0" eb="2">
      <t>シメイ</t>
    </rPh>
    <phoneticPr fontId="1"/>
  </si>
  <si>
    <t>種類</t>
    <rPh sb="0" eb="2">
      <t>シュルイ</t>
    </rPh>
    <phoneticPr fontId="1"/>
  </si>
  <si>
    <t>略号</t>
    <rPh sb="0" eb="2">
      <t>リャクゴウ</t>
    </rPh>
    <phoneticPr fontId="1"/>
  </si>
  <si>
    <t>株式会社</t>
    <rPh sb="0" eb="4">
      <t>カブシキガイシャ</t>
    </rPh>
    <phoneticPr fontId="1"/>
  </si>
  <si>
    <t>氏名（漢字）</t>
    <rPh sb="3" eb="5">
      <t>カンジ</t>
    </rPh>
    <phoneticPr fontId="1"/>
  </si>
  <si>
    <t>有限会社</t>
    <rPh sb="0" eb="4">
      <t>ユウゲンガイシャ</t>
    </rPh>
    <phoneticPr fontId="1"/>
  </si>
  <si>
    <t>合資会社</t>
    <rPh sb="0" eb="2">
      <t>ゴウシ</t>
    </rPh>
    <rPh sb="2" eb="4">
      <t>ガイシャ</t>
    </rPh>
    <phoneticPr fontId="1"/>
  </si>
  <si>
    <t>(資)</t>
    <rPh sb="1" eb="2">
      <t>シ</t>
    </rPh>
    <phoneticPr fontId="1"/>
  </si>
  <si>
    <t>職名（漢字）</t>
    <rPh sb="0" eb="2">
      <t>ショクメイ</t>
    </rPh>
    <rPh sb="3" eb="5">
      <t>カンジ</t>
    </rPh>
    <phoneticPr fontId="1"/>
  </si>
  <si>
    <t>　</t>
    <phoneticPr fontId="1"/>
  </si>
  <si>
    <t>合名会社</t>
    <rPh sb="0" eb="2">
      <t>ゴウメイ</t>
    </rPh>
    <rPh sb="2" eb="4">
      <t>ガイシャ</t>
    </rPh>
    <phoneticPr fontId="1"/>
  </si>
  <si>
    <t>(名)</t>
    <phoneticPr fontId="1"/>
  </si>
  <si>
    <t>協同組合</t>
    <rPh sb="0" eb="2">
      <t>キョウドウ</t>
    </rPh>
    <rPh sb="2" eb="4">
      <t>クミアイ</t>
    </rPh>
    <phoneticPr fontId="1"/>
  </si>
  <si>
    <t>(同)</t>
    <phoneticPr fontId="1"/>
  </si>
  <si>
    <t>本  社</t>
    <rPh sb="0" eb="1">
      <t>ホン</t>
    </rPh>
    <rPh sb="3" eb="4">
      <t>シャ</t>
    </rPh>
    <phoneticPr fontId="1"/>
  </si>
  <si>
    <t>協業組合</t>
    <rPh sb="0" eb="2">
      <t>キョウギョウ</t>
    </rPh>
    <rPh sb="2" eb="4">
      <t>クミアイ</t>
    </rPh>
    <phoneticPr fontId="1"/>
  </si>
  <si>
    <t>(業)</t>
    <phoneticPr fontId="1"/>
  </si>
  <si>
    <t>代理人を置く営業所
（建設工事の場合は建設業法上の許可を受けた営業所であること。）</t>
    <rPh sb="0" eb="3">
      <t>ダイリニン</t>
    </rPh>
    <rPh sb="4" eb="5">
      <t>オ</t>
    </rPh>
    <rPh sb="6" eb="9">
      <t>エイギョウショ</t>
    </rPh>
    <rPh sb="12" eb="14">
      <t>ケンセツ</t>
    </rPh>
    <rPh sb="14" eb="16">
      <t>コウジ</t>
    </rPh>
    <rPh sb="17" eb="19">
      <t>バアイ</t>
    </rPh>
    <rPh sb="20" eb="22">
      <t>ケンセツ</t>
    </rPh>
    <rPh sb="22" eb="23">
      <t>ギョウ</t>
    </rPh>
    <rPh sb="23" eb="24">
      <t>ホウ</t>
    </rPh>
    <rPh sb="24" eb="25">
      <t>ジョウ</t>
    </rPh>
    <rPh sb="26" eb="28">
      <t>キョカ</t>
    </rPh>
    <rPh sb="29" eb="30">
      <t>ウ</t>
    </rPh>
    <rPh sb="32" eb="35">
      <t>エイギョウショ</t>
    </rPh>
    <phoneticPr fontId="1"/>
  </si>
  <si>
    <t>営業所名称</t>
    <rPh sb="0" eb="2">
      <t>エイギョウ</t>
    </rPh>
    <rPh sb="2" eb="3">
      <t>ジョ</t>
    </rPh>
    <rPh sb="3" eb="5">
      <t>メイショウ</t>
    </rPh>
    <phoneticPr fontId="1"/>
  </si>
  <si>
    <t>－</t>
    <phoneticPr fontId="1"/>
  </si>
  <si>
    <t>商号または名称</t>
    <rPh sb="0" eb="2">
      <t>ショウゴウ</t>
    </rPh>
    <rPh sb="5" eb="7">
      <t>メイショウ</t>
    </rPh>
    <phoneticPr fontId="1"/>
  </si>
  <si>
    <t>連絡先</t>
    <rPh sb="0" eb="3">
      <t>レンラクサキ</t>
    </rPh>
    <phoneticPr fontId="1"/>
  </si>
  <si>
    <t>担当者名</t>
    <rPh sb="0" eb="3">
      <t>タントウシャ</t>
    </rPh>
    <rPh sb="3" eb="4">
      <t>メイ</t>
    </rPh>
    <phoneticPr fontId="1"/>
  </si>
  <si>
    <t>Eメール
アドレス</t>
    <phoneticPr fontId="1"/>
  </si>
  <si>
    <t>資本金</t>
    <rPh sb="0" eb="3">
      <t>シホンキン</t>
    </rPh>
    <phoneticPr fontId="1"/>
  </si>
  <si>
    <t>千円</t>
    <rPh sb="0" eb="1">
      <t>セン</t>
    </rPh>
    <rPh sb="1" eb="2">
      <t>エン</t>
    </rPh>
    <phoneticPr fontId="1"/>
  </si>
  <si>
    <t>自己資本額</t>
    <rPh sb="0" eb="2">
      <t>ジコ</t>
    </rPh>
    <rPh sb="2" eb="4">
      <t>シホン</t>
    </rPh>
    <rPh sb="4" eb="5">
      <t>ガク</t>
    </rPh>
    <phoneticPr fontId="1"/>
  </si>
  <si>
    <t>年間平均売上高</t>
    <rPh sb="0" eb="2">
      <t>ネンカン</t>
    </rPh>
    <rPh sb="2" eb="4">
      <t>ヘイキン</t>
    </rPh>
    <rPh sb="4" eb="6">
      <t>ウリアゲ</t>
    </rPh>
    <rPh sb="6" eb="7">
      <t>ダカ</t>
    </rPh>
    <phoneticPr fontId="1"/>
  </si>
  <si>
    <t>従業員</t>
    <rPh sb="0" eb="3">
      <t>ジュウギョウイン</t>
    </rPh>
    <phoneticPr fontId="1"/>
  </si>
  <si>
    <t>技術職員</t>
    <rPh sb="0" eb="2">
      <t>ギジュツ</t>
    </rPh>
    <rPh sb="2" eb="4">
      <t>ショクイン</t>
    </rPh>
    <phoneticPr fontId="1"/>
  </si>
  <si>
    <t>人</t>
    <rPh sb="0" eb="1">
      <t>ニン</t>
    </rPh>
    <phoneticPr fontId="1"/>
  </si>
  <si>
    <t>その他</t>
    <rPh sb="2" eb="3">
      <t>タ</t>
    </rPh>
    <phoneticPr fontId="1"/>
  </si>
  <si>
    <t>営業年数</t>
    <rPh sb="0" eb="2">
      <t>エイギョウ</t>
    </rPh>
    <rPh sb="2" eb="4">
      <t>ネンスウ</t>
    </rPh>
    <phoneticPr fontId="1"/>
  </si>
  <si>
    <t>５　復代理人の選任に関すること。</t>
    <rPh sb="2" eb="3">
      <t>フク</t>
    </rPh>
    <rPh sb="3" eb="6">
      <t>ダイリニン</t>
    </rPh>
    <rPh sb="7" eb="9">
      <t>センニン</t>
    </rPh>
    <rPh sb="10" eb="11">
      <t>カン</t>
    </rPh>
    <phoneticPr fontId="1"/>
  </si>
  <si>
    <t>電話番号</t>
    <rPh sb="0" eb="2">
      <t>デンワ</t>
    </rPh>
    <rPh sb="2" eb="4">
      <t>バンゴウ</t>
    </rPh>
    <phoneticPr fontId="3"/>
  </si>
  <si>
    <t>FAX番号</t>
    <rPh sb="3" eb="5">
      <t>バンゴウ</t>
    </rPh>
    <phoneticPr fontId="3"/>
  </si>
  <si>
    <t>申請者</t>
    <rPh sb="0" eb="3">
      <t>シンセイシャ</t>
    </rPh>
    <phoneticPr fontId="1"/>
  </si>
  <si>
    <t>申請の区分</t>
    <rPh sb="0" eb="2">
      <t>シンセイ</t>
    </rPh>
    <rPh sb="3" eb="5">
      <t>クブン</t>
    </rPh>
    <phoneticPr fontId="4"/>
  </si>
  <si>
    <t>新規</t>
    <rPh sb="0" eb="2">
      <t>シンキ</t>
    </rPh>
    <phoneticPr fontId="4"/>
  </si>
  <si>
    <t>継続</t>
    <rPh sb="0" eb="2">
      <t>ケイゾク</t>
    </rPh>
    <phoneticPr fontId="4"/>
  </si>
  <si>
    <t>商号又は名称</t>
    <rPh sb="0" eb="2">
      <t>ショウゴウ</t>
    </rPh>
    <rPh sb="2" eb="3">
      <t>マタ</t>
    </rPh>
    <rPh sb="4" eb="6">
      <t>メイショウ</t>
    </rPh>
    <phoneticPr fontId="4"/>
  </si>
  <si>
    <t>代表者役職名</t>
    <rPh sb="0" eb="2">
      <t>ダイヒョウ</t>
    </rPh>
    <rPh sb="2" eb="3">
      <t>シャ</t>
    </rPh>
    <rPh sb="3" eb="5">
      <t>ヤクショク</t>
    </rPh>
    <rPh sb="5" eb="6">
      <t>ナ</t>
    </rPh>
    <phoneticPr fontId="4"/>
  </si>
  <si>
    <t>商号又は名称（フリガナ）</t>
    <phoneticPr fontId="4"/>
  </si>
  <si>
    <t>代表者氏名</t>
    <rPh sb="0" eb="3">
      <t>ダイヒョウシャ</t>
    </rPh>
    <rPh sb="3" eb="5">
      <t>シメイ</t>
    </rPh>
    <phoneticPr fontId="4"/>
  </si>
  <si>
    <t>代表者氏名（フリガナ）</t>
    <rPh sb="0" eb="3">
      <t>ダイヒョウシャ</t>
    </rPh>
    <rPh sb="3" eb="5">
      <t>シメイ</t>
    </rPh>
    <rPh sb="4" eb="5">
      <t>ナ</t>
    </rPh>
    <phoneticPr fontId="4"/>
  </si>
  <si>
    <t>郵便番号</t>
    <rPh sb="0" eb="2">
      <t>ユウビン</t>
    </rPh>
    <rPh sb="2" eb="4">
      <t>バンゴウ</t>
    </rPh>
    <phoneticPr fontId="4"/>
  </si>
  <si>
    <t>所在地</t>
    <rPh sb="0" eb="3">
      <t>ショザイチ</t>
    </rPh>
    <phoneticPr fontId="4"/>
  </si>
  <si>
    <t>電話番号</t>
    <rPh sb="0" eb="2">
      <t>デンワ</t>
    </rPh>
    <rPh sb="2" eb="4">
      <t>バンゴウ</t>
    </rPh>
    <phoneticPr fontId="4"/>
  </si>
  <si>
    <t>有している</t>
    <rPh sb="0" eb="1">
      <t>ユウ</t>
    </rPh>
    <phoneticPr fontId="4"/>
  </si>
  <si>
    <t>有していない</t>
    <rPh sb="0" eb="1">
      <t>ユウ</t>
    </rPh>
    <phoneticPr fontId="4"/>
  </si>
  <si>
    <t>営業所等名称</t>
    <rPh sb="0" eb="3">
      <t>エイギョウショ</t>
    </rPh>
    <rPh sb="3" eb="4">
      <t>トウ</t>
    </rPh>
    <rPh sb="4" eb="6">
      <t>メイショウ</t>
    </rPh>
    <phoneticPr fontId="4"/>
  </si>
  <si>
    <t>営業所等所在地</t>
    <rPh sb="0" eb="3">
      <t>エイギョウショ</t>
    </rPh>
    <rPh sb="3" eb="4">
      <t>トウ</t>
    </rPh>
    <rPh sb="4" eb="7">
      <t>ショザイチ</t>
    </rPh>
    <phoneticPr fontId="4"/>
  </si>
  <si>
    <t>置いている</t>
    <rPh sb="0" eb="1">
      <t>オ</t>
    </rPh>
    <phoneticPr fontId="4"/>
  </si>
  <si>
    <t>置いていない</t>
    <rPh sb="0" eb="1">
      <t>オ</t>
    </rPh>
    <phoneticPr fontId="4"/>
  </si>
  <si>
    <t>該当する</t>
    <rPh sb="0" eb="2">
      <t>ガイトウ</t>
    </rPh>
    <phoneticPr fontId="4"/>
  </si>
  <si>
    <t>該当しない</t>
    <rPh sb="0" eb="2">
      <t>ガイトウ</t>
    </rPh>
    <phoneticPr fontId="4"/>
  </si>
  <si>
    <t>加入している</t>
    <rPh sb="0" eb="2">
      <t>カニュウ</t>
    </rPh>
    <phoneticPr fontId="4"/>
  </si>
  <si>
    <t>加入していない</t>
    <rPh sb="0" eb="2">
      <t>カニュウ</t>
    </rPh>
    <phoneticPr fontId="4"/>
  </si>
  <si>
    <t>申請担当者氏名</t>
    <rPh sb="0" eb="2">
      <t>シンセイ</t>
    </rPh>
    <rPh sb="2" eb="5">
      <t>タントウシャ</t>
    </rPh>
    <rPh sb="5" eb="7">
      <t>シメイ</t>
    </rPh>
    <phoneticPr fontId="4"/>
  </si>
  <si>
    <t>連絡先電話番号</t>
    <rPh sb="0" eb="2">
      <t>レンラク</t>
    </rPh>
    <rPh sb="2" eb="3">
      <t>サキ</t>
    </rPh>
    <rPh sb="3" eb="5">
      <t>デンワ</t>
    </rPh>
    <rPh sb="5" eb="7">
      <t>バンゴウ</t>
    </rPh>
    <phoneticPr fontId="4"/>
  </si>
  <si>
    <t>所属名・内線</t>
    <rPh sb="0" eb="2">
      <t>ショゾク</t>
    </rPh>
    <rPh sb="2" eb="3">
      <t>ナ</t>
    </rPh>
    <rPh sb="4" eb="5">
      <t>ナイ</t>
    </rPh>
    <rPh sb="5" eb="6">
      <t>セン</t>
    </rPh>
    <phoneticPr fontId="4"/>
  </si>
  <si>
    <t>担当者フリガナ</t>
    <rPh sb="0" eb="3">
      <t>タントウシャ</t>
    </rPh>
    <phoneticPr fontId="4"/>
  </si>
  <si>
    <t>○</t>
    <phoneticPr fontId="4"/>
  </si>
  <si>
    <t>着色部分に入力をお願いいたします。</t>
    <rPh sb="0" eb="2">
      <t>チャクショク</t>
    </rPh>
    <rPh sb="2" eb="4">
      <t>ブブン</t>
    </rPh>
    <rPh sb="5" eb="7">
      <t>ニュウリョク</t>
    </rPh>
    <rPh sb="9" eb="10">
      <t>ネガ</t>
    </rPh>
    <phoneticPr fontId="4"/>
  </si>
  <si>
    <t>ビル名等があれば続けて記入してください</t>
    <rPh sb="2" eb="3">
      <t>ナ</t>
    </rPh>
    <rPh sb="3" eb="4">
      <t>トウ</t>
    </rPh>
    <rPh sb="8" eb="9">
      <t>ツヅ</t>
    </rPh>
    <rPh sb="11" eb="12">
      <t>キ</t>
    </rPh>
    <rPh sb="12" eb="13">
      <t>ニュウ</t>
    </rPh>
    <phoneticPr fontId="4"/>
  </si>
  <si>
    <t>-</t>
    <phoneticPr fontId="3"/>
  </si>
  <si>
    <t>代理人氏名</t>
    <rPh sb="0" eb="3">
      <t>ダイリニン</t>
    </rPh>
    <rPh sb="3" eb="5">
      <t>シメイ</t>
    </rPh>
    <phoneticPr fontId="4"/>
  </si>
  <si>
    <t>代理人ヨミ</t>
    <rPh sb="0" eb="3">
      <t>ダイリニン</t>
    </rPh>
    <phoneticPr fontId="4"/>
  </si>
  <si>
    <t>郵便番号</t>
    <rPh sb="0" eb="2">
      <t>ユウビン</t>
    </rPh>
    <rPh sb="2" eb="4">
      <t>バンゴウ</t>
    </rPh>
    <phoneticPr fontId="4"/>
  </si>
  <si>
    <t>電話番号</t>
    <rPh sb="0" eb="2">
      <t>デンワ</t>
    </rPh>
    <rPh sb="2" eb="4">
      <t>バンゴウ</t>
    </rPh>
    <phoneticPr fontId="4"/>
  </si>
  <si>
    <t>FAX番号</t>
    <rPh sb="3" eb="5">
      <t>バンゴウ</t>
    </rPh>
    <phoneticPr fontId="4"/>
  </si>
  <si>
    <t>職　　名</t>
    <rPh sb="0" eb="1">
      <t>ショク</t>
    </rPh>
    <rPh sb="3" eb="4">
      <t>メイ</t>
    </rPh>
    <phoneticPr fontId="4"/>
  </si>
  <si>
    <t>担当者メールアドレス</t>
    <rPh sb="0" eb="3">
      <t>タントウシャ</t>
    </rPh>
    <phoneticPr fontId="4"/>
  </si>
  <si>
    <t>資本金</t>
    <rPh sb="0" eb="3">
      <t>シホンキン</t>
    </rPh>
    <phoneticPr fontId="4"/>
  </si>
  <si>
    <t>自己資本額</t>
    <rPh sb="0" eb="2">
      <t>ジコ</t>
    </rPh>
    <rPh sb="2" eb="4">
      <t>シホン</t>
    </rPh>
    <rPh sb="4" eb="5">
      <t>ガク</t>
    </rPh>
    <phoneticPr fontId="4"/>
  </si>
  <si>
    <t>従業員数</t>
    <rPh sb="0" eb="3">
      <t>ジュウギョウイン</t>
    </rPh>
    <rPh sb="3" eb="4">
      <t>スウ</t>
    </rPh>
    <phoneticPr fontId="4"/>
  </si>
  <si>
    <t>技術職員</t>
    <rPh sb="0" eb="2">
      <t>ギジュツ</t>
    </rPh>
    <rPh sb="2" eb="4">
      <t>ショクイン</t>
    </rPh>
    <phoneticPr fontId="4"/>
  </si>
  <si>
    <t>その他</t>
    <rPh sb="2" eb="3">
      <t>タ</t>
    </rPh>
    <phoneticPr fontId="4"/>
  </si>
  <si>
    <t>千円</t>
    <rPh sb="0" eb="2">
      <t>センエン</t>
    </rPh>
    <phoneticPr fontId="4"/>
  </si>
  <si>
    <t>人</t>
    <rPh sb="0" eb="1">
      <t>ヒト</t>
    </rPh>
    <phoneticPr fontId="4"/>
  </si>
  <si>
    <t>営業年数</t>
    <rPh sb="0" eb="2">
      <t>エイギョウ</t>
    </rPh>
    <rPh sb="2" eb="4">
      <t>ネンスウ</t>
    </rPh>
    <phoneticPr fontId="4"/>
  </si>
  <si>
    <t>年</t>
    <rPh sb="0" eb="1">
      <t>ネン</t>
    </rPh>
    <phoneticPr fontId="4"/>
  </si>
  <si>
    <t>文字</t>
    <rPh sb="0" eb="2">
      <t>モジ</t>
    </rPh>
    <phoneticPr fontId="3"/>
  </si>
  <si>
    <t>営業所等ヨミ</t>
    <rPh sb="0" eb="3">
      <t>エイギョウショ</t>
    </rPh>
    <rPh sb="3" eb="4">
      <t>トウ</t>
    </rPh>
    <phoneticPr fontId="4"/>
  </si>
  <si>
    <t>所在地ヨミ</t>
    <rPh sb="0" eb="3">
      <t>ショザイチ</t>
    </rPh>
    <phoneticPr fontId="4"/>
  </si>
  <si>
    <t>受任者の有無
※契約を支店等に委任する場合（契約相手方が支店長等となる場合）右欄では「置いている」を選択してください</t>
    <rPh sb="0" eb="2">
      <t>ジュニン</t>
    </rPh>
    <rPh sb="2" eb="3">
      <t>シャ</t>
    </rPh>
    <rPh sb="4" eb="6">
      <t>ウム</t>
    </rPh>
    <rPh sb="9" eb="11">
      <t>ケイヤク</t>
    </rPh>
    <rPh sb="12" eb="14">
      <t>シテン</t>
    </rPh>
    <rPh sb="14" eb="15">
      <t>トウ</t>
    </rPh>
    <rPh sb="16" eb="18">
      <t>イニン</t>
    </rPh>
    <rPh sb="20" eb="22">
      <t>バアイ</t>
    </rPh>
    <rPh sb="23" eb="25">
      <t>ケイヤク</t>
    </rPh>
    <rPh sb="25" eb="27">
      <t>アイテ</t>
    </rPh>
    <rPh sb="27" eb="28">
      <t>カタ</t>
    </rPh>
    <rPh sb="29" eb="31">
      <t>シテン</t>
    </rPh>
    <rPh sb="31" eb="32">
      <t>チョウ</t>
    </rPh>
    <rPh sb="32" eb="33">
      <t>トウ</t>
    </rPh>
    <rPh sb="36" eb="38">
      <t>バアイ</t>
    </rPh>
    <rPh sb="39" eb="40">
      <t>ミギ</t>
    </rPh>
    <rPh sb="40" eb="41">
      <t>ラン</t>
    </rPh>
    <rPh sb="44" eb="45">
      <t>オ</t>
    </rPh>
    <rPh sb="51" eb="53">
      <t>センタク</t>
    </rPh>
    <phoneticPr fontId="4"/>
  </si>
  <si>
    <t>大臣</t>
    <rPh sb="0" eb="2">
      <t>だいじん</t>
    </rPh>
    <phoneticPr fontId="4" type="Hiragana"/>
  </si>
  <si>
    <t>知事</t>
    <rPh sb="0" eb="2">
      <t>ちじ</t>
    </rPh>
    <phoneticPr fontId="4" type="Hiragana"/>
  </si>
  <si>
    <t>（特</t>
    <rPh sb="1" eb="2">
      <t>とく</t>
    </rPh>
    <phoneticPr fontId="4" type="Hiragana"/>
  </si>
  <si>
    <t>（般</t>
    <rPh sb="1" eb="2">
      <t>はん</t>
    </rPh>
    <phoneticPr fontId="4" type="Hiragana"/>
  </si>
  <si>
    <t>申請書提出日</t>
    <rPh sb="0" eb="2">
      <t>しんせい</t>
    </rPh>
    <rPh sb="2" eb="3">
      <t>しょ</t>
    </rPh>
    <rPh sb="3" eb="5">
      <t>ていしゅつ</t>
    </rPh>
    <rPh sb="5" eb="6">
      <t>び</t>
    </rPh>
    <phoneticPr fontId="4" type="Hiragana"/>
  </si>
  <si>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8">
      <t>シンセイ</t>
    </rPh>
    <rPh sb="18" eb="19">
      <t>ショ</t>
    </rPh>
    <phoneticPr fontId="4"/>
  </si>
  <si>
    <t>外国籍会社</t>
    <rPh sb="0" eb="3">
      <t>がいこくせき</t>
    </rPh>
    <rPh sb="3" eb="5">
      <t>かいしゃ</t>
    </rPh>
    <phoneticPr fontId="4" type="Hiragana"/>
  </si>
  <si>
    <t>日本国籍会社</t>
    <rPh sb="0" eb="2">
      <t>にほん</t>
    </rPh>
    <rPh sb="2" eb="4">
      <t>こくせき</t>
    </rPh>
    <rPh sb="4" eb="6">
      <t>かいしゃ</t>
    </rPh>
    <phoneticPr fontId="4" type="Hiragana"/>
  </si>
  <si>
    <t>(特・般</t>
    <rPh sb="1" eb="2">
      <t>とく</t>
    </rPh>
    <rPh sb="3" eb="4">
      <t>はん</t>
    </rPh>
    <phoneticPr fontId="4" type="Hiragana"/>
  </si>
  <si>
    <t>受付番号、受付日は記入しないこと</t>
    <rPh sb="0" eb="2">
      <t>ウケツケ</t>
    </rPh>
    <rPh sb="2" eb="4">
      <t>バンゴウ</t>
    </rPh>
    <rPh sb="5" eb="7">
      <t>ウケツケ</t>
    </rPh>
    <rPh sb="7" eb="8">
      <t>ビ</t>
    </rPh>
    <rPh sb="9" eb="10">
      <t>キ</t>
    </rPh>
    <rPh sb="10" eb="11">
      <t>ニュウ</t>
    </rPh>
    <phoneticPr fontId="3"/>
  </si>
  <si>
    <t>新規</t>
    <rPh sb="0" eb="2">
      <t>シンキ</t>
    </rPh>
    <phoneticPr fontId="7"/>
  </si>
  <si>
    <t>継続</t>
    <rPh sb="0" eb="2">
      <t>ケイゾク</t>
    </rPh>
    <phoneticPr fontId="7"/>
  </si>
  <si>
    <t>一般競争（指名競争）入札参加資格審査申請書（建設資材供給）</t>
    <rPh sb="0" eb="2">
      <t>イッパン</t>
    </rPh>
    <rPh sb="2" eb="4">
      <t>キョウソウ</t>
    </rPh>
    <rPh sb="5" eb="6">
      <t>シ</t>
    </rPh>
    <rPh sb="6" eb="7">
      <t>メイ</t>
    </rPh>
    <rPh sb="7" eb="9">
      <t>キョウソウ</t>
    </rPh>
    <rPh sb="10" eb="12">
      <t>ニュウサツ</t>
    </rPh>
    <rPh sb="12" eb="14">
      <t>サンカ</t>
    </rPh>
    <rPh sb="14" eb="16">
      <t>シカク</t>
    </rPh>
    <rPh sb="16" eb="18">
      <t>シンサ</t>
    </rPh>
    <rPh sb="18" eb="20">
      <t>シンセイ</t>
    </rPh>
    <rPh sb="20" eb="21">
      <t>ショ</t>
    </rPh>
    <rPh sb="22" eb="24">
      <t>ケンセツ</t>
    </rPh>
    <rPh sb="24" eb="26">
      <t>シザイ</t>
    </rPh>
    <rPh sb="26" eb="28">
      <t>キョウキュウ</t>
    </rPh>
    <phoneticPr fontId="7"/>
  </si>
  <si>
    <t>参加する資格の審査を申請します。</t>
    <rPh sb="0" eb="2">
      <t>サンカ</t>
    </rPh>
    <rPh sb="4" eb="6">
      <t>シカク</t>
    </rPh>
    <rPh sb="7" eb="9">
      <t>シンサ</t>
    </rPh>
    <rPh sb="10" eb="12">
      <t>シンセイ</t>
    </rPh>
    <phoneticPr fontId="7"/>
  </si>
  <si>
    <t>　なお、私は申請にあたり以下のことについて誓約いたします。</t>
    <rPh sb="4" eb="5">
      <t>ワタシ</t>
    </rPh>
    <rPh sb="6" eb="8">
      <t>シンセイ</t>
    </rPh>
    <rPh sb="12" eb="14">
      <t>イカ</t>
    </rPh>
    <rPh sb="21" eb="23">
      <t>セイヤク</t>
    </rPh>
    <phoneticPr fontId="7"/>
  </si>
  <si>
    <t>　①申請書及び添付書類の内容については、事実と相違ありません。</t>
    <rPh sb="2" eb="4">
      <t>シンセイ</t>
    </rPh>
    <rPh sb="4" eb="5">
      <t>ショ</t>
    </rPh>
    <rPh sb="5" eb="6">
      <t>オヨ</t>
    </rPh>
    <rPh sb="7" eb="9">
      <t>テンプ</t>
    </rPh>
    <rPh sb="9" eb="11">
      <t>ショルイ</t>
    </rPh>
    <rPh sb="12" eb="14">
      <t>ナイヨウ</t>
    </rPh>
    <rPh sb="20" eb="22">
      <t>ジジツ</t>
    </rPh>
    <rPh sb="23" eb="25">
      <t>ソウイ</t>
    </rPh>
    <phoneticPr fontId="7"/>
  </si>
  <si>
    <t>大田原市長</t>
    <rPh sb="0" eb="3">
      <t>オオタワラ</t>
    </rPh>
    <rPh sb="3" eb="5">
      <t>シチョウ</t>
    </rPh>
    <phoneticPr fontId="7"/>
  </si>
  <si>
    <t>様</t>
    <rPh sb="0" eb="1">
      <t>サマ</t>
    </rPh>
    <phoneticPr fontId="7"/>
  </si>
  <si>
    <t>郵便番号</t>
    <rPh sb="0" eb="2">
      <t>ユウビン</t>
    </rPh>
    <rPh sb="2" eb="4">
      <t>バンゴウ</t>
    </rPh>
    <phoneticPr fontId="7"/>
  </si>
  <si>
    <t>住所又は名称</t>
    <rPh sb="0" eb="2">
      <t>ジュウショ</t>
    </rPh>
    <rPh sb="2" eb="3">
      <t>マタ</t>
    </rPh>
    <rPh sb="4" eb="6">
      <t>メイショウ</t>
    </rPh>
    <phoneticPr fontId="7"/>
  </si>
  <si>
    <t>商号又は名称</t>
    <rPh sb="0" eb="2">
      <t>ショウゴウ</t>
    </rPh>
    <rPh sb="2" eb="3">
      <t>マタ</t>
    </rPh>
    <rPh sb="4" eb="6">
      <t>メイショウ</t>
    </rPh>
    <phoneticPr fontId="7"/>
  </si>
  <si>
    <t>代表者役職名</t>
    <rPh sb="0" eb="3">
      <t>ダイヒョウシャ</t>
    </rPh>
    <rPh sb="3" eb="5">
      <t>ヤクショク</t>
    </rPh>
    <rPh sb="5" eb="6">
      <t>ナ</t>
    </rPh>
    <phoneticPr fontId="7"/>
  </si>
  <si>
    <t>代表者氏名</t>
    <rPh sb="0" eb="3">
      <t>ダイヒョウシャ</t>
    </rPh>
    <rPh sb="3" eb="4">
      <t>シ</t>
    </rPh>
    <rPh sb="4" eb="5">
      <t>メイ</t>
    </rPh>
    <phoneticPr fontId="7"/>
  </si>
  <si>
    <t>電話番号</t>
    <rPh sb="0" eb="2">
      <t>デンワ</t>
    </rPh>
    <rPh sb="2" eb="4">
      <t>バンゴウ</t>
    </rPh>
    <phoneticPr fontId="7"/>
  </si>
  <si>
    <t>ＦＡＸ番号</t>
    <rPh sb="3" eb="5">
      <t>バンゴウ</t>
    </rPh>
    <phoneticPr fontId="7"/>
  </si>
  <si>
    <t>希望する業種の欄に希望順位を記入してください</t>
    <rPh sb="0" eb="2">
      <t>キボウ</t>
    </rPh>
    <rPh sb="4" eb="6">
      <t>ギョウシュ</t>
    </rPh>
    <rPh sb="7" eb="8">
      <t>ラン</t>
    </rPh>
    <rPh sb="9" eb="11">
      <t>キボウ</t>
    </rPh>
    <rPh sb="11" eb="12">
      <t>ジュン</t>
    </rPh>
    <rPh sb="12" eb="13">
      <t>イ</t>
    </rPh>
    <rPh sb="14" eb="15">
      <t>キ</t>
    </rPh>
    <rPh sb="15" eb="16">
      <t>ニュウ</t>
    </rPh>
    <phoneticPr fontId="7"/>
  </si>
  <si>
    <t>①</t>
    <phoneticPr fontId="7"/>
  </si>
  <si>
    <t>②</t>
    <phoneticPr fontId="7"/>
  </si>
  <si>
    <t>③</t>
    <phoneticPr fontId="7"/>
  </si>
  <si>
    <t>④</t>
    <phoneticPr fontId="7"/>
  </si>
  <si>
    <t>⑤</t>
    <phoneticPr fontId="7"/>
  </si>
  <si>
    <t>⑥</t>
    <phoneticPr fontId="7"/>
  </si>
  <si>
    <t>⑦</t>
    <phoneticPr fontId="7"/>
  </si>
  <si>
    <t>木材</t>
    <rPh sb="0" eb="2">
      <t>モクザイ</t>
    </rPh>
    <phoneticPr fontId="7"/>
  </si>
  <si>
    <t>砂利・セメント</t>
    <rPh sb="0" eb="2">
      <t>ジャリ</t>
    </rPh>
    <phoneticPr fontId="7"/>
  </si>
  <si>
    <t>コンクリート</t>
    <phoneticPr fontId="7"/>
  </si>
  <si>
    <t>鋼材二次</t>
    <rPh sb="0" eb="2">
      <t>コウザイ</t>
    </rPh>
    <rPh sb="2" eb="4">
      <t>ニジ</t>
    </rPh>
    <phoneticPr fontId="7"/>
  </si>
  <si>
    <t>舗装材</t>
    <rPh sb="0" eb="2">
      <t>ホソウ</t>
    </rPh>
    <rPh sb="2" eb="3">
      <t>ザイ</t>
    </rPh>
    <phoneticPr fontId="7"/>
  </si>
  <si>
    <t>上下水道</t>
    <rPh sb="0" eb="1">
      <t>ウエ</t>
    </rPh>
    <rPh sb="1" eb="4">
      <t>ゲスイドウ</t>
    </rPh>
    <phoneticPr fontId="7"/>
  </si>
  <si>
    <t>その他</t>
    <rPh sb="2" eb="3">
      <t>タ</t>
    </rPh>
    <phoneticPr fontId="7"/>
  </si>
  <si>
    <t>営業経歴書</t>
    <rPh sb="0" eb="2">
      <t>エイギョウ</t>
    </rPh>
    <rPh sb="2" eb="4">
      <t>ケイレキ</t>
    </rPh>
    <rPh sb="4" eb="5">
      <t>ショ</t>
    </rPh>
    <phoneticPr fontId="7"/>
  </si>
  <si>
    <t>営業種目</t>
    <rPh sb="0" eb="2">
      <t>エイギョウ</t>
    </rPh>
    <rPh sb="2" eb="4">
      <t>シュモク</t>
    </rPh>
    <phoneticPr fontId="7"/>
  </si>
  <si>
    <t>年間売上額</t>
    <rPh sb="0" eb="2">
      <t>ネンカン</t>
    </rPh>
    <rPh sb="2" eb="4">
      <t>ウリアゲ</t>
    </rPh>
    <rPh sb="4" eb="5">
      <t>ガク</t>
    </rPh>
    <phoneticPr fontId="7"/>
  </si>
  <si>
    <t>従業員数</t>
    <rPh sb="0" eb="3">
      <t>ジュウギョウイン</t>
    </rPh>
    <rPh sb="3" eb="4">
      <t>スウ</t>
    </rPh>
    <phoneticPr fontId="7"/>
  </si>
  <si>
    <t>自己資本額</t>
    <rPh sb="0" eb="2">
      <t>ジコ</t>
    </rPh>
    <rPh sb="2" eb="4">
      <t>シホン</t>
    </rPh>
    <rPh sb="4" eb="5">
      <t>ガク</t>
    </rPh>
    <phoneticPr fontId="7"/>
  </si>
  <si>
    <t>流動比率</t>
    <rPh sb="0" eb="2">
      <t>リュウドウ</t>
    </rPh>
    <rPh sb="2" eb="4">
      <t>ヒリツ</t>
    </rPh>
    <phoneticPr fontId="7"/>
  </si>
  <si>
    <t>営業年数</t>
    <rPh sb="0" eb="2">
      <t>エイギョウ</t>
    </rPh>
    <rPh sb="2" eb="4">
      <t>ネンスウ</t>
    </rPh>
    <phoneticPr fontId="7"/>
  </si>
  <si>
    <t>技術関係職員</t>
    <rPh sb="0" eb="2">
      <t>ギジュツ</t>
    </rPh>
    <rPh sb="2" eb="4">
      <t>カンケイ</t>
    </rPh>
    <rPh sb="4" eb="6">
      <t>ショクイン</t>
    </rPh>
    <phoneticPr fontId="7"/>
  </si>
  <si>
    <t>名</t>
    <rPh sb="0" eb="1">
      <t>メイ</t>
    </rPh>
    <phoneticPr fontId="7"/>
  </si>
  <si>
    <t>合計</t>
    <rPh sb="0" eb="2">
      <t>ゴウケイ</t>
    </rPh>
    <phoneticPr fontId="7"/>
  </si>
  <si>
    <t>事務関係職員</t>
    <rPh sb="0" eb="2">
      <t>ジム</t>
    </rPh>
    <rPh sb="2" eb="4">
      <t>カンケイ</t>
    </rPh>
    <rPh sb="4" eb="6">
      <t>ショクイン</t>
    </rPh>
    <phoneticPr fontId="7"/>
  </si>
  <si>
    <t>千円</t>
    <rPh sb="0" eb="2">
      <t>センエン</t>
    </rPh>
    <phoneticPr fontId="7"/>
  </si>
  <si>
    <t>（Ａ＋Ｂ）/２</t>
    <phoneticPr fontId="7"/>
  </si>
  <si>
    <t>流動資産の額（Ａ）</t>
    <rPh sb="0" eb="2">
      <t>リュウドウ</t>
    </rPh>
    <rPh sb="2" eb="4">
      <t>シサン</t>
    </rPh>
    <rPh sb="5" eb="6">
      <t>ガク</t>
    </rPh>
    <phoneticPr fontId="7"/>
  </si>
  <si>
    <t>流動負債の額（Ｂ）</t>
    <rPh sb="0" eb="2">
      <t>リュウドウ</t>
    </rPh>
    <rPh sb="2" eb="4">
      <t>フサイ</t>
    </rPh>
    <rPh sb="5" eb="6">
      <t>ガク</t>
    </rPh>
    <phoneticPr fontId="7"/>
  </si>
  <si>
    <t>流動比率（Ａ/Ｂ）×100</t>
    <rPh sb="0" eb="2">
      <t>リュウドウ</t>
    </rPh>
    <rPh sb="2" eb="4">
      <t>ヒリツ</t>
    </rPh>
    <phoneticPr fontId="7"/>
  </si>
  <si>
    <t>％</t>
    <phoneticPr fontId="7"/>
  </si>
  <si>
    <t>その他の内容（10文字以内）</t>
    <rPh sb="2" eb="3">
      <t>た</t>
    </rPh>
    <rPh sb="4" eb="6">
      <t>ないよう</t>
    </rPh>
    <rPh sb="9" eb="11">
      <t>もじ</t>
    </rPh>
    <rPh sb="11" eb="13">
      <t>いない</t>
    </rPh>
    <phoneticPr fontId="1" type="Hiragana"/>
  </si>
  <si>
    <t>コンクリート</t>
    <phoneticPr fontId="7"/>
  </si>
  <si>
    <t>建設資材に関する参加希望業種調べ</t>
    <rPh sb="0" eb="2">
      <t>ケンセツ</t>
    </rPh>
    <rPh sb="2" eb="4">
      <t>シザイ</t>
    </rPh>
    <rPh sb="5" eb="6">
      <t>カン</t>
    </rPh>
    <rPh sb="8" eb="10">
      <t>サンカ</t>
    </rPh>
    <rPh sb="10" eb="12">
      <t>キボウ</t>
    </rPh>
    <rPh sb="12" eb="14">
      <t>ギョウシュ</t>
    </rPh>
    <rPh sb="14" eb="15">
      <t>シラ</t>
    </rPh>
    <phoneticPr fontId="1"/>
  </si>
  <si>
    <t>登録</t>
    <rPh sb="0" eb="2">
      <t>トウロク</t>
    </rPh>
    <phoneticPr fontId="1"/>
  </si>
  <si>
    <t>業　　種</t>
    <rPh sb="0" eb="1">
      <t>ギョウ</t>
    </rPh>
    <rPh sb="3" eb="4">
      <t>タネ</t>
    </rPh>
    <phoneticPr fontId="1"/>
  </si>
  <si>
    <t>木材</t>
    <rPh sb="0" eb="2">
      <t>モクザイ</t>
    </rPh>
    <phoneticPr fontId="1"/>
  </si>
  <si>
    <t>砂利・セメント</t>
    <rPh sb="0" eb="2">
      <t>ジャリ</t>
    </rPh>
    <phoneticPr fontId="1"/>
  </si>
  <si>
    <t>コンクリート</t>
    <phoneticPr fontId="1"/>
  </si>
  <si>
    <t>鋼材二次</t>
    <rPh sb="0" eb="2">
      <t>コウザイ</t>
    </rPh>
    <rPh sb="2" eb="4">
      <t>ニジ</t>
    </rPh>
    <phoneticPr fontId="1"/>
  </si>
  <si>
    <t>※希望業種「その他」についてはその内容を記入してください。</t>
    <rPh sb="1" eb="3">
      <t>キボウ</t>
    </rPh>
    <rPh sb="3" eb="5">
      <t>ギョウシュ</t>
    </rPh>
    <rPh sb="8" eb="9">
      <t>タ</t>
    </rPh>
    <rPh sb="17" eb="19">
      <t>ナイヨウ</t>
    </rPh>
    <rPh sb="20" eb="22">
      <t>キニュウ</t>
    </rPh>
    <phoneticPr fontId="1"/>
  </si>
  <si>
    <t>舗装材</t>
    <rPh sb="0" eb="2">
      <t>ホソウ</t>
    </rPh>
    <rPh sb="2" eb="3">
      <t>ザイ</t>
    </rPh>
    <phoneticPr fontId="1"/>
  </si>
  <si>
    <t>１</t>
    <phoneticPr fontId="1"/>
  </si>
  <si>
    <t>上下水道</t>
    <rPh sb="0" eb="2">
      <t>ジョウゲ</t>
    </rPh>
    <rPh sb="2" eb="4">
      <t>スイドウ</t>
    </rPh>
    <phoneticPr fontId="1"/>
  </si>
  <si>
    <t>２</t>
    <phoneticPr fontId="1"/>
  </si>
  <si>
    <t>３</t>
    <phoneticPr fontId="1"/>
  </si>
  <si>
    <t>特約又は
代理してい
る会社名</t>
    <rPh sb="0" eb="2">
      <t>トクヤク</t>
    </rPh>
    <rPh sb="2" eb="3">
      <t>マタ</t>
    </rPh>
    <rPh sb="5" eb="7">
      <t>ダイリ</t>
    </rPh>
    <rPh sb="12" eb="14">
      <t>カイシャ</t>
    </rPh>
    <rPh sb="14" eb="15">
      <t>ナ</t>
    </rPh>
    <phoneticPr fontId="7"/>
  </si>
  <si>
    <t>(右の欄に内容を記入）</t>
    <phoneticPr fontId="4" type="Hiragana"/>
  </si>
  <si>
    <t>流動資産の額</t>
    <rPh sb="0" eb="2">
      <t>りゅうどう</t>
    </rPh>
    <rPh sb="2" eb="4">
      <t>しさん</t>
    </rPh>
    <rPh sb="5" eb="6">
      <t>がく</t>
    </rPh>
    <phoneticPr fontId="4" type="Hiragana"/>
  </si>
  <si>
    <t>流動負債の額</t>
    <rPh sb="0" eb="2">
      <t>りゅうどう</t>
    </rPh>
    <rPh sb="2" eb="4">
      <t>ふさい</t>
    </rPh>
    <rPh sb="5" eb="6">
      <t>がく</t>
    </rPh>
    <phoneticPr fontId="4" type="Hiragana"/>
  </si>
  <si>
    <t>創業年月日</t>
    <rPh sb="0" eb="2">
      <t>そうぎょう</t>
    </rPh>
    <rPh sb="2" eb="4">
      <t>ねんげつ</t>
    </rPh>
    <rPh sb="4" eb="5">
      <t>ひ</t>
    </rPh>
    <phoneticPr fontId="4" type="Hiragana"/>
  </si>
  <si>
    <t>（建設資材供給）</t>
    <rPh sb="1" eb="3">
      <t>ケンセツ</t>
    </rPh>
    <rPh sb="3" eb="5">
      <t>シザイ</t>
    </rPh>
    <rPh sb="5" eb="7">
      <t>キョウキュウ</t>
    </rPh>
    <phoneticPr fontId="4"/>
  </si>
  <si>
    <t>大田原市建設資材</t>
    <rPh sb="0" eb="3">
      <t>オオタワラ</t>
    </rPh>
    <rPh sb="3" eb="4">
      <t>シ</t>
    </rPh>
    <rPh sb="4" eb="6">
      <t>ケンセツ</t>
    </rPh>
    <rPh sb="6" eb="8">
      <t>シザイ</t>
    </rPh>
    <phoneticPr fontId="1"/>
  </si>
  <si>
    <t>－１</t>
    <phoneticPr fontId="3"/>
  </si>
  <si>
    <t>－２</t>
    <phoneticPr fontId="3"/>
  </si>
  <si>
    <t>－３</t>
    <phoneticPr fontId="3"/>
  </si>
  <si>
    <t>創業年月日が1900年以前の会社は、創業年月日の欄及び営業年数の欄並びに、営業経歴書営業年数欄に直接入力してください。
（例：明治２年10月1日）</t>
    <rPh sb="0" eb="2">
      <t>そうぎょう</t>
    </rPh>
    <rPh sb="2" eb="5">
      <t>ねんがっぴ</t>
    </rPh>
    <rPh sb="10" eb="11">
      <t>ねん</t>
    </rPh>
    <rPh sb="11" eb="13">
      <t>いぜん</t>
    </rPh>
    <rPh sb="14" eb="16">
      <t>かいしゃ</t>
    </rPh>
    <rPh sb="18" eb="20">
      <t>そうぎょう</t>
    </rPh>
    <rPh sb="20" eb="23">
      <t>ねんがっぴ</t>
    </rPh>
    <rPh sb="24" eb="25">
      <t>らん</t>
    </rPh>
    <rPh sb="25" eb="26">
      <t>およ</t>
    </rPh>
    <rPh sb="27" eb="29">
      <t>えいぎょう</t>
    </rPh>
    <rPh sb="29" eb="31">
      <t>ねんすう</t>
    </rPh>
    <rPh sb="32" eb="33">
      <t>らん</t>
    </rPh>
    <rPh sb="33" eb="34">
      <t>なら</t>
    </rPh>
    <rPh sb="37" eb="39">
      <t>えいぎょう</t>
    </rPh>
    <rPh sb="39" eb="42">
      <t>けいれきしょ</t>
    </rPh>
    <rPh sb="42" eb="44">
      <t>えいぎょう</t>
    </rPh>
    <rPh sb="44" eb="46">
      <t>ねんすう</t>
    </rPh>
    <rPh sb="46" eb="47">
      <t>らん</t>
    </rPh>
    <rPh sb="48" eb="50">
      <t>ちょくせつ</t>
    </rPh>
    <rPh sb="50" eb="52">
      <t>にゅうりょく</t>
    </rPh>
    <rPh sb="61" eb="62">
      <t>れい</t>
    </rPh>
    <rPh sb="63" eb="65">
      <t>めいじ</t>
    </rPh>
    <rPh sb="66" eb="67">
      <t>ねん</t>
    </rPh>
    <rPh sb="69" eb="70">
      <t>つき</t>
    </rPh>
    <rPh sb="71" eb="72">
      <t>にち</t>
    </rPh>
    <phoneticPr fontId="4" type="Hiragana"/>
  </si>
  <si>
    <t>着色された部分をクリックすると、説明が表示されますのでよく読んで記入をお願いいたします。</t>
    <rPh sb="0" eb="1">
      <t>チャク</t>
    </rPh>
    <rPh sb="1" eb="2">
      <t>イロ</t>
    </rPh>
    <rPh sb="5" eb="6">
      <t>ブ</t>
    </rPh>
    <rPh sb="6" eb="7">
      <t>ブン</t>
    </rPh>
    <rPh sb="16" eb="18">
      <t>セツメイ</t>
    </rPh>
    <rPh sb="19" eb="21">
      <t>ヒョウジ</t>
    </rPh>
    <rPh sb="29" eb="30">
      <t>ヨ</t>
    </rPh>
    <rPh sb="32" eb="33">
      <t>キ</t>
    </rPh>
    <rPh sb="33" eb="34">
      <t>ニュウ</t>
    </rPh>
    <rPh sb="36" eb="37">
      <t>ネガ</t>
    </rPh>
    <phoneticPr fontId="7"/>
  </si>
  <si>
    <t>入力にあたっての注意事項</t>
    <rPh sb="0" eb="2">
      <t>ニュウリョク</t>
    </rPh>
    <rPh sb="8" eb="10">
      <t>チュウイ</t>
    </rPh>
    <rPh sb="10" eb="12">
      <t>ジコウ</t>
    </rPh>
    <phoneticPr fontId="7"/>
  </si>
  <si>
    <t>１　共通事項</t>
    <rPh sb="2" eb="4">
      <t>キョウツウ</t>
    </rPh>
    <rPh sb="4" eb="6">
      <t>ジコウ</t>
    </rPh>
    <phoneticPr fontId="7"/>
  </si>
  <si>
    <t>○</t>
    <phoneticPr fontId="7"/>
  </si>
  <si>
    <t>２　記入方法</t>
    <rPh sb="2" eb="3">
      <t>キ</t>
    </rPh>
    <rPh sb="3" eb="4">
      <t>ニュウ</t>
    </rPh>
    <rPh sb="4" eb="6">
      <t>ホウホウ</t>
    </rPh>
    <phoneticPr fontId="7"/>
  </si>
  <si>
    <t>４　その他</t>
    <rPh sb="4" eb="5">
      <t>タ</t>
    </rPh>
    <phoneticPr fontId="7"/>
  </si>
  <si>
    <t>創業年月日の欄は1900年以前は和暦表示がされません。創業が1900年以前の会社は、直接和暦を入力するとともに、営業年数欄及び、営業経歴書の営業年数欄も直接入力をお願いいたします。</t>
    <rPh sb="0" eb="2">
      <t>ソウギョウ</t>
    </rPh>
    <rPh sb="2" eb="5">
      <t>ネンガッピ</t>
    </rPh>
    <rPh sb="6" eb="7">
      <t>ラン</t>
    </rPh>
    <rPh sb="12" eb="13">
      <t>ネン</t>
    </rPh>
    <rPh sb="13" eb="15">
      <t>イゼン</t>
    </rPh>
    <rPh sb="16" eb="18">
      <t>ワレキ</t>
    </rPh>
    <rPh sb="18" eb="20">
      <t>ヒョウジ</t>
    </rPh>
    <rPh sb="27" eb="29">
      <t>ソウギョウ</t>
    </rPh>
    <rPh sb="34" eb="35">
      <t>ネン</t>
    </rPh>
    <rPh sb="35" eb="37">
      <t>イゼン</t>
    </rPh>
    <rPh sb="38" eb="40">
      <t>カイシャ</t>
    </rPh>
    <rPh sb="42" eb="44">
      <t>チョクセツ</t>
    </rPh>
    <rPh sb="44" eb="46">
      <t>ワレキ</t>
    </rPh>
    <rPh sb="47" eb="49">
      <t>ニュウリョク</t>
    </rPh>
    <rPh sb="56" eb="58">
      <t>エイギョウ</t>
    </rPh>
    <rPh sb="58" eb="60">
      <t>ネンスウ</t>
    </rPh>
    <rPh sb="60" eb="61">
      <t>ラン</t>
    </rPh>
    <rPh sb="61" eb="62">
      <t>オヨ</t>
    </rPh>
    <rPh sb="64" eb="66">
      <t>エイギョウ</t>
    </rPh>
    <rPh sb="66" eb="68">
      <t>ケイレキ</t>
    </rPh>
    <rPh sb="68" eb="69">
      <t>ショ</t>
    </rPh>
    <rPh sb="70" eb="72">
      <t>エイギョウ</t>
    </rPh>
    <rPh sb="72" eb="74">
      <t>ネンスウ</t>
    </rPh>
    <rPh sb="74" eb="75">
      <t>ラン</t>
    </rPh>
    <rPh sb="76" eb="78">
      <t>チョクセツ</t>
    </rPh>
    <rPh sb="78" eb="80">
      <t>ニュウリョク</t>
    </rPh>
    <rPh sb="82" eb="83">
      <t>ネガ</t>
    </rPh>
    <phoneticPr fontId="7"/>
  </si>
  <si>
    <t>３　建設資材に関する注意事項</t>
    <rPh sb="2" eb="4">
      <t>ケンセツ</t>
    </rPh>
    <rPh sb="4" eb="6">
      <t>シザイ</t>
    </rPh>
    <rPh sb="7" eb="8">
      <t>カン</t>
    </rPh>
    <rPh sb="10" eb="12">
      <t>チュウイ</t>
    </rPh>
    <rPh sb="12" eb="14">
      <t>ジコウ</t>
    </rPh>
    <phoneticPr fontId="7"/>
  </si>
  <si>
    <t>-</t>
    <phoneticPr fontId="4"/>
  </si>
  <si>
    <t>-</t>
    <phoneticPr fontId="4" type="Hiragana"/>
  </si>
  <si>
    <t>　②地方自治法施行令第１６７条の４に該当しません。</t>
    <rPh sb="2" eb="4">
      <t>チホウ</t>
    </rPh>
    <rPh sb="4" eb="6">
      <t>ジチ</t>
    </rPh>
    <rPh sb="6" eb="7">
      <t>ホウ</t>
    </rPh>
    <rPh sb="7" eb="9">
      <t>セコウ</t>
    </rPh>
    <rPh sb="9" eb="10">
      <t>レイ</t>
    </rPh>
    <rPh sb="10" eb="11">
      <t>ダイ</t>
    </rPh>
    <rPh sb="14" eb="15">
      <t>ジョウ</t>
    </rPh>
    <rPh sb="18" eb="20">
      <t>ガイトウ</t>
    </rPh>
    <phoneticPr fontId="7"/>
  </si>
  <si>
    <t>年間
売上高</t>
    <rPh sb="0" eb="2">
      <t>ネンカン</t>
    </rPh>
    <rPh sb="3" eb="5">
      <t>ウリアゲ</t>
    </rPh>
    <rPh sb="5" eb="6">
      <t>タカ</t>
    </rPh>
    <phoneticPr fontId="4"/>
  </si>
  <si>
    <t>Ｓ</t>
    <phoneticPr fontId="3"/>
  </si>
  <si>
    <t>S</t>
    <phoneticPr fontId="3"/>
  </si>
  <si>
    <t>S</t>
    <phoneticPr fontId="3"/>
  </si>
  <si>
    <t>○自己資本額については、純資産合計を記入してください。
○個人営業にあっては、次年度繰越純資本金(元入金）を記入すること。</t>
    <rPh sb="1" eb="3">
      <t>じこ</t>
    </rPh>
    <rPh sb="3" eb="5">
      <t>しほん</t>
    </rPh>
    <rPh sb="5" eb="6">
      <t>がく</t>
    </rPh>
    <rPh sb="29" eb="31">
      <t>こじん</t>
    </rPh>
    <rPh sb="31" eb="33">
      <t>えいぎょう</t>
    </rPh>
    <rPh sb="39" eb="42">
      <t>じねんど</t>
    </rPh>
    <rPh sb="42" eb="44">
      <t>くりこし</t>
    </rPh>
    <rPh sb="44" eb="45">
      <t>じゅん</t>
    </rPh>
    <rPh sb="45" eb="48">
      <t>しほんきん</t>
    </rPh>
    <rPh sb="49" eb="50">
      <t>もと</t>
    </rPh>
    <rPh sb="50" eb="51">
      <t>い</t>
    </rPh>
    <rPh sb="51" eb="52">
      <t>きん</t>
    </rPh>
    <rPh sb="54" eb="55">
      <t>き</t>
    </rPh>
    <rPh sb="55" eb="56">
      <t>にゅう</t>
    </rPh>
    <phoneticPr fontId="4" type="Hiragana"/>
  </si>
  <si>
    <t>年</t>
    <rPh sb="0" eb="1">
      <t>ネン</t>
    </rPh>
    <phoneticPr fontId="7"/>
  </si>
  <si>
    <t>特約又は代理している会社名は直接入力してください。
こちらに記入した場合は、特約店・代理店である証明書を添付してください。</t>
    <phoneticPr fontId="7"/>
  </si>
  <si>
    <t>会社全体の決算額を記入してください。
希望業種個々の決算額を算出し、記入する必要はありません。</t>
    <rPh sb="0" eb="2">
      <t>かいしゃ</t>
    </rPh>
    <rPh sb="2" eb="4">
      <t>ぜんたい</t>
    </rPh>
    <rPh sb="5" eb="7">
      <t>けっさん</t>
    </rPh>
    <rPh sb="7" eb="8">
      <t>がく</t>
    </rPh>
    <rPh sb="9" eb="11">
      <t>きにゅう</t>
    </rPh>
    <rPh sb="19" eb="21">
      <t>きぼう</t>
    </rPh>
    <rPh sb="21" eb="23">
      <t>ぎょうしゅ</t>
    </rPh>
    <rPh sb="23" eb="25">
      <t>ここ</t>
    </rPh>
    <rPh sb="26" eb="28">
      <t>けっさん</t>
    </rPh>
    <rPh sb="28" eb="29">
      <t>がく</t>
    </rPh>
    <rPh sb="30" eb="32">
      <t>さんしゅつ</t>
    </rPh>
    <rPh sb="34" eb="36">
      <t>きにゅう</t>
    </rPh>
    <rPh sb="38" eb="40">
      <t>ひつよう</t>
    </rPh>
    <phoneticPr fontId="1" type="Hiragana"/>
  </si>
  <si>
    <t>㈱、㈲等は環境依存文字を使用してください。</t>
    <rPh sb="3" eb="4">
      <t>トウ</t>
    </rPh>
    <rPh sb="5" eb="7">
      <t>カンキョウ</t>
    </rPh>
    <rPh sb="7" eb="9">
      <t>イゾン</t>
    </rPh>
    <rPh sb="9" eb="11">
      <t>モジ</t>
    </rPh>
    <rPh sb="12" eb="14">
      <t>シヨウ</t>
    </rPh>
    <phoneticPr fontId="7"/>
  </si>
  <si>
    <t>市内営業所等有無
※大田原市内に営業所等が置かれている場合、右欄では「有している」を選択してください</t>
    <rPh sb="0" eb="2">
      <t>シナイ</t>
    </rPh>
    <rPh sb="2" eb="5">
      <t>エイギョウショ</t>
    </rPh>
    <rPh sb="5" eb="6">
      <t>トウ</t>
    </rPh>
    <rPh sb="6" eb="8">
      <t>ウム</t>
    </rPh>
    <rPh sb="10" eb="13">
      <t>オオタワラ</t>
    </rPh>
    <rPh sb="13" eb="15">
      <t>シナイ</t>
    </rPh>
    <rPh sb="16" eb="19">
      <t>エイギョウショ</t>
    </rPh>
    <rPh sb="19" eb="20">
      <t>トウ</t>
    </rPh>
    <rPh sb="21" eb="22">
      <t>オ</t>
    </rPh>
    <rPh sb="27" eb="29">
      <t>バアイ</t>
    </rPh>
    <rPh sb="30" eb="31">
      <t>ミギ</t>
    </rPh>
    <rPh sb="31" eb="32">
      <t>ラン</t>
    </rPh>
    <rPh sb="35" eb="36">
      <t>ユウ</t>
    </rPh>
    <rPh sb="42" eb="44">
      <t>センタク</t>
    </rPh>
    <phoneticPr fontId="4"/>
  </si>
  <si>
    <t>継続申請の方で、前回の受付番号がわからない方は前回受付番号の欄を「空欄」で申請してください。</t>
    <rPh sb="0" eb="2">
      <t>ケイゾク</t>
    </rPh>
    <rPh sb="2" eb="4">
      <t>シンセイ</t>
    </rPh>
    <rPh sb="5" eb="6">
      <t>カタ</t>
    </rPh>
    <rPh sb="8" eb="10">
      <t>ゼンカイ</t>
    </rPh>
    <rPh sb="11" eb="13">
      <t>ウケツケ</t>
    </rPh>
    <rPh sb="13" eb="15">
      <t>バンゴウ</t>
    </rPh>
    <rPh sb="21" eb="22">
      <t>カタ</t>
    </rPh>
    <rPh sb="23" eb="25">
      <t>ゼンカイ</t>
    </rPh>
    <rPh sb="25" eb="27">
      <t>ウケツケ</t>
    </rPh>
    <rPh sb="27" eb="29">
      <t>バンゴウ</t>
    </rPh>
    <rPh sb="30" eb="31">
      <t>ラン</t>
    </rPh>
    <rPh sb="33" eb="35">
      <t>クウラン</t>
    </rPh>
    <rPh sb="37" eb="39">
      <t>シンセイ</t>
    </rPh>
    <phoneticPr fontId="7"/>
  </si>
  <si>
    <t>代表者印(実印）を押してください。</t>
    <rPh sb="0" eb="3">
      <t>ダイヒョウシャ</t>
    </rPh>
    <rPh sb="3" eb="4">
      <t>イン</t>
    </rPh>
    <rPh sb="5" eb="7">
      <t>ジツイン</t>
    </rPh>
    <rPh sb="9" eb="10">
      <t>オ</t>
    </rPh>
    <phoneticPr fontId="7"/>
  </si>
  <si>
    <t>入力シート</t>
    <rPh sb="0" eb="2">
      <t>にゅうりょく</t>
    </rPh>
    <phoneticPr fontId="4" type="Hiragana"/>
  </si>
  <si>
    <t>㈱</t>
    <phoneticPr fontId="1"/>
  </si>
  <si>
    <t>㈲</t>
    <phoneticPr fontId="1"/>
  </si>
  <si>
    <t>相馬　憲一</t>
    <rPh sb="0" eb="1">
      <t>ソウ</t>
    </rPh>
    <rPh sb="1" eb="2">
      <t>ウマ</t>
    </rPh>
    <rPh sb="3" eb="4">
      <t>ケン</t>
    </rPh>
    <rPh sb="4" eb="5">
      <t>イチ</t>
    </rPh>
    <phoneticPr fontId="7"/>
  </si>
  <si>
    <t>大田原市長　相　馬　憲　一　様</t>
    <rPh sb="0" eb="4">
      <t>オオタワラシ</t>
    </rPh>
    <rPh sb="4" eb="5">
      <t>チョウ</t>
    </rPh>
    <rPh sb="6" eb="7">
      <t>ソウ</t>
    </rPh>
    <rPh sb="8" eb="9">
      <t>ウマ</t>
    </rPh>
    <rPh sb="10" eb="11">
      <t>ケン</t>
    </rPh>
    <rPh sb="12" eb="13">
      <t>イチ</t>
    </rPh>
    <rPh sb="14" eb="15">
      <t>サマ</t>
    </rPh>
    <phoneticPr fontId="1"/>
  </si>
  <si>
    <t>赤色の「入力シート」タブをクリックして「入力シート」を表示させてください。</t>
    <rPh sb="0" eb="1">
      <t>アカ</t>
    </rPh>
    <rPh sb="1" eb="2">
      <t>イロ</t>
    </rPh>
    <rPh sb="4" eb="6">
      <t>ニュウリョク</t>
    </rPh>
    <rPh sb="20" eb="22">
      <t>ニュウリョク</t>
    </rPh>
    <rPh sb="27" eb="29">
      <t>ヒョウジ</t>
    </rPh>
    <phoneticPr fontId="7"/>
  </si>
  <si>
    <t>「入力シート」の中の着色部分（水色）に入力願います。</t>
    <rPh sb="1" eb="3">
      <t>ニュウリョク</t>
    </rPh>
    <rPh sb="8" eb="9">
      <t>ナカ</t>
    </rPh>
    <rPh sb="15" eb="17">
      <t>ミズイロ</t>
    </rPh>
    <phoneticPr fontId="7"/>
  </si>
  <si>
    <t>環境依存文字がない場合は、全角のカッコを用いて「（株）」と入力してください。</t>
    <rPh sb="0" eb="2">
      <t>カンキョウ</t>
    </rPh>
    <rPh sb="2" eb="4">
      <t>イゾン</t>
    </rPh>
    <rPh sb="4" eb="6">
      <t>モジ</t>
    </rPh>
    <rPh sb="9" eb="11">
      <t>バアイ</t>
    </rPh>
    <rPh sb="13" eb="15">
      <t>ゼンカク</t>
    </rPh>
    <rPh sb="20" eb="21">
      <t>モチ</t>
    </rPh>
    <rPh sb="25" eb="26">
      <t>カブ</t>
    </rPh>
    <rPh sb="29" eb="31">
      <t>ニュウリョク</t>
    </rPh>
    <phoneticPr fontId="7"/>
  </si>
  <si>
    <t>黄色のシートは直接入力する部分もありますので、入力漏れのないようご注意ください。</t>
    <rPh sb="0" eb="2">
      <t>キイロ</t>
    </rPh>
    <rPh sb="7" eb="9">
      <t>チョクセツ</t>
    </rPh>
    <rPh sb="9" eb="11">
      <t>ニュウリョク</t>
    </rPh>
    <rPh sb="13" eb="15">
      <t>ブブン</t>
    </rPh>
    <rPh sb="23" eb="25">
      <t>ニュウリョク</t>
    </rPh>
    <rPh sb="25" eb="26">
      <t>モ</t>
    </rPh>
    <rPh sb="33" eb="35">
      <t>チュウイ</t>
    </rPh>
    <phoneticPr fontId="7"/>
  </si>
  <si>
    <t>「市内営業所有無」及び「受任者の有無」については、左の欄で「有・無」のどちらかを選択し、「有」の場合は右の欄に入力をお願いします。</t>
    <rPh sb="1" eb="3">
      <t>シナイ</t>
    </rPh>
    <rPh sb="3" eb="5">
      <t>エイギョウ</t>
    </rPh>
    <rPh sb="5" eb="6">
      <t>ショ</t>
    </rPh>
    <rPh sb="6" eb="8">
      <t>ウム</t>
    </rPh>
    <rPh sb="9" eb="10">
      <t>オヨ</t>
    </rPh>
    <rPh sb="12" eb="14">
      <t>ジュニン</t>
    </rPh>
    <rPh sb="14" eb="15">
      <t>シャ</t>
    </rPh>
    <rPh sb="16" eb="18">
      <t>ウム</t>
    </rPh>
    <rPh sb="25" eb="26">
      <t>ヒダリ</t>
    </rPh>
    <rPh sb="27" eb="28">
      <t>ラン</t>
    </rPh>
    <rPh sb="30" eb="31">
      <t>タモツ</t>
    </rPh>
    <rPh sb="32" eb="33">
      <t>ム</t>
    </rPh>
    <rPh sb="40" eb="42">
      <t>センタク</t>
    </rPh>
    <rPh sb="45" eb="46">
      <t>ア</t>
    </rPh>
    <rPh sb="48" eb="50">
      <t>バアイ</t>
    </rPh>
    <rPh sb="51" eb="52">
      <t>ミギ</t>
    </rPh>
    <rPh sb="53" eb="54">
      <t>ラン</t>
    </rPh>
    <rPh sb="55" eb="57">
      <t>ニュウリョク</t>
    </rPh>
    <rPh sb="59" eb="60">
      <t>ネガ</t>
    </rPh>
    <phoneticPr fontId="7"/>
  </si>
  <si>
    <t>黄色のシート（営業経歴書の特約又は代理している会社名、役員名簿）は直接入力してください。</t>
    <rPh sb="0" eb="2">
      <t>キイロ</t>
    </rPh>
    <rPh sb="7" eb="9">
      <t>エイギョウ</t>
    </rPh>
    <rPh sb="9" eb="11">
      <t>ケイレキ</t>
    </rPh>
    <rPh sb="11" eb="12">
      <t>ショ</t>
    </rPh>
    <rPh sb="13" eb="15">
      <t>トクヤク</t>
    </rPh>
    <rPh sb="15" eb="16">
      <t>マタ</t>
    </rPh>
    <rPh sb="17" eb="19">
      <t>ダイリ</t>
    </rPh>
    <rPh sb="23" eb="25">
      <t>カイシャ</t>
    </rPh>
    <rPh sb="25" eb="26">
      <t>ナ</t>
    </rPh>
    <rPh sb="27" eb="29">
      <t>ヤクイン</t>
    </rPh>
    <rPh sb="29" eb="31">
      <t>メイボ</t>
    </rPh>
    <rPh sb="33" eb="35">
      <t>チョクセツ</t>
    </rPh>
    <rPh sb="35" eb="37">
      <t>ニュウリョク</t>
    </rPh>
    <phoneticPr fontId="7"/>
  </si>
  <si>
    <t>提出用のシートは「入力シート」の情報で作成されますが、各シートの内容を確認したのち印刷・押印し、提出をお願いいたします。</t>
    <rPh sb="0" eb="3">
      <t>テイシュツヨウ</t>
    </rPh>
    <rPh sb="9" eb="11">
      <t>ニュウリョク</t>
    </rPh>
    <rPh sb="16" eb="18">
      <t>ジョウホウ</t>
    </rPh>
    <rPh sb="19" eb="21">
      <t>サクセイ</t>
    </rPh>
    <rPh sb="27" eb="28">
      <t>カク</t>
    </rPh>
    <rPh sb="32" eb="34">
      <t>ナイヨウ</t>
    </rPh>
    <rPh sb="35" eb="37">
      <t>カクニン</t>
    </rPh>
    <rPh sb="41" eb="43">
      <t>インサツ</t>
    </rPh>
    <rPh sb="44" eb="45">
      <t>オ</t>
    </rPh>
    <rPh sb="45" eb="46">
      <t>イン</t>
    </rPh>
    <rPh sb="48" eb="50">
      <t>テイシュツ</t>
    </rPh>
    <rPh sb="52" eb="53">
      <t>ネガ</t>
    </rPh>
    <phoneticPr fontId="7"/>
  </si>
  <si>
    <t>直前年度の決算</t>
    <rPh sb="0" eb="2">
      <t>ちょくぜん</t>
    </rPh>
    <rPh sb="2" eb="3">
      <t>ねん</t>
    </rPh>
    <rPh sb="3" eb="4">
      <t>ど</t>
    </rPh>
    <rPh sb="5" eb="7">
      <t>けっさん</t>
    </rPh>
    <phoneticPr fontId="4" type="Hiragana"/>
  </si>
  <si>
    <t>直前々年度の決算</t>
    <rPh sb="0" eb="2">
      <t>ちょくぜん</t>
    </rPh>
    <rPh sb="3" eb="4">
      <t>ねん</t>
    </rPh>
    <rPh sb="4" eb="5">
      <t>ど</t>
    </rPh>
    <rPh sb="6" eb="8">
      <t>けっさん</t>
    </rPh>
    <phoneticPr fontId="4" type="Hiragana"/>
  </si>
  <si>
    <t>直前年度の決算（Ｂ）</t>
    <rPh sb="5" eb="7">
      <t>ケッサン</t>
    </rPh>
    <phoneticPr fontId="7"/>
  </si>
  <si>
    <t>直前々年度の決算（Ａ）</t>
    <rPh sb="0" eb="1">
      <t>チョク</t>
    </rPh>
    <rPh sb="1" eb="3">
      <t>ゼンゼン</t>
    </rPh>
    <rPh sb="3" eb="5">
      <t>ネンド</t>
    </rPh>
    <rPh sb="6" eb="8">
      <t>ケッサン</t>
    </rPh>
    <phoneticPr fontId="7"/>
  </si>
  <si>
    <t>「入力シート」の着色部分に入力をすると、他のシートに必要事項が反映されますので入力終了後、各シートを確認して入力に間違いがないかチェックしてください。</t>
    <rPh sb="1" eb="3">
      <t>ニュウリョク</t>
    </rPh>
    <rPh sb="8" eb="10">
      <t>チャクショク</t>
    </rPh>
    <rPh sb="10" eb="11">
      <t>ブ</t>
    </rPh>
    <rPh sb="11" eb="12">
      <t>ブン</t>
    </rPh>
    <rPh sb="13" eb="15">
      <t>ニュウリョク</t>
    </rPh>
    <rPh sb="20" eb="21">
      <t>タ</t>
    </rPh>
    <rPh sb="26" eb="28">
      <t>ヒツヨウ</t>
    </rPh>
    <rPh sb="28" eb="30">
      <t>ジコウ</t>
    </rPh>
    <rPh sb="31" eb="33">
      <t>ハンエイ</t>
    </rPh>
    <rPh sb="39" eb="41">
      <t>ニュウリョク</t>
    </rPh>
    <rPh sb="41" eb="43">
      <t>シュウリョウ</t>
    </rPh>
    <rPh sb="43" eb="44">
      <t>ゴ</t>
    </rPh>
    <rPh sb="45" eb="46">
      <t>カク</t>
    </rPh>
    <rPh sb="50" eb="52">
      <t>カクニン</t>
    </rPh>
    <rPh sb="54" eb="56">
      <t>ニュウリョク</t>
    </rPh>
    <rPh sb="57" eb="59">
      <t>マチガ</t>
    </rPh>
    <phoneticPr fontId="7"/>
  </si>
  <si>
    <t>下記の権限を委任します。</t>
    <rPh sb="0" eb="2">
      <t>カキ</t>
    </rPh>
    <rPh sb="3" eb="5">
      <t>ケンゲン</t>
    </rPh>
    <rPh sb="6" eb="8">
      <t>イニン</t>
    </rPh>
    <phoneticPr fontId="1"/>
  </si>
  <si>
    <t>大田原市入札参加資格審査登録票（建設資材供給）</t>
    <rPh sb="0" eb="3">
      <t>オオタワラ</t>
    </rPh>
    <rPh sb="3" eb="4">
      <t>シ</t>
    </rPh>
    <rPh sb="4" eb="6">
      <t>ニュウサツ</t>
    </rPh>
    <rPh sb="6" eb="8">
      <t>サンカ</t>
    </rPh>
    <rPh sb="8" eb="10">
      <t>シカク</t>
    </rPh>
    <rPh sb="10" eb="12">
      <t>シンサ</t>
    </rPh>
    <rPh sb="12" eb="14">
      <t>トウロク</t>
    </rPh>
    <rPh sb="14" eb="15">
      <t>ヒョウ</t>
    </rPh>
    <rPh sb="16" eb="18">
      <t>ケンセツ</t>
    </rPh>
    <rPh sb="18" eb="20">
      <t>シザイ</t>
    </rPh>
    <rPh sb="20" eb="22">
      <t>キョウキュウ</t>
    </rPh>
    <phoneticPr fontId="1"/>
  </si>
  <si>
    <t>カラー片面印刷</t>
    <rPh sb="3" eb="5">
      <t>カタメン</t>
    </rPh>
    <rPh sb="5" eb="7">
      <t>インサツ</t>
    </rPh>
    <phoneticPr fontId="1"/>
  </si>
  <si>
    <t>都道府県名</t>
    <rPh sb="0" eb="4">
      <t>トドウフケン</t>
    </rPh>
    <rPh sb="4" eb="5">
      <t>ナ</t>
    </rPh>
    <phoneticPr fontId="1"/>
  </si>
  <si>
    <t>市区町村名</t>
    <rPh sb="0" eb="1">
      <t>シ</t>
    </rPh>
    <rPh sb="1" eb="2">
      <t>ク</t>
    </rPh>
    <rPh sb="2" eb="3">
      <t>チョウ</t>
    </rPh>
    <rPh sb="3" eb="4">
      <t>ムラ</t>
    </rPh>
    <rPh sb="4" eb="5">
      <t>ナ</t>
    </rPh>
    <phoneticPr fontId="1"/>
  </si>
  <si>
    <t>暴力団排除に関する誓約書</t>
  </si>
  <si>
    <t>大田原市長</t>
    <rPh sb="0" eb="5">
      <t>オオタワラシチョウ</t>
    </rPh>
    <phoneticPr fontId="7"/>
  </si>
  <si>
    <t>相馬　憲一</t>
    <rPh sb="0" eb="2">
      <t>ソウマ</t>
    </rPh>
    <rPh sb="3" eb="5">
      <t>ケンイチ</t>
    </rPh>
    <phoneticPr fontId="7"/>
  </si>
  <si>
    <t>住所</t>
    <rPh sb="0" eb="2">
      <t>ジュウショ</t>
    </rPh>
    <phoneticPr fontId="7"/>
  </si>
  <si>
    <t>商号又は名称</t>
    <rPh sb="0" eb="3">
      <t>ショウゴウマタ</t>
    </rPh>
    <rPh sb="4" eb="6">
      <t>メイショウ</t>
    </rPh>
    <phoneticPr fontId="7"/>
  </si>
  <si>
    <t>　私は、下記の事項について誓約します。</t>
    <rPh sb="1" eb="2">
      <t>ワタシ</t>
    </rPh>
    <rPh sb="4" eb="6">
      <t>カキ</t>
    </rPh>
    <rPh sb="7" eb="9">
      <t>ジコウ</t>
    </rPh>
    <rPh sb="13" eb="15">
      <t>セイヤク</t>
    </rPh>
    <phoneticPr fontId="7"/>
  </si>
  <si>
    <t>　なお、この誓約に虚偽があり、または、この誓約に反した場合は貴市の入札参加資格を失うことに同意します。</t>
    <rPh sb="6" eb="8">
      <t>セイヤク</t>
    </rPh>
    <rPh sb="9" eb="11">
      <t>キョギ</t>
    </rPh>
    <rPh sb="21" eb="23">
      <t>セイヤク</t>
    </rPh>
    <rPh sb="24" eb="25">
      <t>ハン</t>
    </rPh>
    <rPh sb="27" eb="29">
      <t>バアイ</t>
    </rPh>
    <rPh sb="30" eb="32">
      <t>キシ</t>
    </rPh>
    <rPh sb="33" eb="39">
      <t>ニュウサツサンカシカク</t>
    </rPh>
    <rPh sb="40" eb="41">
      <t>ウシナ</t>
    </rPh>
    <rPh sb="45" eb="47">
      <t>ドウイ</t>
    </rPh>
    <phoneticPr fontId="7"/>
  </si>
  <si>
    <t>記</t>
    <rPh sb="0" eb="1">
      <t>キ</t>
    </rPh>
    <phoneticPr fontId="7"/>
  </si>
  <si>
    <t>　役員等（個人である場合はその者を、法人である場合はその役員またはその支店もしくは契約を締結する事務所の代表者をいう。以下同じ。）は、次のいずれにも該当する者ではありません。</t>
    <rPh sb="1" eb="4">
      <t>ヤクイントウ</t>
    </rPh>
    <rPh sb="5" eb="7">
      <t>コジン</t>
    </rPh>
    <rPh sb="10" eb="12">
      <t>バアイ</t>
    </rPh>
    <rPh sb="15" eb="16">
      <t>モノ</t>
    </rPh>
    <rPh sb="18" eb="20">
      <t>ホウジン</t>
    </rPh>
    <rPh sb="23" eb="25">
      <t>バアイ</t>
    </rPh>
    <rPh sb="28" eb="30">
      <t>ヤクイン</t>
    </rPh>
    <rPh sb="35" eb="37">
      <t>シテン</t>
    </rPh>
    <rPh sb="41" eb="43">
      <t>ケイヤク</t>
    </rPh>
    <rPh sb="44" eb="46">
      <t>テイケツ</t>
    </rPh>
    <rPh sb="48" eb="51">
      <t>ジムショ</t>
    </rPh>
    <rPh sb="52" eb="55">
      <t>ダイヒョウシャ</t>
    </rPh>
    <rPh sb="59" eb="62">
      <t>イカオナ</t>
    </rPh>
    <rPh sb="67" eb="68">
      <t>ツギ</t>
    </rPh>
    <rPh sb="74" eb="76">
      <t>ガイトウ</t>
    </rPh>
    <rPh sb="78" eb="79">
      <t>モノ</t>
    </rPh>
    <phoneticPr fontId="7"/>
  </si>
  <si>
    <t>（1）</t>
    <phoneticPr fontId="7"/>
  </si>
  <si>
    <t>暴力団（暴力団員による不当な行為の防止等に関する法律（平成3年法律第77号。以下「法」という。）第2条第2号に規定する暴力団をいう。以下同じ。）</t>
    <rPh sb="0" eb="3">
      <t>ボウリョクダン</t>
    </rPh>
    <rPh sb="4" eb="8">
      <t>ボウリョクダンイン</t>
    </rPh>
    <rPh sb="11" eb="13">
      <t>フトウ</t>
    </rPh>
    <rPh sb="14" eb="16">
      <t>コウイ</t>
    </rPh>
    <rPh sb="17" eb="20">
      <t>ボウシトウ</t>
    </rPh>
    <rPh sb="21" eb="22">
      <t>カン</t>
    </rPh>
    <rPh sb="24" eb="26">
      <t>ホウリツ</t>
    </rPh>
    <rPh sb="27" eb="29">
      <t>ヘイセイ</t>
    </rPh>
    <rPh sb="30" eb="31">
      <t>ネン</t>
    </rPh>
    <rPh sb="31" eb="33">
      <t>ホウリツ</t>
    </rPh>
    <rPh sb="33" eb="34">
      <t>ダイ</t>
    </rPh>
    <rPh sb="36" eb="37">
      <t>ゴウ</t>
    </rPh>
    <rPh sb="38" eb="40">
      <t>イカ</t>
    </rPh>
    <rPh sb="41" eb="42">
      <t>ホウ</t>
    </rPh>
    <rPh sb="48" eb="49">
      <t>ダイ</t>
    </rPh>
    <rPh sb="50" eb="52">
      <t>ジョウダイ</t>
    </rPh>
    <rPh sb="53" eb="54">
      <t>ゴウ</t>
    </rPh>
    <rPh sb="55" eb="57">
      <t>キテイ</t>
    </rPh>
    <rPh sb="59" eb="62">
      <t>ボウリョクダン</t>
    </rPh>
    <rPh sb="66" eb="69">
      <t>イカオナ</t>
    </rPh>
    <phoneticPr fontId="7"/>
  </si>
  <si>
    <t>（2）</t>
  </si>
  <si>
    <t>暴力団員（法第2条第6号に規定する暴力団員をいう。以下同じ。）</t>
    <rPh sb="0" eb="4">
      <t>ボウリョクダンイン</t>
    </rPh>
    <rPh sb="5" eb="7">
      <t>ホウダイ</t>
    </rPh>
    <rPh sb="8" eb="10">
      <t>ジョウダイ</t>
    </rPh>
    <rPh sb="11" eb="12">
      <t>ゴウ</t>
    </rPh>
    <rPh sb="13" eb="15">
      <t>キテイ</t>
    </rPh>
    <rPh sb="17" eb="21">
      <t>ボウリョクダンイン</t>
    </rPh>
    <rPh sb="25" eb="28">
      <t>イカオナ</t>
    </rPh>
    <phoneticPr fontId="7"/>
  </si>
  <si>
    <t>（3）</t>
  </si>
  <si>
    <t>暴力団又は暴力団員によりその事業活動を実質的に支配されている者</t>
    <rPh sb="0" eb="3">
      <t>ボウリョクダン</t>
    </rPh>
    <rPh sb="3" eb="4">
      <t>マタ</t>
    </rPh>
    <rPh sb="5" eb="9">
      <t>ボウリョクダンイン</t>
    </rPh>
    <rPh sb="14" eb="18">
      <t>ジギョウカツドウ</t>
    </rPh>
    <rPh sb="19" eb="22">
      <t>ジッシツテキ</t>
    </rPh>
    <rPh sb="23" eb="25">
      <t>シハイ</t>
    </rPh>
    <rPh sb="30" eb="31">
      <t>モノ</t>
    </rPh>
    <phoneticPr fontId="7"/>
  </si>
  <si>
    <t>（4）</t>
  </si>
  <si>
    <t>暴力団又は暴力団員によりその事業活動に実質的に関与を受けている者</t>
    <rPh sb="0" eb="4">
      <t>ボウリョクダンマタ</t>
    </rPh>
    <rPh sb="5" eb="9">
      <t>ボウリョクダンイン</t>
    </rPh>
    <rPh sb="14" eb="18">
      <t>ジギョウカツドウ</t>
    </rPh>
    <rPh sb="19" eb="22">
      <t>ジッシツテキ</t>
    </rPh>
    <rPh sb="23" eb="25">
      <t>カンヨ</t>
    </rPh>
    <rPh sb="26" eb="27">
      <t>ウ</t>
    </rPh>
    <rPh sb="31" eb="32">
      <t>モノ</t>
    </rPh>
    <phoneticPr fontId="7"/>
  </si>
  <si>
    <t>（5）</t>
  </si>
  <si>
    <t>役員等が、自己、自社もしくは第三者の不正な利益を図る目的または第三者に損害を加える目的をもって、暴力団または暴力団員の利用等をしている者</t>
    <rPh sb="0" eb="3">
      <t>ヤクイントウ</t>
    </rPh>
    <rPh sb="5" eb="7">
      <t>ジコ</t>
    </rPh>
    <rPh sb="8" eb="10">
      <t>ジシャ</t>
    </rPh>
    <rPh sb="14" eb="17">
      <t>ダイサンシャ</t>
    </rPh>
    <rPh sb="18" eb="20">
      <t>フセイ</t>
    </rPh>
    <rPh sb="21" eb="23">
      <t>リエキ</t>
    </rPh>
    <rPh sb="24" eb="25">
      <t>ハカ</t>
    </rPh>
    <rPh sb="26" eb="28">
      <t>モクテキ</t>
    </rPh>
    <rPh sb="31" eb="34">
      <t>ダイサンシャ</t>
    </rPh>
    <rPh sb="35" eb="37">
      <t>ソンガイ</t>
    </rPh>
    <rPh sb="38" eb="39">
      <t>クワ</t>
    </rPh>
    <rPh sb="41" eb="43">
      <t>モクテキ</t>
    </rPh>
    <rPh sb="48" eb="51">
      <t>ボウリョクダン</t>
    </rPh>
    <rPh sb="54" eb="58">
      <t>ボウリョクダンイン</t>
    </rPh>
    <rPh sb="59" eb="62">
      <t>リヨウトウ</t>
    </rPh>
    <rPh sb="67" eb="68">
      <t>モノ</t>
    </rPh>
    <phoneticPr fontId="7"/>
  </si>
  <si>
    <t>（6）</t>
    <phoneticPr fontId="7"/>
  </si>
  <si>
    <t>役員等が、暴力団又は暴力団員に対して資金等を供給し、または便宜を供与するなど直接的又は積極的に暴力団の維持運営に協力し、又は関与している者</t>
    <rPh sb="0" eb="3">
      <t>ヤクイントウ</t>
    </rPh>
    <rPh sb="5" eb="9">
      <t>ボウリョクダンマタ</t>
    </rPh>
    <rPh sb="10" eb="14">
      <t>ボウリョクダンイン</t>
    </rPh>
    <rPh sb="15" eb="16">
      <t>タイ</t>
    </rPh>
    <rPh sb="18" eb="21">
      <t>シキントウ</t>
    </rPh>
    <rPh sb="22" eb="24">
      <t>キョウキュウ</t>
    </rPh>
    <rPh sb="29" eb="31">
      <t>ベンギ</t>
    </rPh>
    <rPh sb="32" eb="34">
      <t>キョウヨ</t>
    </rPh>
    <rPh sb="38" eb="41">
      <t>チョクセツテキ</t>
    </rPh>
    <rPh sb="41" eb="42">
      <t>マタ</t>
    </rPh>
    <rPh sb="43" eb="46">
      <t>セッキョクテキ</t>
    </rPh>
    <rPh sb="47" eb="50">
      <t>ボウリョクダン</t>
    </rPh>
    <rPh sb="51" eb="55">
      <t>イジウンエイ</t>
    </rPh>
    <rPh sb="56" eb="58">
      <t>キョウリョク</t>
    </rPh>
    <rPh sb="60" eb="61">
      <t>マタ</t>
    </rPh>
    <rPh sb="62" eb="64">
      <t>カンヨ</t>
    </rPh>
    <rPh sb="68" eb="69">
      <t>モノ</t>
    </rPh>
    <phoneticPr fontId="7"/>
  </si>
  <si>
    <t>（7）</t>
    <phoneticPr fontId="7"/>
  </si>
  <si>
    <t>暴力団または暴力団員であることを知りながらこれらを不当に利用している者</t>
    <rPh sb="0" eb="3">
      <t>ボウリョクダン</t>
    </rPh>
    <rPh sb="6" eb="10">
      <t>ボウリョクダンイン</t>
    </rPh>
    <rPh sb="16" eb="17">
      <t>シ</t>
    </rPh>
    <rPh sb="25" eb="27">
      <t>フトウ</t>
    </rPh>
    <rPh sb="28" eb="30">
      <t>リヨウ</t>
    </rPh>
    <rPh sb="34" eb="35">
      <t>モノ</t>
    </rPh>
    <phoneticPr fontId="7"/>
  </si>
  <si>
    <t>（8）</t>
    <phoneticPr fontId="7"/>
  </si>
  <si>
    <t>役員等が暴力団または暴力団員と社会的に非難されるべき関係を有している者</t>
    <phoneticPr fontId="7"/>
  </si>
  <si>
    <t>　1（1）から（8）までに掲げるもの（以下「暴力団等」という。）を下請契約等の相手方にしません。</t>
    <rPh sb="13" eb="14">
      <t>カカ</t>
    </rPh>
    <rPh sb="19" eb="21">
      <t>イカ</t>
    </rPh>
    <rPh sb="22" eb="26">
      <t>ボウリョクダントウ</t>
    </rPh>
    <rPh sb="33" eb="38">
      <t>シタウケケイヤクトウ</t>
    </rPh>
    <rPh sb="39" eb="42">
      <t>アイテガタ</t>
    </rPh>
    <phoneticPr fontId="7"/>
  </si>
  <si>
    <t>　下請契約等の相手方が暴力団等であることを知ったときは、当該下請契約等を解除します。</t>
    <rPh sb="1" eb="6">
      <t>シタウケケイヤクトウ</t>
    </rPh>
    <rPh sb="7" eb="10">
      <t>アイテガタ</t>
    </rPh>
    <rPh sb="11" eb="15">
      <t>ボウリョクダントウ</t>
    </rPh>
    <rPh sb="21" eb="22">
      <t>シ</t>
    </rPh>
    <rPh sb="28" eb="35">
      <t>トウガイシタウケケイヤクトウ</t>
    </rPh>
    <rPh sb="36" eb="38">
      <t>カイジョ</t>
    </rPh>
    <phoneticPr fontId="7"/>
  </si>
  <si>
    <t>　自己または下請契約等の相手方が暴力団等から不当な要求行為を受けた場合は、大田原市に報告するとともに警察に通報します。</t>
    <rPh sb="1" eb="3">
      <t>ジコ</t>
    </rPh>
    <rPh sb="6" eb="11">
      <t>シタウケケイヤクトウ</t>
    </rPh>
    <rPh sb="12" eb="15">
      <t>アイテガタ</t>
    </rPh>
    <rPh sb="16" eb="20">
      <t>ボウリョクダントウ</t>
    </rPh>
    <rPh sb="22" eb="24">
      <t>フトウ</t>
    </rPh>
    <rPh sb="25" eb="29">
      <t>ヨウキュウコウイ</t>
    </rPh>
    <rPh sb="30" eb="31">
      <t>ウ</t>
    </rPh>
    <rPh sb="33" eb="35">
      <t>バアイ</t>
    </rPh>
    <rPh sb="37" eb="41">
      <t>オオタワラシ</t>
    </rPh>
    <rPh sb="42" eb="44">
      <t>ホウコク</t>
    </rPh>
    <rPh sb="50" eb="52">
      <t>ケイサツ</t>
    </rPh>
    <rPh sb="53" eb="55">
      <t>ツウホウ</t>
    </rPh>
    <phoneticPr fontId="7"/>
  </si>
  <si>
    <t>「入力シート」を除くシートには、セル中に書式が入力されています。一度直接入力をした場合、対象セルの自動入力はなくなりますのでご注意ください。</t>
    <rPh sb="1" eb="3">
      <t>ニュウリョク</t>
    </rPh>
    <rPh sb="8" eb="9">
      <t>ノゾ</t>
    </rPh>
    <rPh sb="18" eb="19">
      <t>チュウ</t>
    </rPh>
    <rPh sb="20" eb="22">
      <t>ショシキ</t>
    </rPh>
    <rPh sb="23" eb="25">
      <t>ニュウリョク</t>
    </rPh>
    <rPh sb="32" eb="34">
      <t>イチド</t>
    </rPh>
    <rPh sb="34" eb="36">
      <t>チョクセツ</t>
    </rPh>
    <rPh sb="36" eb="38">
      <t>ニュウリョク</t>
    </rPh>
    <rPh sb="41" eb="43">
      <t>バアイ</t>
    </rPh>
    <rPh sb="44" eb="46">
      <t>タイショウ</t>
    </rPh>
    <rPh sb="49" eb="51">
      <t>ジドウ</t>
    </rPh>
    <rPh sb="51" eb="53">
      <t>ニュウリョク</t>
    </rPh>
    <rPh sb="63" eb="65">
      <t>チュウイ</t>
    </rPh>
    <phoneticPr fontId="7"/>
  </si>
  <si>
    <t>①～⑥のシートが提出用のシートです。③～④は必要に応じて提出してください。</t>
    <rPh sb="8" eb="11">
      <t>テイシュツヨウ</t>
    </rPh>
    <rPh sb="22" eb="24">
      <t>ヒツヨウ</t>
    </rPh>
    <rPh sb="25" eb="26">
      <t>オウ</t>
    </rPh>
    <rPh sb="28" eb="30">
      <t>テイシュツ</t>
    </rPh>
    <phoneticPr fontId="7"/>
  </si>
  <si>
    <t>　令和6年度において、大田原市で行われる建設資材供給等に係る競争入札に</t>
    <rPh sb="1" eb="3">
      <t>レイワ</t>
    </rPh>
    <rPh sb="4" eb="6">
      <t>ネンド</t>
    </rPh>
    <rPh sb="11" eb="15">
      <t>オオタワラシ</t>
    </rPh>
    <rPh sb="16" eb="17">
      <t>オコナ</t>
    </rPh>
    <rPh sb="20" eb="22">
      <t>ケンセツ</t>
    </rPh>
    <rPh sb="22" eb="24">
      <t>シザイ</t>
    </rPh>
    <rPh sb="24" eb="26">
      <t>キョウキュウ</t>
    </rPh>
    <rPh sb="26" eb="27">
      <t>トウ</t>
    </rPh>
    <rPh sb="28" eb="29">
      <t>カカ</t>
    </rPh>
    <rPh sb="30" eb="32">
      <t>キョウソウ</t>
    </rPh>
    <rPh sb="32" eb="34">
      <t>ニュウサツ</t>
    </rPh>
    <phoneticPr fontId="7"/>
  </si>
  <si>
    <t>私は、次の者を代理人と定め、令和６年４月１日から令和７年３月３１日まで、</t>
    <rPh sb="0" eb="1">
      <t>ワタシ</t>
    </rPh>
    <rPh sb="3" eb="4">
      <t>ツギ</t>
    </rPh>
    <rPh sb="5" eb="6">
      <t>モノ</t>
    </rPh>
    <rPh sb="7" eb="10">
      <t>ダイリニン</t>
    </rPh>
    <rPh sb="11" eb="12">
      <t>サダ</t>
    </rPh>
    <rPh sb="14" eb="16">
      <t>レイワ</t>
    </rPh>
    <rPh sb="17" eb="18">
      <t>ネン</t>
    </rPh>
    <rPh sb="19" eb="20">
      <t>ガツ</t>
    </rPh>
    <rPh sb="21" eb="22">
      <t>ニチ</t>
    </rPh>
    <rPh sb="24" eb="26">
      <t>レイワ</t>
    </rPh>
    <rPh sb="27" eb="28">
      <t>ネン</t>
    </rPh>
    <rPh sb="29" eb="30">
      <t>ガツ</t>
    </rPh>
    <rPh sb="32" eb="33">
      <t>ヒ</t>
    </rPh>
    <phoneticPr fontId="1"/>
  </si>
  <si>
    <t>代表者職氏名</t>
    <rPh sb="0" eb="3">
      <t>ダイヒョウシャ</t>
    </rPh>
    <rPh sb="3" eb="4">
      <t>ショク</t>
    </rPh>
    <rPh sb="4" eb="6">
      <t>シメイ</t>
    </rPh>
    <phoneticPr fontId="1"/>
  </si>
  <si>
    <t>代表者職氏名</t>
    <rPh sb="0" eb="3">
      <t>ダイヒョウシャ</t>
    </rPh>
    <rPh sb="3" eb="4">
      <t>ショク</t>
    </rPh>
    <rPh sb="4" eb="6">
      <t>シメイ</t>
    </rPh>
    <phoneticPr fontId="7"/>
  </si>
  <si>
    <t>印刷不要</t>
    <rPh sb="0" eb="4">
      <t>いんさつふよう</t>
    </rPh>
    <phoneticPr fontId="4" type="Hiragana"/>
  </si>
  <si>
    <t>R05受付番号</t>
    <rPh sb="3" eb="5">
      <t>ウケツケ</t>
    </rPh>
    <rPh sb="5" eb="7">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</si>
</sst>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0000"/>
    <numFmt numFmtId="177" formatCode="[$-411]ggge&quot;年&quot;m&quot;月&quot;d&quot;日&quot;;@"/>
  </numFmts>
  <fonts count="42">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6"/>
      <name val="ＭＳ Ｐゴシック"/>
      <family val="3"/>
      <charset val="128"/>
      <scheme val="minor"/>
    </font>
    <font>
      <sz val="11"/>
      <color theme="1"/>
      <name val="BIZ UDゴシック"/>
      <family val="3"/>
      <charset val="128"/>
    </font>
    <font>
      <b/>
      <sz val="11"/>
      <color theme="1"/>
      <name val="BIZ UDゴシック"/>
      <family val="3"/>
      <charset val="128"/>
    </font>
    <font>
      <sz val="9"/>
      <name val="BIZ UDゴシック"/>
      <family val="3"/>
      <charset val="128"/>
    </font>
    <font>
      <sz val="12"/>
      <color theme="1"/>
      <name val="BIZ UDゴシック"/>
      <family val="3"/>
      <charset val="128"/>
    </font>
    <font>
      <b/>
      <sz val="8"/>
      <name val="BIZ UDゴシック"/>
      <family val="3"/>
      <charset val="128"/>
    </font>
    <font>
      <sz val="8.5"/>
      <color theme="1"/>
      <name val="BIZ UDゴシック"/>
      <family val="3"/>
      <charset val="128"/>
    </font>
    <font>
      <sz val="11"/>
      <color rgb="FFFF0000"/>
      <name val="BIZ UDゴシック"/>
      <family val="3"/>
      <charset val="128"/>
    </font>
    <font>
      <u/>
      <sz val="11"/>
      <color theme="10"/>
      <name val="BIZ UDゴシック"/>
      <family val="3"/>
      <charset val="128"/>
    </font>
    <font>
      <sz val="11"/>
      <name val="BIZ UDゴシック"/>
      <family val="3"/>
      <charset val="128"/>
    </font>
    <font>
      <sz val="16"/>
      <color theme="1"/>
      <name val="BIZ UDゴシック"/>
      <family val="3"/>
      <charset val="128"/>
    </font>
    <font>
      <sz val="10"/>
      <color theme="1"/>
      <name val="BIZ UDゴシック"/>
      <family val="3"/>
      <charset val="128"/>
    </font>
    <font>
      <sz val="18"/>
      <color theme="1"/>
      <name val="BIZ UDゴシック"/>
      <family val="3"/>
      <charset val="128"/>
    </font>
    <font>
      <b/>
      <sz val="16"/>
      <color theme="1"/>
      <name val="BIZ UDゴシック"/>
      <family val="3"/>
      <charset val="128"/>
    </font>
    <font>
      <sz val="14"/>
      <color theme="1"/>
      <name val="BIZ UDゴシック"/>
      <family val="3"/>
      <charset val="128"/>
    </font>
    <font>
      <sz val="12"/>
      <color rgb="FFFF0000"/>
      <name val="BIZ UDゴシック"/>
      <family val="3"/>
      <charset val="128"/>
    </font>
    <font>
      <sz val="16"/>
      <color indexed="10"/>
      <name val="BIZ UDゴシック"/>
      <family val="3"/>
      <charset val="128"/>
    </font>
    <font>
      <b/>
      <sz val="18"/>
      <name val="BIZ UDゴシック"/>
      <family val="3"/>
      <charset val="128"/>
    </font>
    <font>
      <sz val="12"/>
      <name val="BIZ UDゴシック"/>
      <family val="3"/>
      <charset val="128"/>
    </font>
    <font>
      <b/>
      <sz val="11"/>
      <name val="BIZ UDゴシック"/>
      <family val="3"/>
      <charset val="128"/>
    </font>
    <font>
      <b/>
      <sz val="14"/>
      <name val="BIZ UDゴシック"/>
      <family val="3"/>
      <charset val="128"/>
    </font>
    <font>
      <b/>
      <sz val="10"/>
      <name val="BIZ UDゴシック"/>
      <family val="3"/>
      <charset val="128"/>
    </font>
    <font>
      <sz val="18"/>
      <name val="BIZ UDゴシック"/>
      <family val="3"/>
      <charset val="128"/>
    </font>
    <font>
      <sz val="20"/>
      <color indexed="10"/>
      <name val="BIZ UDゴシック"/>
      <family val="3"/>
      <charset val="128"/>
    </font>
    <font>
      <sz val="14"/>
      <color indexed="10"/>
      <name val="BIZ UDゴシック"/>
      <family val="3"/>
      <charset val="128"/>
    </font>
    <font>
      <b/>
      <sz val="9"/>
      <name val="BIZ UDゴシック"/>
      <family val="3"/>
      <charset val="128"/>
    </font>
    <font>
      <sz val="20"/>
      <color indexed="8"/>
      <name val="BIZ UDゴシック"/>
      <family val="3"/>
      <charset val="128"/>
    </font>
    <font>
      <u/>
      <sz val="8"/>
      <name val="BIZ UDゴシック"/>
      <family val="3"/>
      <charset val="128"/>
    </font>
    <font>
      <u/>
      <sz val="9"/>
      <name val="BIZ UDゴシック"/>
      <family val="3"/>
      <charset val="128"/>
    </font>
    <font>
      <sz val="11"/>
      <color indexed="10"/>
      <name val="BIZ UDゴシック"/>
      <family val="3"/>
      <charset val="128"/>
    </font>
    <font>
      <b/>
      <sz val="12"/>
      <name val="BIZ UDゴシック"/>
      <family val="3"/>
      <charset val="128"/>
    </font>
    <font>
      <b/>
      <sz val="20"/>
      <color indexed="10"/>
      <name val="BIZ UDゴシック"/>
      <family val="3"/>
      <charset val="128"/>
    </font>
    <font>
      <sz val="14"/>
      <name val="BIZ UDゴシック"/>
      <family val="3"/>
      <charset val="128"/>
    </font>
    <font>
      <sz val="10"/>
      <name val="BIZ UDゴシック"/>
      <family val="3"/>
      <charset val="128"/>
    </font>
    <font>
      <b/>
      <sz val="16"/>
      <color rgb="FFFF0000"/>
      <name val="BIZ UDゴシック"/>
      <family val="3"/>
      <charset val="128"/>
    </font>
  </fonts>
  <fills count="6">
    <fill>
      <patternFill patternType="none"/>
    </fill>
    <fill>
      <patternFill patternType="gray125"/>
    </fill>
    <fill>
      <patternFill patternType="solid">
        <fgColor indexed="41"/>
        <bgColor indexed="64"/>
      </patternFill>
    </fill>
    <fill>
      <patternFill patternType="solid">
        <fgColor rgb="FFCCECFF"/>
        <bgColor indexed="64"/>
      </patternFill>
    </fill>
    <fill>
      <patternFill patternType="solid">
        <fgColor rgb="FFBDFFFF"/>
        <bgColor indexed="64"/>
      </patternFill>
    </fill>
    <fill>
      <patternFill patternType="solid">
        <fgColor rgb="FFFFFF00"/>
        <bgColor indexed="64"/>
      </patternFill>
    </fill>
  </fills>
  <borders count="129">
    <border>
      <left/>
      <right/>
      <top/>
      <bottom/>
      <diagonal/>
    </border>
    <border>
      <left style="dotted">
        <color indexed="64"/>
      </left>
      <right/>
      <top/>
      <bottom/>
      <diagonal/>
    </border>
    <border>
      <left/>
      <right style="dotted">
        <color indexed="64"/>
      </right>
      <top/>
      <bottom/>
      <diagonal/>
    </border>
    <border>
      <left style="medium">
        <color indexed="64"/>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style="thin">
        <color rgb="FFFF0000"/>
      </top>
      <bottom/>
      <diagonal/>
    </border>
    <border>
      <left style="thin">
        <color rgb="FFFF0000"/>
      </left>
      <right/>
      <top/>
      <bottom/>
      <diagonal/>
    </border>
    <border>
      <left style="thin">
        <color rgb="FFFF0000"/>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top/>
      <bottom style="thin">
        <color indexed="64"/>
      </bottom>
      <diagonal/>
    </border>
    <border>
      <left/>
      <right style="dotted">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xf numFmtId="0" fontId="5" fillId="0" borderId="0">
      <alignment vertical="center"/>
    </xf>
    <xf numFmtId="38" fontId="5"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711">
    <xf numFmtId="0" fontId="0" fillId="0" borderId="0" xfId="0">
      <alignment vertical="center"/>
    </xf>
    <xf numFmtId="0" fontId="8" fillId="0" borderId="0" xfId="0" applyFont="1">
      <alignment vertical="center"/>
    </xf>
    <xf numFmtId="0" fontId="8" fillId="0" borderId="46"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horizontal="left" vertical="center"/>
    </xf>
    <xf numFmtId="49" fontId="10" fillId="0" borderId="0" xfId="2" applyNumberFormat="1" applyFont="1" applyBorder="1" applyAlignment="1">
      <alignment vertical="center"/>
    </xf>
    <xf numFmtId="49" fontId="11" fillId="0" borderId="3" xfId="0" applyNumberFormat="1" applyFont="1" applyFill="1" applyBorder="1" applyAlignment="1">
      <alignment vertical="center"/>
    </xf>
    <xf numFmtId="49" fontId="12" fillId="0" borderId="0" xfId="2" applyNumberFormat="1" applyFont="1" applyFill="1" applyBorder="1" applyAlignment="1">
      <alignment horizontal="center" vertical="center" wrapText="1"/>
    </xf>
    <xf numFmtId="49" fontId="10" fillId="0" borderId="0" xfId="2" applyNumberFormat="1" applyFont="1" applyAlignment="1">
      <alignment vertical="center"/>
    </xf>
    <xf numFmtId="0" fontId="8" fillId="0" borderId="13" xfId="0" applyFont="1" applyBorder="1" applyAlignment="1">
      <alignment horizontal="center" vertical="center"/>
    </xf>
    <xf numFmtId="0" fontId="8" fillId="0" borderId="13" xfId="0" applyFont="1" applyBorder="1" applyAlignment="1">
      <alignment horizontal="center" vertical="center" shrinkToFit="1"/>
    </xf>
    <xf numFmtId="0" fontId="8" fillId="0" borderId="13" xfId="0" applyFont="1" applyBorder="1">
      <alignment vertical="center"/>
    </xf>
    <xf numFmtId="0" fontId="8" fillId="0" borderId="29" xfId="0" applyFont="1" applyFill="1" applyBorder="1" applyAlignment="1">
      <alignment horizontal="center" vertical="center"/>
    </xf>
    <xf numFmtId="0" fontId="8" fillId="0" borderId="58" xfId="0" applyFont="1" applyBorder="1" applyAlignment="1">
      <alignment vertical="center"/>
    </xf>
    <xf numFmtId="0" fontId="8" fillId="0" borderId="22" xfId="0" applyFont="1" applyBorder="1" applyAlignment="1">
      <alignment vertical="center"/>
    </xf>
    <xf numFmtId="57" fontId="8" fillId="0" borderId="0" xfId="0" applyNumberFormat="1" applyFont="1">
      <alignment vertical="center"/>
    </xf>
    <xf numFmtId="49" fontId="10" fillId="0" borderId="0" xfId="2" applyNumberFormat="1" applyFont="1" applyFill="1" applyBorder="1" applyAlignment="1">
      <alignment horizontal="center" vertical="center"/>
    </xf>
    <xf numFmtId="0" fontId="8" fillId="0" borderId="13" xfId="0" applyFont="1" applyBorder="1" applyAlignment="1">
      <alignment vertical="center" shrinkToFit="1"/>
    </xf>
    <xf numFmtId="0" fontId="8" fillId="0" borderId="29" xfId="0" applyFont="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Border="1" applyAlignment="1">
      <alignment horizontal="center" vertical="center" shrinkToFit="1"/>
    </xf>
    <xf numFmtId="0" fontId="14" fillId="0" borderId="0" xfId="0" applyFont="1" applyAlignment="1">
      <alignment vertical="center"/>
    </xf>
    <xf numFmtId="0" fontId="8" fillId="0" borderId="0" xfId="0" applyFont="1" applyAlignment="1">
      <alignment vertical="center"/>
    </xf>
    <xf numFmtId="0" fontId="8" fillId="0" borderId="12" xfId="0" applyFont="1" applyBorder="1" applyAlignment="1">
      <alignment horizontal="center" vertical="center"/>
    </xf>
    <xf numFmtId="0" fontId="8" fillId="0" borderId="3" xfId="0" applyFont="1" applyFill="1" applyBorder="1" applyAlignment="1">
      <alignment vertical="center"/>
    </xf>
    <xf numFmtId="0" fontId="8" fillId="0" borderId="0" xfId="0" applyFont="1" applyFill="1" applyBorder="1" applyAlignment="1">
      <alignment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center" indent="1"/>
    </xf>
    <xf numFmtId="0" fontId="8" fillId="0" borderId="29" xfId="0" applyFont="1" applyBorder="1" applyAlignment="1">
      <alignment vertical="center"/>
    </xf>
    <xf numFmtId="0" fontId="8" fillId="0" borderId="31" xfId="0" applyFont="1" applyBorder="1">
      <alignment vertical="center"/>
    </xf>
    <xf numFmtId="0" fontId="8" fillId="0" borderId="29" xfId="0" applyFont="1" applyBorder="1">
      <alignment vertical="center"/>
    </xf>
    <xf numFmtId="0" fontId="8" fillId="0" borderId="10" xfId="0" applyFont="1" applyBorder="1">
      <alignment vertical="center"/>
    </xf>
    <xf numFmtId="0" fontId="8" fillId="0" borderId="10" xfId="0" applyFont="1" applyBorder="1" applyAlignment="1">
      <alignment vertical="center"/>
    </xf>
    <xf numFmtId="0" fontId="8" fillId="0" borderId="106" xfId="0" applyFont="1" applyBorder="1" applyAlignment="1">
      <alignment vertical="center"/>
    </xf>
    <xf numFmtId="0" fontId="8" fillId="0" borderId="106" xfId="0" applyFont="1" applyBorder="1">
      <alignment vertical="center"/>
    </xf>
    <xf numFmtId="0" fontId="20" fillId="0" borderId="0" xfId="0" applyFont="1">
      <alignment vertical="center"/>
    </xf>
    <xf numFmtId="0" fontId="11" fillId="0" borderId="0" xfId="0" applyFont="1">
      <alignment vertical="center"/>
    </xf>
    <xf numFmtId="0" fontId="11" fillId="0" borderId="0" xfId="0" applyFont="1" applyBorder="1">
      <alignment vertical="center"/>
    </xf>
    <xf numFmtId="0" fontId="11" fillId="0" borderId="14" xfId="0" applyFont="1" applyBorder="1">
      <alignment vertical="center"/>
    </xf>
    <xf numFmtId="0" fontId="11" fillId="0" borderId="0" xfId="0" applyFont="1" applyAlignment="1">
      <alignment vertical="center"/>
    </xf>
    <xf numFmtId="0" fontId="11" fillId="0" borderId="0" xfId="0" applyFont="1" applyAlignment="1">
      <alignment vertical="center" shrinkToFit="1"/>
    </xf>
    <xf numFmtId="0" fontId="21" fillId="0" borderId="0" xfId="0" applyFont="1" applyBorder="1" applyAlignment="1">
      <alignment vertical="center"/>
    </xf>
    <xf numFmtId="0" fontId="11" fillId="0" borderId="0" xfId="0" applyFont="1" applyBorder="1" applyAlignment="1">
      <alignment vertical="center"/>
    </xf>
    <xf numFmtId="49" fontId="11" fillId="0" borderId="0" xfId="0" applyNumberFormat="1" applyFont="1" applyBorder="1" applyAlignment="1">
      <alignment vertical="center"/>
    </xf>
    <xf numFmtId="0" fontId="11" fillId="0" borderId="0" xfId="0" applyFont="1" applyBorder="1" applyAlignment="1"/>
    <xf numFmtId="0" fontId="11" fillId="0" borderId="0" xfId="0" applyFont="1" applyBorder="1" applyAlignment="1">
      <alignment vertical="center" wrapText="1"/>
    </xf>
    <xf numFmtId="0" fontId="10" fillId="0" borderId="0" xfId="2" applyNumberFormat="1" applyFont="1" applyAlignment="1">
      <alignment vertical="center"/>
    </xf>
    <xf numFmtId="49" fontId="10" fillId="0" borderId="0" xfId="2" applyNumberFormat="1" applyFont="1" applyAlignment="1">
      <alignment horizontal="center" vertical="center"/>
    </xf>
    <xf numFmtId="49" fontId="24" fillId="0" borderId="0" xfId="2" applyNumberFormat="1" applyFont="1" applyAlignment="1">
      <alignment horizontal="center" vertical="center"/>
    </xf>
    <xf numFmtId="49" fontId="28" fillId="0" borderId="3" xfId="2" applyNumberFormat="1" applyFont="1" applyBorder="1" applyAlignment="1">
      <alignment vertical="center"/>
    </xf>
    <xf numFmtId="49" fontId="28" fillId="0" borderId="0" xfId="2" applyNumberFormat="1" applyFont="1" applyBorder="1" applyAlignment="1">
      <alignment vertical="center"/>
    </xf>
    <xf numFmtId="49" fontId="30" fillId="0" borderId="0" xfId="2" applyNumberFormat="1" applyFont="1" applyBorder="1" applyAlignment="1">
      <alignment horizontal="center" vertical="center"/>
    </xf>
    <xf numFmtId="49" fontId="10" fillId="0" borderId="0" xfId="2" applyNumberFormat="1" applyFont="1" applyFill="1" applyAlignment="1">
      <alignment vertical="center"/>
    </xf>
    <xf numFmtId="49" fontId="10" fillId="0" borderId="0" xfId="2" applyNumberFormat="1" applyFont="1" applyBorder="1" applyAlignment="1">
      <alignment horizontal="center" vertical="center"/>
    </xf>
    <xf numFmtId="49" fontId="26" fillId="0" borderId="0" xfId="2" applyNumberFormat="1" applyFont="1" applyFill="1" applyBorder="1" applyAlignment="1">
      <alignment horizontal="center" vertical="center"/>
    </xf>
    <xf numFmtId="0" fontId="10" fillId="0" borderId="0" xfId="2" applyNumberFormat="1" applyFont="1" applyAlignment="1">
      <alignment horizontal="center" vertical="center"/>
    </xf>
    <xf numFmtId="0" fontId="34" fillId="0" borderId="0" xfId="2" applyNumberFormat="1" applyFont="1" applyAlignment="1">
      <alignment vertical="center"/>
    </xf>
    <xf numFmtId="0" fontId="35" fillId="0" borderId="0" xfId="2" applyNumberFormat="1" applyFont="1" applyAlignment="1">
      <alignment vertical="center"/>
    </xf>
    <xf numFmtId="0" fontId="26" fillId="0" borderId="0" xfId="2" applyNumberFormat="1" applyFont="1" applyFill="1" applyBorder="1" applyAlignment="1">
      <alignment horizontal="center" vertical="center"/>
    </xf>
    <xf numFmtId="0" fontId="10" fillId="0" borderId="0" xfId="2" applyNumberFormat="1" applyFont="1" applyBorder="1" applyAlignment="1">
      <alignment horizontal="center" vertical="center"/>
    </xf>
    <xf numFmtId="0" fontId="10" fillId="0" borderId="0" xfId="2" applyNumberFormat="1" applyFont="1" applyBorder="1" applyAlignment="1">
      <alignment vertical="center"/>
    </xf>
    <xf numFmtId="0" fontId="30" fillId="0" borderId="0" xfId="2" applyNumberFormat="1" applyFont="1" applyFill="1" applyBorder="1" applyAlignment="1">
      <alignment horizontal="center" vertical="center"/>
    </xf>
    <xf numFmtId="0" fontId="16" fillId="0" borderId="0" xfId="2" applyFont="1" applyBorder="1" applyAlignment="1">
      <alignment vertical="center" wrapText="1"/>
    </xf>
    <xf numFmtId="49" fontId="26" fillId="0" borderId="0" xfId="2" applyNumberFormat="1" applyFont="1" applyFill="1" applyBorder="1" applyAlignment="1">
      <alignment horizontal="center" vertical="center" wrapText="1"/>
    </xf>
    <xf numFmtId="49" fontId="10" fillId="0" borderId="12" xfId="2" applyNumberFormat="1" applyFont="1" applyFill="1" applyBorder="1" applyAlignment="1">
      <alignment vertical="center"/>
    </xf>
    <xf numFmtId="49" fontId="26" fillId="0" borderId="0" xfId="2" applyNumberFormat="1" applyFont="1" applyBorder="1" applyAlignment="1">
      <alignment vertical="center"/>
    </xf>
    <xf numFmtId="49" fontId="30" fillId="0" borderId="0" xfId="2" applyNumberFormat="1" applyFont="1" applyBorder="1" applyAlignment="1">
      <alignment vertical="center"/>
    </xf>
    <xf numFmtId="49" fontId="26" fillId="0" borderId="0" xfId="2" applyNumberFormat="1" applyFont="1" applyBorder="1" applyAlignment="1">
      <alignment horizontal="center" vertical="center"/>
    </xf>
    <xf numFmtId="49" fontId="24" fillId="0" borderId="0" xfId="2" applyNumberFormat="1" applyFont="1" applyAlignment="1">
      <alignment vertical="center"/>
    </xf>
    <xf numFmtId="0" fontId="16" fillId="0" borderId="0" xfId="2" applyFont="1" applyBorder="1" applyAlignment="1">
      <alignment vertical="center"/>
    </xf>
    <xf numFmtId="49" fontId="10" fillId="0" borderId="0" xfId="2" applyNumberFormat="1" applyFont="1" applyFill="1" applyBorder="1" applyAlignment="1">
      <alignment vertical="center"/>
    </xf>
    <xf numFmtId="49" fontId="10" fillId="0" borderId="0" xfId="2" applyNumberFormat="1" applyFont="1" applyFill="1" applyBorder="1" applyAlignment="1">
      <alignment horizontal="center"/>
    </xf>
    <xf numFmtId="49" fontId="16" fillId="0" borderId="0" xfId="2" applyNumberFormat="1" applyFont="1" applyFill="1" applyBorder="1" applyAlignment="1">
      <alignment horizontal="left" vertical="center"/>
    </xf>
    <xf numFmtId="49" fontId="39" fillId="0" borderId="0" xfId="2" applyNumberFormat="1" applyFont="1" applyFill="1" applyBorder="1" applyAlignment="1">
      <alignment horizontal="left" vertical="center"/>
    </xf>
    <xf numFmtId="49" fontId="25" fillId="0" borderId="0" xfId="2" applyNumberFormat="1" applyFont="1" applyFill="1" applyBorder="1" applyAlignment="1">
      <alignment horizontal="left" vertical="center"/>
    </xf>
    <xf numFmtId="49" fontId="40" fillId="0" borderId="0" xfId="2" applyNumberFormat="1" applyFont="1" applyAlignment="1">
      <alignment vertical="center"/>
    </xf>
    <xf numFmtId="49" fontId="10" fillId="0" borderId="0" xfId="2" applyNumberFormat="1" applyFont="1" applyFill="1" applyBorder="1" applyAlignment="1">
      <alignment horizontal="left" vertical="center"/>
    </xf>
    <xf numFmtId="49" fontId="30" fillId="0" borderId="0" xfId="2" applyNumberFormat="1" applyFont="1" applyFill="1" applyBorder="1" applyAlignment="1">
      <alignment horizontal="center" vertical="center"/>
    </xf>
    <xf numFmtId="49" fontId="12" fillId="0" borderId="0" xfId="2" applyNumberFormat="1" applyFont="1" applyFill="1" applyBorder="1" applyAlignment="1">
      <alignment horizontal="left" vertical="center"/>
    </xf>
    <xf numFmtId="49" fontId="23" fillId="0" borderId="0" xfId="2" applyNumberFormat="1" applyFont="1" applyFill="1" applyBorder="1" applyAlignment="1">
      <alignment horizontal="center" vertical="center"/>
    </xf>
    <xf numFmtId="49" fontId="32" fillId="0" borderId="0" xfId="2" applyNumberFormat="1"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13" xfId="0" applyFont="1" applyBorder="1" applyAlignment="1">
      <alignment horizontal="center" vertical="center"/>
    </xf>
    <xf numFmtId="0" fontId="16" fillId="0" borderId="0" xfId="0" applyFont="1">
      <alignment vertical="center"/>
    </xf>
    <xf numFmtId="0" fontId="8"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distributed" vertical="center"/>
    </xf>
    <xf numFmtId="0" fontId="8" fillId="0" borderId="0" xfId="0" applyFont="1" applyAlignment="1">
      <alignment horizontal="center" vertical="center"/>
    </xf>
    <xf numFmtId="0" fontId="11" fillId="0" borderId="0" xfId="0" applyFont="1" applyAlignment="1">
      <alignment horizontal="center" vertical="center" shrinkToFit="1"/>
    </xf>
    <xf numFmtId="49" fontId="8" fillId="0" borderId="0" xfId="0" applyNumberFormat="1" applyFont="1" applyAlignment="1">
      <alignment vertical="center"/>
    </xf>
    <xf numFmtId="58" fontId="11" fillId="0" borderId="0" xfId="0" applyNumberFormat="1" applyFont="1" applyAlignment="1">
      <alignment vertical="center" wrapText="1"/>
    </xf>
    <xf numFmtId="49" fontId="8" fillId="0" borderId="0" xfId="0" applyNumberFormat="1" applyFont="1" applyAlignment="1">
      <alignment vertical="center" wrapText="1"/>
    </xf>
    <xf numFmtId="49" fontId="8" fillId="0" borderId="0" xfId="0" applyNumberFormat="1"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top"/>
    </xf>
    <xf numFmtId="0" fontId="14" fillId="0" borderId="100" xfId="0" applyFont="1" applyBorder="1" applyAlignment="1">
      <alignment horizontal="left" vertical="center" wrapText="1"/>
    </xf>
    <xf numFmtId="0" fontId="14" fillId="0" borderId="101" xfId="0" applyFont="1" applyBorder="1" applyAlignment="1">
      <alignment horizontal="left" vertical="center" wrapText="1"/>
    </xf>
    <xf numFmtId="0" fontId="14" fillId="0" borderId="102" xfId="0" applyFont="1" applyBorder="1" applyAlignment="1">
      <alignment horizontal="left" vertical="center" wrapText="1"/>
    </xf>
    <xf numFmtId="0" fontId="14" fillId="0" borderId="103" xfId="0" applyFont="1" applyBorder="1" applyAlignment="1">
      <alignment horizontal="left" vertical="center" wrapText="1"/>
    </xf>
    <xf numFmtId="0" fontId="14" fillId="0" borderId="0" xfId="0" applyFont="1" applyBorder="1" applyAlignment="1">
      <alignment horizontal="left" vertical="center" wrapText="1"/>
    </xf>
    <xf numFmtId="0" fontId="14" fillId="0" borderId="104" xfId="0" applyFont="1" applyBorder="1" applyAlignment="1">
      <alignment horizontal="left" vertical="center" wrapText="1"/>
    </xf>
    <xf numFmtId="0" fontId="14" fillId="0" borderId="105" xfId="0" applyFont="1" applyBorder="1" applyAlignment="1">
      <alignment horizontal="left" vertical="center" wrapText="1"/>
    </xf>
    <xf numFmtId="0" fontId="14" fillId="0" borderId="106" xfId="0" applyFont="1" applyBorder="1" applyAlignment="1">
      <alignment horizontal="left" vertical="center" wrapText="1"/>
    </xf>
    <xf numFmtId="0" fontId="14" fillId="0" borderId="107" xfId="0" applyFont="1" applyBorder="1" applyAlignment="1">
      <alignment horizontal="left" vertical="center" wrapText="1"/>
    </xf>
    <xf numFmtId="0" fontId="14" fillId="0" borderId="100" xfId="0" applyFont="1" applyBorder="1" applyAlignment="1">
      <alignment horizontal="left" vertical="top" wrapText="1"/>
    </xf>
    <xf numFmtId="0" fontId="14" fillId="0" borderId="101" xfId="0" applyFont="1" applyBorder="1" applyAlignment="1">
      <alignment horizontal="left" vertical="top" wrapText="1"/>
    </xf>
    <xf numFmtId="0" fontId="14" fillId="0" borderId="102" xfId="0" applyFont="1" applyBorder="1" applyAlignment="1">
      <alignment horizontal="left" vertical="top" wrapText="1"/>
    </xf>
    <xf numFmtId="0" fontId="14" fillId="0" borderId="103" xfId="0" applyFont="1" applyBorder="1" applyAlignment="1">
      <alignment horizontal="left" vertical="top" wrapText="1"/>
    </xf>
    <xf numFmtId="0" fontId="14" fillId="0" borderId="0" xfId="0" applyFont="1" applyBorder="1" applyAlignment="1">
      <alignment horizontal="left" vertical="top" wrapText="1"/>
    </xf>
    <xf numFmtId="0" fontId="14" fillId="0" borderId="104" xfId="0" applyFont="1" applyBorder="1" applyAlignment="1">
      <alignment horizontal="left" vertical="top" wrapText="1"/>
    </xf>
    <xf numFmtId="0" fontId="14" fillId="0" borderId="105" xfId="0" applyFont="1" applyBorder="1" applyAlignment="1">
      <alignment horizontal="left" vertical="top" wrapText="1"/>
    </xf>
    <xf numFmtId="0" fontId="14" fillId="0" borderId="106" xfId="0" applyFont="1" applyBorder="1" applyAlignment="1">
      <alignment horizontal="left" vertical="top" wrapText="1"/>
    </xf>
    <xf numFmtId="0" fontId="14" fillId="0" borderId="107" xfId="0" applyFont="1" applyBorder="1" applyAlignment="1">
      <alignment horizontal="left" vertical="top" wrapText="1"/>
    </xf>
    <xf numFmtId="0" fontId="8" fillId="0" borderId="29" xfId="0" applyFont="1" applyBorder="1" applyAlignment="1">
      <alignment horizontal="left" vertical="center"/>
    </xf>
    <xf numFmtId="0" fontId="8" fillId="0" borderId="10" xfId="0" applyFont="1" applyBorder="1" applyAlignment="1">
      <alignment horizontal="left" vertical="center"/>
    </xf>
    <xf numFmtId="0" fontId="8" fillId="0" borderId="31" xfId="0" applyFont="1" applyBorder="1" applyAlignment="1">
      <alignment horizontal="left" vertical="center"/>
    </xf>
    <xf numFmtId="0" fontId="8" fillId="0" borderId="56" xfId="0" applyFont="1" applyBorder="1" applyAlignment="1">
      <alignment horizontal="center" vertical="center"/>
    </xf>
    <xf numFmtId="0" fontId="8" fillId="0" borderId="39" xfId="0" applyFont="1" applyBorder="1" applyAlignment="1">
      <alignment horizontal="center" vertical="center"/>
    </xf>
    <xf numFmtId="0" fontId="16" fillId="3" borderId="16" xfId="0" applyFont="1" applyFill="1" applyBorder="1" applyAlignment="1" applyProtection="1">
      <alignment horizontal="center" vertical="center"/>
      <protection locked="0"/>
    </xf>
    <xf numFmtId="0" fontId="16" fillId="3" borderId="17" xfId="0" applyFont="1" applyFill="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30" xfId="0" applyFont="1" applyBorder="1" applyAlignment="1">
      <alignment horizontal="center" vertical="center"/>
    </xf>
    <xf numFmtId="0" fontId="8" fillId="3" borderId="13" xfId="0" applyFont="1" applyFill="1" applyBorder="1" applyAlignment="1" applyProtection="1">
      <alignment horizontal="left" vertical="center"/>
      <protection locked="0"/>
    </xf>
    <xf numFmtId="0" fontId="8" fillId="0" borderId="28" xfId="0" applyFont="1" applyBorder="1" applyAlignment="1">
      <alignment horizontal="left" vertical="center" indent="1"/>
    </xf>
    <xf numFmtId="0" fontId="8" fillId="0" borderId="26" xfId="0" applyFont="1" applyBorder="1" applyAlignment="1">
      <alignment horizontal="left" vertical="center" indent="1"/>
    </xf>
    <xf numFmtId="0" fontId="14" fillId="0" borderId="112" xfId="0" applyFont="1" applyBorder="1" applyAlignment="1">
      <alignment horizontal="left" vertical="center" wrapText="1"/>
    </xf>
    <xf numFmtId="0" fontId="14" fillId="0" borderId="110" xfId="0" applyFont="1" applyBorder="1" applyAlignment="1">
      <alignment horizontal="left" vertical="center" wrapText="1"/>
    </xf>
    <xf numFmtId="0" fontId="14" fillId="0" borderId="113" xfId="0" applyFont="1" applyBorder="1" applyAlignment="1">
      <alignment horizontal="left" vertical="center" wrapText="1"/>
    </xf>
    <xf numFmtId="0" fontId="14" fillId="0" borderId="111" xfId="0" applyFont="1" applyBorder="1" applyAlignment="1">
      <alignment horizontal="left" vertical="center" wrapText="1"/>
    </xf>
    <xf numFmtId="0" fontId="14" fillId="0" borderId="114" xfId="0" applyFont="1" applyBorder="1" applyAlignment="1">
      <alignment horizontal="left" vertical="center" wrapText="1"/>
    </xf>
    <xf numFmtId="0" fontId="14" fillId="0" borderId="115" xfId="0" applyFont="1" applyBorder="1" applyAlignment="1">
      <alignment horizontal="left" vertical="center" wrapText="1"/>
    </xf>
    <xf numFmtId="0" fontId="14" fillId="0" borderId="116" xfId="0" applyFont="1" applyBorder="1" applyAlignment="1">
      <alignment horizontal="left" vertical="center" wrapText="1"/>
    </xf>
    <xf numFmtId="0" fontId="14" fillId="0" borderId="117" xfId="0" applyFont="1" applyBorder="1" applyAlignment="1">
      <alignment horizontal="left" vertical="center" wrapText="1"/>
    </xf>
    <xf numFmtId="0" fontId="8" fillId="0" borderId="98" xfId="0" applyFont="1" applyBorder="1" applyAlignment="1">
      <alignment horizontal="distributed" vertical="center" indent="1"/>
    </xf>
    <xf numFmtId="0" fontId="8" fillId="0" borderId="43" xfId="0" applyFont="1" applyBorder="1" applyAlignment="1">
      <alignment horizontal="distributed" vertical="center" wrapText="1" indent="1"/>
    </xf>
    <xf numFmtId="0" fontId="8" fillId="0" borderId="57" xfId="0" applyFont="1" applyBorder="1" applyAlignment="1">
      <alignment horizontal="distributed" vertical="center" wrapText="1" indent="1"/>
    </xf>
    <xf numFmtId="0" fontId="8" fillId="0" borderId="44" xfId="0" applyFont="1" applyBorder="1" applyAlignment="1">
      <alignment horizontal="distributed" vertical="center" wrapText="1" indent="1"/>
    </xf>
    <xf numFmtId="0" fontId="8" fillId="0" borderId="3"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59" xfId="0" applyFont="1" applyBorder="1" applyAlignment="1">
      <alignment horizontal="distributed" vertical="center" wrapText="1" indent="1"/>
    </xf>
    <xf numFmtId="0" fontId="8" fillId="0" borderId="49" xfId="0" applyFont="1" applyBorder="1" applyAlignment="1">
      <alignment horizontal="distributed" vertical="center" wrapText="1" indent="1"/>
    </xf>
    <xf numFmtId="0" fontId="8" fillId="0" borderId="14" xfId="0" applyFont="1" applyBorder="1" applyAlignment="1">
      <alignment horizontal="distributed" vertical="center" wrapText="1" indent="1"/>
    </xf>
    <xf numFmtId="0" fontId="8" fillId="0" borderId="50" xfId="0" applyFont="1" applyBorder="1" applyAlignment="1">
      <alignment horizontal="distributed" vertical="center" wrapText="1" inden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left" vertical="center" indent="1"/>
    </xf>
    <xf numFmtId="0" fontId="8" fillId="0" borderId="10" xfId="0" applyFont="1" applyBorder="1" applyAlignment="1">
      <alignment horizontal="left" vertical="center" indent="1"/>
    </xf>
    <xf numFmtId="0" fontId="16" fillId="3" borderId="18"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protection locked="0"/>
    </xf>
    <xf numFmtId="0" fontId="8" fillId="0" borderId="64" xfId="0" applyFont="1" applyBorder="1" applyAlignment="1">
      <alignment horizontal="center" vertical="center"/>
    </xf>
    <xf numFmtId="0" fontId="8" fillId="0" borderId="19" xfId="0" applyFont="1" applyBorder="1" applyAlignment="1">
      <alignment horizontal="center" vertical="center"/>
    </xf>
    <xf numFmtId="0" fontId="16" fillId="3" borderId="38" xfId="0" applyFont="1" applyFill="1" applyBorder="1" applyAlignment="1" applyProtection="1">
      <alignment horizontal="center" vertical="center"/>
      <protection locked="0"/>
    </xf>
    <xf numFmtId="0" fontId="16" fillId="3" borderId="95" xfId="0" applyFont="1" applyFill="1" applyBorder="1" applyAlignment="1" applyProtection="1">
      <alignment horizontal="center" vertical="center"/>
      <protection locked="0"/>
    </xf>
    <xf numFmtId="0" fontId="8" fillId="0" borderId="63"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18" xfId="0" applyFont="1" applyBorder="1" applyAlignment="1">
      <alignment horizontal="distributed" vertical="center" indent="1"/>
    </xf>
    <xf numFmtId="0" fontId="8" fillId="0" borderId="19" xfId="0" applyFont="1" applyBorder="1" applyAlignment="1">
      <alignment horizontal="distributed" vertical="center" indent="1"/>
    </xf>
    <xf numFmtId="0" fontId="8" fillId="0" borderId="10"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96" xfId="0" applyFont="1" applyFill="1" applyBorder="1" applyAlignment="1">
      <alignment horizontal="center" vertical="center"/>
    </xf>
    <xf numFmtId="38" fontId="8" fillId="3" borderId="10" xfId="4" applyFont="1" applyFill="1" applyBorder="1" applyAlignment="1" applyProtection="1">
      <alignment horizontal="right" vertical="center"/>
      <protection locked="0"/>
    </xf>
    <xf numFmtId="0" fontId="8" fillId="0" borderId="3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3" xfId="0" applyFont="1" applyBorder="1" applyAlignment="1">
      <alignment horizontal="left" vertical="center"/>
    </xf>
    <xf numFmtId="38" fontId="8" fillId="3" borderId="63" xfId="4" applyFont="1" applyFill="1" applyBorder="1" applyAlignment="1" applyProtection="1">
      <alignment horizontal="right" vertical="center"/>
      <protection locked="0"/>
    </xf>
    <xf numFmtId="0" fontId="8" fillId="0" borderId="16" xfId="0" applyFont="1" applyBorder="1" applyAlignment="1">
      <alignment horizontal="distributed" vertical="center" indent="1"/>
    </xf>
    <xf numFmtId="0" fontId="8" fillId="0" borderId="13" xfId="0" applyFont="1" applyBorder="1" applyAlignment="1">
      <alignment horizontal="distributed" vertical="center" indent="1"/>
    </xf>
    <xf numFmtId="0" fontId="8" fillId="0" borderId="9"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31" xfId="0" applyFont="1" applyBorder="1" applyAlignment="1">
      <alignment horizontal="distributed" vertical="center" indent="1"/>
    </xf>
    <xf numFmtId="0" fontId="8" fillId="0" borderId="53" xfId="0" applyFont="1" applyBorder="1" applyAlignment="1">
      <alignment horizontal="distributed" vertical="center" indent="1"/>
    </xf>
    <xf numFmtId="0" fontId="8" fillId="0" borderId="46" xfId="0" applyFont="1" applyBorder="1" applyAlignment="1">
      <alignment horizontal="distributed" vertical="center" indent="1"/>
    </xf>
    <xf numFmtId="0" fontId="8" fillId="0" borderId="47" xfId="0" applyFont="1" applyBorder="1" applyAlignment="1">
      <alignment horizontal="distributed" vertical="center" indent="1"/>
    </xf>
    <xf numFmtId="0" fontId="8" fillId="0" borderId="23" xfId="0" applyFont="1" applyBorder="1" applyAlignment="1">
      <alignment horizontal="distributed" vertical="center" indent="1"/>
    </xf>
    <xf numFmtId="0" fontId="8" fillId="0" borderId="12" xfId="0" applyFont="1" applyBorder="1" applyAlignment="1">
      <alignment horizontal="distributed" vertical="center" indent="1"/>
    </xf>
    <xf numFmtId="0" fontId="8" fillId="0" borderId="24" xfId="0" applyFont="1" applyBorder="1" applyAlignment="1">
      <alignment horizontal="distributed" vertical="center" indent="1"/>
    </xf>
    <xf numFmtId="0" fontId="8" fillId="0" borderId="38" xfId="0" applyFont="1" applyBorder="1" applyAlignment="1">
      <alignment horizontal="distributed" vertical="center" indent="1"/>
    </xf>
    <xf numFmtId="0" fontId="8" fillId="0" borderId="39" xfId="0" applyFont="1" applyBorder="1" applyAlignment="1">
      <alignment horizontal="distributed" vertical="center" indent="1"/>
    </xf>
    <xf numFmtId="0" fontId="8" fillId="0" borderId="2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2" xfId="0" applyFont="1" applyBorder="1" applyAlignment="1">
      <alignment horizontal="distributed" vertical="center" indent="1"/>
    </xf>
    <xf numFmtId="0" fontId="8" fillId="0" borderId="63" xfId="0" applyFont="1" applyBorder="1" applyAlignment="1">
      <alignment horizontal="distributed" vertical="center" indent="1"/>
    </xf>
    <xf numFmtId="0" fontId="8" fillId="0" borderId="64" xfId="0" applyFont="1" applyBorder="1" applyAlignment="1">
      <alignment horizontal="distributed" vertical="center" indent="1"/>
    </xf>
    <xf numFmtId="0" fontId="8" fillId="0" borderId="53" xfId="0" applyFont="1" applyBorder="1" applyAlignment="1">
      <alignment horizontal="distributed" vertical="center" wrapText="1" indent="1"/>
    </xf>
    <xf numFmtId="0" fontId="8" fillId="0" borderId="3"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22" xfId="0" applyFont="1" applyBorder="1" applyAlignment="1">
      <alignment horizontal="distributed" vertical="center" indent="1"/>
    </xf>
    <xf numFmtId="49" fontId="10" fillId="0" borderId="13" xfId="2" applyNumberFormat="1" applyFont="1" applyBorder="1" applyAlignment="1">
      <alignment horizontal="center" vertical="center"/>
    </xf>
    <xf numFmtId="0" fontId="8" fillId="3" borderId="92" xfId="0" applyFont="1" applyFill="1" applyBorder="1" applyAlignment="1" applyProtection="1">
      <alignment horizontal="center" vertical="center"/>
      <protection locked="0"/>
    </xf>
    <xf numFmtId="0" fontId="8" fillId="3" borderId="57" xfId="0" applyFont="1" applyFill="1" applyBorder="1" applyAlignment="1" applyProtection="1">
      <alignment horizontal="center" vertical="center"/>
      <protection locked="0"/>
    </xf>
    <xf numFmtId="0" fontId="8" fillId="3" borderId="61" xfId="0" applyFont="1" applyFill="1" applyBorder="1" applyAlignment="1" applyProtection="1">
      <alignment horizontal="center" vertical="center"/>
      <protection locked="0"/>
    </xf>
    <xf numFmtId="0" fontId="8" fillId="3" borderId="58"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3" borderId="48"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8" fillId="0" borderId="13" xfId="0" applyFont="1" applyBorder="1" applyAlignment="1">
      <alignment horizontal="distributed" vertical="center" indent="1" shrinkToFit="1"/>
    </xf>
    <xf numFmtId="49" fontId="8" fillId="3" borderId="48" xfId="0" applyNumberFormat="1" applyFont="1" applyFill="1" applyBorder="1" applyAlignment="1" applyProtection="1">
      <alignment horizontal="center" vertical="center" shrinkToFit="1"/>
      <protection locked="0"/>
    </xf>
    <xf numFmtId="49" fontId="8" fillId="3" borderId="12" xfId="0" applyNumberFormat="1" applyFont="1" applyFill="1" applyBorder="1" applyAlignment="1" applyProtection="1">
      <alignment horizontal="center" vertical="center" shrinkToFit="1"/>
      <protection locked="0"/>
    </xf>
    <xf numFmtId="49" fontId="8" fillId="3" borderId="24" xfId="0" applyNumberFormat="1" applyFont="1" applyFill="1" applyBorder="1" applyAlignment="1" applyProtection="1">
      <alignment horizontal="center" vertical="center" shrinkToFit="1"/>
      <protection locked="0"/>
    </xf>
    <xf numFmtId="0" fontId="8" fillId="3" borderId="32" xfId="0" applyFont="1" applyFill="1" applyBorder="1" applyAlignment="1" applyProtection="1">
      <alignment horizontal="center" vertical="center" shrinkToFit="1"/>
      <protection locked="0"/>
    </xf>
    <xf numFmtId="0" fontId="8" fillId="3" borderId="60" xfId="0" applyFont="1" applyFill="1" applyBorder="1" applyAlignment="1" applyProtection="1">
      <alignment horizontal="center" vertical="center" shrinkToFit="1"/>
      <protection locked="0"/>
    </xf>
    <xf numFmtId="0" fontId="8" fillId="3" borderId="45" xfId="0" applyFont="1" applyFill="1" applyBorder="1" applyAlignment="1" applyProtection="1">
      <alignment horizontal="center" vertical="center"/>
      <protection locked="0"/>
    </xf>
    <xf numFmtId="0" fontId="8" fillId="3" borderId="46" xfId="0" applyFont="1" applyFill="1" applyBorder="1" applyAlignment="1" applyProtection="1">
      <alignment horizontal="center" vertical="center"/>
      <protection locked="0"/>
    </xf>
    <xf numFmtId="0" fontId="8" fillId="3" borderId="47"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49" fontId="8" fillId="3" borderId="12"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0" fontId="8" fillId="0" borderId="13"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24" xfId="0" applyFont="1" applyBorder="1" applyAlignment="1">
      <alignment horizontal="center" vertical="center" shrinkToFit="1"/>
    </xf>
    <xf numFmtId="49" fontId="10" fillId="0" borderId="13" xfId="2" applyNumberFormat="1" applyFont="1" applyBorder="1" applyAlignment="1">
      <alignment horizontal="center" vertical="center" shrinkToFit="1"/>
    </xf>
    <xf numFmtId="0" fontId="8" fillId="3" borderId="28" xfId="0" applyFont="1" applyFill="1" applyBorder="1" applyAlignment="1" applyProtection="1">
      <alignment vertical="center" shrinkToFit="1"/>
      <protection locked="0"/>
    </xf>
    <xf numFmtId="0" fontId="8" fillId="3" borderId="26" xfId="0" applyFont="1" applyFill="1" applyBorder="1" applyAlignment="1" applyProtection="1">
      <alignment vertical="center" shrinkToFit="1"/>
      <protection locked="0"/>
    </xf>
    <xf numFmtId="0" fontId="8" fillId="3" borderId="27" xfId="0" applyFont="1" applyFill="1" applyBorder="1" applyAlignment="1" applyProtection="1">
      <alignment vertical="center" shrinkToFit="1"/>
      <protection locked="0"/>
    </xf>
    <xf numFmtId="0" fontId="8" fillId="3" borderId="29" xfId="0" applyFont="1" applyFill="1" applyBorder="1" applyAlignment="1" applyProtection="1">
      <alignment vertical="center" shrinkToFit="1"/>
      <protection locked="0"/>
    </xf>
    <xf numFmtId="0" fontId="8" fillId="3" borderId="10" xfId="0" applyFont="1" applyFill="1" applyBorder="1" applyAlignment="1" applyProtection="1">
      <alignment vertical="center" shrinkToFit="1"/>
      <protection locked="0"/>
    </xf>
    <xf numFmtId="0" fontId="8" fillId="3" borderId="30" xfId="0" applyFont="1" applyFill="1" applyBorder="1" applyAlignment="1" applyProtection="1">
      <alignment vertical="center" shrinkToFit="1"/>
      <protection locked="0"/>
    </xf>
    <xf numFmtId="0" fontId="8" fillId="0" borderId="2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31" xfId="0" applyFont="1" applyBorder="1" applyAlignment="1">
      <alignment horizontal="center" vertical="center" shrinkToFit="1"/>
    </xf>
    <xf numFmtId="0" fontId="8" fillId="3" borderId="13" xfId="0" applyFont="1" applyFill="1" applyBorder="1" applyAlignment="1" applyProtection="1">
      <alignment horizontal="left" vertical="center" shrinkToFit="1"/>
      <protection locked="0"/>
    </xf>
    <xf numFmtId="0" fontId="8" fillId="3" borderId="17" xfId="0" applyFont="1" applyFill="1" applyBorder="1" applyAlignment="1" applyProtection="1">
      <alignment horizontal="left" vertical="center" shrinkToFit="1"/>
      <protection locked="0"/>
    </xf>
    <xf numFmtId="0" fontId="8" fillId="3" borderId="33" xfId="0" applyFont="1" applyFill="1" applyBorder="1" applyAlignment="1" applyProtection="1">
      <alignment horizontal="center" vertical="center" shrinkToFit="1"/>
      <protection locked="0"/>
    </xf>
    <xf numFmtId="0" fontId="8" fillId="3" borderId="28"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27" xfId="0" applyFont="1" applyFill="1" applyBorder="1" applyAlignment="1" applyProtection="1">
      <alignment horizontal="left" vertical="center"/>
      <protection locked="0"/>
    </xf>
    <xf numFmtId="0" fontId="8" fillId="3" borderId="29"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0" fontId="8" fillId="0" borderId="60" xfId="0" applyFont="1" applyBorder="1" applyAlignment="1">
      <alignment horizontal="center" vertical="center" shrinkToFit="1"/>
    </xf>
    <xf numFmtId="0" fontId="8" fillId="0" borderId="27" xfId="0" applyFont="1" applyFill="1" applyBorder="1" applyAlignment="1">
      <alignment horizontal="center" vertical="center"/>
    </xf>
    <xf numFmtId="38" fontId="8" fillId="3" borderId="26" xfId="4" applyFont="1" applyFill="1" applyBorder="1" applyAlignment="1" applyProtection="1">
      <alignment horizontal="right" vertical="center"/>
      <protection locked="0"/>
    </xf>
    <xf numFmtId="0" fontId="8" fillId="0" borderId="13" xfId="0" applyFont="1" applyFill="1" applyBorder="1" applyAlignment="1">
      <alignment horizontal="center" vertical="center"/>
    </xf>
    <xf numFmtId="0" fontId="8" fillId="0" borderId="2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177" fontId="8" fillId="3" borderId="10" xfId="4" applyNumberFormat="1" applyFont="1" applyFill="1" applyBorder="1" applyAlignment="1" applyProtection="1">
      <alignment horizontal="center" vertical="center"/>
      <protection locked="0"/>
    </xf>
    <xf numFmtId="0" fontId="15" fillId="3" borderId="19" xfId="5" applyFont="1" applyFill="1" applyBorder="1" applyAlignment="1" applyProtection="1">
      <alignment horizontal="center" vertical="center"/>
      <protection locked="0"/>
    </xf>
    <xf numFmtId="0" fontId="15" fillId="3" borderId="20" xfId="5" applyFont="1" applyFill="1" applyBorder="1" applyAlignment="1" applyProtection="1">
      <alignment horizontal="center" vertical="center"/>
      <protection locked="0"/>
    </xf>
    <xf numFmtId="38" fontId="8" fillId="3" borderId="29" xfId="4" applyFont="1" applyFill="1" applyBorder="1" applyAlignment="1" applyProtection="1">
      <alignment horizontal="right" vertical="center"/>
      <protection locked="0"/>
    </xf>
    <xf numFmtId="0" fontId="8" fillId="3" borderId="10" xfId="0" applyFont="1" applyFill="1" applyBorder="1" applyAlignment="1" applyProtection="1">
      <alignment horizontal="right" vertical="center"/>
      <protection locked="0"/>
    </xf>
    <xf numFmtId="0" fontId="8" fillId="0" borderId="41" xfId="0" applyFont="1" applyBorder="1" applyAlignment="1">
      <alignment horizontal="center" vertical="center"/>
    </xf>
    <xf numFmtId="0" fontId="8" fillId="0" borderId="11" xfId="0" applyFont="1" applyBorder="1" applyAlignment="1">
      <alignment horizontal="center" vertical="center"/>
    </xf>
    <xf numFmtId="49" fontId="11" fillId="3" borderId="41" xfId="0" applyNumberFormat="1" applyFont="1" applyFill="1" applyBorder="1" applyAlignment="1" applyProtection="1">
      <alignment horizontal="center" vertical="center"/>
      <protection locked="0"/>
    </xf>
    <xf numFmtId="49" fontId="11" fillId="3" borderId="11" xfId="0" applyNumberFormat="1" applyFont="1" applyFill="1" applyBorder="1" applyAlignment="1" applyProtection="1">
      <alignment horizontal="center" vertical="center"/>
      <protection locked="0"/>
    </xf>
    <xf numFmtId="49" fontId="11" fillId="3" borderId="42" xfId="0" applyNumberFormat="1" applyFont="1" applyFill="1" applyBorder="1" applyAlignment="1" applyProtection="1">
      <alignment horizontal="center" vertical="center"/>
      <protection locked="0"/>
    </xf>
    <xf numFmtId="58" fontId="8" fillId="3" borderId="41" xfId="0" applyNumberFormat="1" applyFont="1" applyFill="1" applyBorder="1" applyAlignment="1" applyProtection="1">
      <alignment horizontal="center" vertical="center"/>
      <protection locked="0"/>
    </xf>
    <xf numFmtId="58" fontId="8" fillId="3" borderId="11" xfId="0" applyNumberFormat="1" applyFont="1" applyFill="1" applyBorder="1" applyAlignment="1" applyProtection="1">
      <alignment horizontal="center" vertical="center"/>
      <protection locked="0"/>
    </xf>
    <xf numFmtId="58" fontId="8" fillId="3" borderId="42" xfId="0" applyNumberFormat="1" applyFont="1" applyFill="1" applyBorder="1" applyAlignment="1" applyProtection="1">
      <alignment horizontal="center" vertical="center"/>
      <protection locked="0"/>
    </xf>
    <xf numFmtId="0" fontId="8" fillId="3" borderId="55"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42" xfId="0" applyFont="1" applyFill="1" applyBorder="1" applyAlignment="1" applyProtection="1">
      <alignment horizontal="center" vertical="center"/>
      <protection locked="0"/>
    </xf>
    <xf numFmtId="0" fontId="8" fillId="3" borderId="45" xfId="0" applyFont="1" applyFill="1" applyBorder="1" applyAlignment="1">
      <alignment horizontal="center" vertical="center"/>
    </xf>
    <xf numFmtId="0" fontId="8" fillId="3" borderId="47" xfId="0" applyFont="1" applyFill="1" applyBorder="1" applyAlignment="1">
      <alignment horizontal="center" vertical="center"/>
    </xf>
    <xf numFmtId="0" fontId="8" fillId="0" borderId="41"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42" xfId="0" applyFont="1" applyBorder="1" applyAlignment="1">
      <alignment horizontal="distributed" vertical="center" indent="1"/>
    </xf>
    <xf numFmtId="0" fontId="8" fillId="0" borderId="34" xfId="0" applyFont="1" applyBorder="1" applyAlignment="1">
      <alignment horizontal="distributed" vertical="center" indent="1"/>
    </xf>
    <xf numFmtId="0" fontId="8" fillId="0" borderId="32" xfId="0" applyFont="1" applyBorder="1" applyAlignment="1">
      <alignment horizontal="distributed" vertical="center" indent="1"/>
    </xf>
    <xf numFmtId="0" fontId="8" fillId="0" borderId="21" xfId="0" applyFont="1" applyBorder="1" applyAlignment="1">
      <alignment horizontal="center" vertical="center" shrinkToFit="1"/>
    </xf>
    <xf numFmtId="0" fontId="8" fillId="3" borderId="21" xfId="0" applyFont="1" applyFill="1" applyBorder="1" applyAlignment="1" applyProtection="1">
      <alignment horizontal="center" vertical="center" shrinkToFit="1"/>
      <protection locked="0"/>
    </xf>
    <xf numFmtId="0" fontId="8" fillId="0" borderId="39"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13" fillId="0" borderId="43" xfId="0" applyFont="1" applyBorder="1" applyAlignment="1">
      <alignment horizontal="distributed" vertical="center" wrapText="1" indent="1"/>
    </xf>
    <xf numFmtId="0" fontId="13" fillId="0" borderId="57" xfId="0" applyFont="1" applyBorder="1" applyAlignment="1">
      <alignment horizontal="distributed" vertical="center" indent="1"/>
    </xf>
    <xf numFmtId="0" fontId="13" fillId="0" borderId="61" xfId="0" applyFont="1" applyBorder="1" applyAlignment="1">
      <alignment horizontal="distributed" vertical="center" indent="1"/>
    </xf>
    <xf numFmtId="0" fontId="13" fillId="0" borderId="3" xfId="0" applyFont="1" applyBorder="1" applyAlignment="1">
      <alignment horizontal="distributed" vertical="center" indent="1"/>
    </xf>
    <xf numFmtId="0" fontId="13" fillId="0" borderId="0" xfId="0" applyFont="1" applyBorder="1" applyAlignment="1">
      <alignment horizontal="distributed" vertical="center" indent="1"/>
    </xf>
    <xf numFmtId="0" fontId="13" fillId="0" borderId="22" xfId="0" applyFont="1" applyBorder="1" applyAlignment="1">
      <alignment horizontal="distributed" vertical="center" indent="1"/>
    </xf>
    <xf numFmtId="0" fontId="13" fillId="0" borderId="23" xfId="0" applyFont="1" applyBorder="1" applyAlignment="1">
      <alignment horizontal="distributed" vertical="center" indent="1"/>
    </xf>
    <xf numFmtId="0" fontId="13" fillId="0" borderId="12" xfId="0" applyFont="1" applyBorder="1" applyAlignment="1">
      <alignment horizontal="distributed" vertical="center" indent="1"/>
    </xf>
    <xf numFmtId="0" fontId="13" fillId="0" borderId="24" xfId="0" applyFont="1" applyBorder="1" applyAlignment="1">
      <alignment horizontal="distributed" vertical="center" indent="1"/>
    </xf>
    <xf numFmtId="0" fontId="8" fillId="3" borderId="17" xfId="0" applyFont="1" applyFill="1" applyBorder="1" applyAlignment="1" applyProtection="1">
      <alignment horizontal="left" vertical="center"/>
      <protection locked="0"/>
    </xf>
    <xf numFmtId="0" fontId="41" fillId="5" borderId="41" xfId="0" applyFont="1" applyFill="1" applyBorder="1" applyAlignment="1">
      <alignment horizontal="center" vertical="center"/>
    </xf>
    <xf numFmtId="0" fontId="41" fillId="5" borderId="11" xfId="0" applyFont="1" applyFill="1" applyBorder="1" applyAlignment="1">
      <alignment horizontal="center" vertical="center"/>
    </xf>
    <xf numFmtId="0" fontId="41" fillId="5" borderId="42" xfId="0" applyFont="1" applyFill="1" applyBorder="1" applyAlignment="1">
      <alignment horizontal="center" vertical="center"/>
    </xf>
    <xf numFmtId="0" fontId="9" fillId="0" borderId="58" xfId="0" applyFont="1" applyBorder="1" applyAlignment="1">
      <alignment horizontal="left" vertical="center"/>
    </xf>
    <xf numFmtId="0" fontId="9" fillId="0" borderId="0" xfId="0" applyFont="1" applyAlignment="1">
      <alignment horizontal="left" vertical="center"/>
    </xf>
    <xf numFmtId="0" fontId="8" fillId="0" borderId="108" xfId="0" applyFont="1" applyBorder="1" applyAlignment="1">
      <alignment horizontal="center" vertical="center" shrinkToFit="1"/>
    </xf>
    <xf numFmtId="0" fontId="8" fillId="0" borderId="109" xfId="0" applyFont="1" applyBorder="1" applyAlignment="1">
      <alignment horizontal="center" vertical="center" shrinkToFit="1"/>
    </xf>
    <xf numFmtId="0" fontId="8" fillId="0" borderId="96" xfId="0" applyFont="1" applyBorder="1" applyAlignment="1">
      <alignment horizontal="left" vertical="center" indent="1"/>
    </xf>
    <xf numFmtId="0" fontId="8" fillId="0" borderId="63" xfId="0" applyFont="1" applyBorder="1" applyAlignment="1">
      <alignment horizontal="left" vertical="center" indent="1"/>
    </xf>
    <xf numFmtId="49" fontId="10" fillId="0" borderId="12" xfId="2" applyNumberFormat="1" applyFont="1" applyBorder="1" applyAlignment="1">
      <alignment horizontal="center" vertical="center"/>
    </xf>
    <xf numFmtId="0" fontId="8" fillId="0" borderId="0" xfId="0" applyFont="1" applyAlignment="1">
      <alignment horizontal="distributed" vertical="center" indent="1"/>
    </xf>
    <xf numFmtId="0" fontId="8" fillId="0" borderId="108" xfId="0" applyFont="1" applyFill="1" applyBorder="1" applyAlignment="1">
      <alignment horizontal="center" vertical="center"/>
    </xf>
    <xf numFmtId="0" fontId="8" fillId="0" borderId="109" xfId="0" applyFont="1" applyFill="1" applyBorder="1" applyAlignment="1">
      <alignment horizontal="center" vertical="center"/>
    </xf>
    <xf numFmtId="49" fontId="8" fillId="3" borderId="48" xfId="0" applyNumberFormat="1" applyFont="1" applyFill="1" applyBorder="1" applyAlignment="1" applyProtection="1">
      <alignment horizontal="center" vertical="center"/>
      <protection locked="0"/>
    </xf>
    <xf numFmtId="0" fontId="8" fillId="0" borderId="0" xfId="0" applyFont="1" applyAlignment="1">
      <alignment horizontal="center" vertical="center" shrinkToFit="1"/>
    </xf>
    <xf numFmtId="0" fontId="8" fillId="0" borderId="97" xfId="0" applyFont="1" applyBorder="1" applyAlignment="1">
      <alignment horizontal="distributed" vertical="center" indent="1"/>
    </xf>
    <xf numFmtId="0" fontId="8" fillId="0" borderId="78" xfId="0" applyFont="1" applyBorder="1" applyAlignment="1">
      <alignment horizontal="distributed" vertical="center" indent="1"/>
    </xf>
    <xf numFmtId="0" fontId="8" fillId="0" borderId="21" xfId="0" applyFont="1" applyBorder="1" applyAlignment="1">
      <alignment horizontal="distributed" vertical="center" indent="1"/>
    </xf>
    <xf numFmtId="0" fontId="8" fillId="0" borderId="16" xfId="0" applyFont="1" applyBorder="1" applyAlignment="1">
      <alignment horizontal="center" vertical="center"/>
    </xf>
    <xf numFmtId="0" fontId="8" fillId="0" borderId="31" xfId="0" applyFont="1" applyBorder="1" applyAlignment="1">
      <alignment horizontal="left" vertical="center" indent="1"/>
    </xf>
    <xf numFmtId="0" fontId="8" fillId="0" borderId="13" xfId="0" applyFont="1" applyBorder="1" applyAlignment="1">
      <alignment horizontal="distributed" vertical="center" wrapText="1" indent="1"/>
    </xf>
    <xf numFmtId="0" fontId="8" fillId="0" borderId="10"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0" xfId="0" applyFont="1" applyAlignment="1">
      <alignment horizontal="distributed" vertical="center"/>
    </xf>
    <xf numFmtId="0" fontId="14" fillId="0" borderId="120" xfId="0" applyFont="1" applyBorder="1" applyAlignment="1">
      <alignment horizontal="center" vertical="center"/>
    </xf>
    <xf numFmtId="0" fontId="14" fillId="0" borderId="121" xfId="0" applyFont="1" applyBorder="1" applyAlignment="1">
      <alignment horizontal="center" vertical="center"/>
    </xf>
    <xf numFmtId="0" fontId="14" fillId="0" borderId="122" xfId="0" applyFont="1" applyBorder="1" applyAlignment="1">
      <alignment horizontal="center" vertical="center"/>
    </xf>
    <xf numFmtId="177" fontId="8" fillId="0" borderId="0" xfId="0" applyNumberFormat="1" applyFont="1" applyAlignment="1">
      <alignment horizontal="left" vertical="center"/>
    </xf>
    <xf numFmtId="0" fontId="8" fillId="0" borderId="0" xfId="0" applyFont="1" applyAlignment="1">
      <alignment horizontal="left" vertical="center" indent="1" shrinkToFit="1"/>
    </xf>
    <xf numFmtId="0" fontId="18" fillId="0" borderId="0" xfId="0" applyFont="1" applyAlignment="1">
      <alignment horizontal="distributed" vertical="center" shrinkToFit="1"/>
    </xf>
    <xf numFmtId="0" fontId="8" fillId="0" borderId="0" xfId="0" applyFont="1" applyAlignment="1">
      <alignment horizontal="distributed" vertical="center" shrinkToFit="1"/>
    </xf>
    <xf numFmtId="0" fontId="8" fillId="0" borderId="0" xfId="0" applyFont="1" applyAlignment="1">
      <alignment horizontal="left" vertical="center" wrapText="1" indent="1" shrinkToFit="1"/>
    </xf>
    <xf numFmtId="0" fontId="8" fillId="0" borderId="0" xfId="0" applyFont="1" applyAlignment="1">
      <alignment vertical="center"/>
    </xf>
    <xf numFmtId="0" fontId="8" fillId="0" borderId="97" xfId="0" applyFont="1" applyBorder="1" applyAlignment="1">
      <alignment horizontal="center" vertical="center"/>
    </xf>
    <xf numFmtId="0" fontId="8" fillId="0" borderId="55" xfId="0" applyFont="1" applyBorder="1" applyAlignment="1">
      <alignment horizontal="center" vertical="center"/>
    </xf>
    <xf numFmtId="0" fontId="8" fillId="0" borderId="99" xfId="0" applyFont="1" applyBorder="1" applyAlignment="1">
      <alignment horizontal="center" vertical="center"/>
    </xf>
    <xf numFmtId="0" fontId="8" fillId="0" borderId="54" xfId="0" applyFont="1" applyBorder="1" applyAlignment="1">
      <alignment horizontal="center" vertical="center"/>
    </xf>
    <xf numFmtId="0" fontId="17" fillId="0" borderId="0" xfId="0" applyFont="1" applyAlignment="1">
      <alignment horizontal="center" vertical="center"/>
    </xf>
    <xf numFmtId="0" fontId="14" fillId="0" borderId="101" xfId="0" applyFont="1" applyBorder="1" applyAlignment="1">
      <alignment horizontal="left" vertical="center"/>
    </xf>
    <xf numFmtId="0" fontId="14" fillId="0" borderId="102" xfId="0" applyFont="1" applyBorder="1" applyAlignment="1">
      <alignment horizontal="left" vertical="center"/>
    </xf>
    <xf numFmtId="0" fontId="14" fillId="0" borderId="103" xfId="0" applyFont="1" applyBorder="1" applyAlignment="1">
      <alignment horizontal="left" vertical="center"/>
    </xf>
    <xf numFmtId="0" fontId="14" fillId="0" borderId="0" xfId="0" applyFont="1" applyBorder="1" applyAlignment="1">
      <alignment horizontal="left" vertical="center"/>
    </xf>
    <xf numFmtId="0" fontId="14" fillId="0" borderId="104" xfId="0" applyFont="1" applyBorder="1" applyAlignment="1">
      <alignment horizontal="left" vertical="center"/>
    </xf>
    <xf numFmtId="0" fontId="14" fillId="0" borderId="105" xfId="0" applyFont="1" applyBorder="1" applyAlignment="1">
      <alignment horizontal="left" vertical="center"/>
    </xf>
    <xf numFmtId="0" fontId="14" fillId="0" borderId="106" xfId="0" applyFont="1" applyBorder="1" applyAlignment="1">
      <alignment horizontal="left" vertical="center"/>
    </xf>
    <xf numFmtId="0" fontId="14" fillId="0" borderId="107" xfId="0" applyFont="1" applyBorder="1" applyAlignment="1">
      <alignment horizontal="left" vertical="center"/>
    </xf>
    <xf numFmtId="0" fontId="8" fillId="0" borderId="45" xfId="0" applyFont="1" applyBorder="1" applyAlignment="1" applyProtection="1">
      <alignment horizontal="left" vertical="center" indent="2"/>
      <protection locked="0"/>
    </xf>
    <xf numFmtId="0" fontId="8" fillId="0" borderId="46" xfId="0" applyFont="1" applyBorder="1" applyAlignment="1" applyProtection="1">
      <alignment horizontal="left" vertical="center" indent="2"/>
      <protection locked="0"/>
    </xf>
    <xf numFmtId="0" fontId="8" fillId="0" borderId="47" xfId="0" applyFont="1" applyBorder="1" applyAlignment="1" applyProtection="1">
      <alignment horizontal="left" vertical="center" indent="2"/>
      <protection locked="0"/>
    </xf>
    <xf numFmtId="0" fontId="8" fillId="0" borderId="58" xfId="0" applyFont="1" applyBorder="1" applyAlignment="1" applyProtection="1">
      <alignment horizontal="left" vertical="center" indent="2"/>
      <protection locked="0"/>
    </xf>
    <xf numFmtId="0" fontId="8" fillId="0" borderId="0" xfId="0" applyFont="1" applyBorder="1" applyAlignment="1" applyProtection="1">
      <alignment horizontal="left" vertical="center" indent="2"/>
      <protection locked="0"/>
    </xf>
    <xf numFmtId="0" fontId="8" fillId="0" borderId="22" xfId="0" applyFont="1" applyBorder="1" applyAlignment="1" applyProtection="1">
      <alignment horizontal="left" vertical="center" indent="2"/>
      <protection locked="0"/>
    </xf>
    <xf numFmtId="0" fontId="8" fillId="0" borderId="48" xfId="0" applyFont="1" applyBorder="1" applyAlignment="1" applyProtection="1">
      <alignment horizontal="left" vertical="center" indent="2"/>
      <protection locked="0"/>
    </xf>
    <xf numFmtId="0" fontId="8" fillId="0" borderId="12" xfId="0" applyFont="1" applyBorder="1" applyAlignment="1" applyProtection="1">
      <alignment horizontal="left" vertical="center" indent="2"/>
      <protection locked="0"/>
    </xf>
    <xf numFmtId="0" fontId="8" fillId="0" borderId="24" xfId="0" applyFont="1" applyBorder="1" applyAlignment="1" applyProtection="1">
      <alignment horizontal="left" vertical="center" indent="2"/>
      <protection locked="0"/>
    </xf>
    <xf numFmtId="177" fontId="8" fillId="0" borderId="10" xfId="0" applyNumberFormat="1" applyFont="1" applyBorder="1" applyAlignment="1">
      <alignment horizontal="center" vertical="center"/>
    </xf>
    <xf numFmtId="0" fontId="8" fillId="0" borderId="106" xfId="0" applyFont="1" applyBorder="1" applyAlignment="1">
      <alignment horizontal="center" vertical="center"/>
    </xf>
    <xf numFmtId="0" fontId="8" fillId="0" borderId="106" xfId="0" applyFont="1" applyBorder="1" applyAlignment="1">
      <alignment horizontal="center" vertical="center" shrinkToFit="1"/>
    </xf>
    <xf numFmtId="0" fontId="19" fillId="0" borderId="0" xfId="0" applyFont="1" applyAlignment="1">
      <alignment horizontal="distributed" vertical="center"/>
    </xf>
    <xf numFmtId="0" fontId="8" fillId="0" borderId="29" xfId="0" applyFont="1" applyBorder="1" applyAlignment="1">
      <alignment horizontal="center" vertical="center"/>
    </xf>
    <xf numFmtId="0" fontId="8" fillId="0" borderId="10" xfId="0" applyFont="1" applyBorder="1" applyAlignment="1">
      <alignment horizontal="right" vertical="center"/>
    </xf>
    <xf numFmtId="38" fontId="8" fillId="0" borderId="10" xfId="4" applyFont="1" applyBorder="1" applyAlignment="1">
      <alignment horizontal="right" vertical="center"/>
    </xf>
    <xf numFmtId="40" fontId="8" fillId="0" borderId="10" xfId="4" applyNumberFormat="1" applyFont="1" applyBorder="1" applyAlignment="1">
      <alignment horizontal="right" vertical="center"/>
    </xf>
    <xf numFmtId="0" fontId="8" fillId="0" borderId="5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distributed" vertical="center" indent="1"/>
    </xf>
    <xf numFmtId="38" fontId="8" fillId="0" borderId="29" xfId="4" applyFont="1" applyBorder="1" applyAlignment="1">
      <alignment horizontal="right" vertical="center"/>
    </xf>
    <xf numFmtId="58" fontId="11" fillId="0" borderId="0" xfId="0" applyNumberFormat="1" applyFont="1" applyAlignment="1">
      <alignment horizontal="center" vertical="center"/>
    </xf>
    <xf numFmtId="0" fontId="11" fillId="0" borderId="52"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0" xfId="0" applyFont="1" applyAlignment="1">
      <alignment horizontal="left" vertical="center" shrinkToFit="1"/>
    </xf>
    <xf numFmtId="0" fontId="21"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left" vertical="center" wrapText="1" shrinkToFit="1"/>
    </xf>
    <xf numFmtId="0" fontId="11" fillId="0" borderId="0" xfId="0" applyFont="1" applyAlignment="1">
      <alignment horizontal="left" vertical="center"/>
    </xf>
    <xf numFmtId="0" fontId="11" fillId="0" borderId="25" xfId="0" applyFont="1" applyBorder="1" applyAlignment="1">
      <alignment horizontal="distributed" indent="1"/>
    </xf>
    <xf numFmtId="0" fontId="11" fillId="0" borderId="26" xfId="0" applyFont="1" applyBorder="1" applyAlignment="1">
      <alignment horizontal="distributed" indent="1"/>
    </xf>
    <xf numFmtId="0" fontId="11" fillId="0" borderId="56" xfId="0" applyFont="1" applyBorder="1" applyAlignment="1">
      <alignment horizontal="distributed" indent="1"/>
    </xf>
    <xf numFmtId="0" fontId="11" fillId="0" borderId="45" xfId="0" applyFont="1" applyBorder="1" applyAlignment="1">
      <alignment horizontal="left" vertical="center" indent="1"/>
    </xf>
    <xf numFmtId="0" fontId="11" fillId="0" borderId="46" xfId="0" applyFont="1" applyBorder="1" applyAlignment="1">
      <alignment horizontal="left" vertical="center" indent="1"/>
    </xf>
    <xf numFmtId="0" fontId="11" fillId="0" borderId="51" xfId="0" applyFont="1" applyBorder="1" applyAlignment="1">
      <alignment horizontal="left" vertical="center" indent="1"/>
    </xf>
    <xf numFmtId="0" fontId="11" fillId="0" borderId="52" xfId="0" applyFont="1" applyBorder="1" applyAlignment="1">
      <alignment horizontal="left" vertical="center" indent="1"/>
    </xf>
    <xf numFmtId="0" fontId="11" fillId="0" borderId="14" xfId="0" applyFont="1" applyBorder="1" applyAlignment="1">
      <alignment horizontal="left" vertical="center" indent="1"/>
    </xf>
    <xf numFmtId="0" fontId="11" fillId="0" borderId="50" xfId="0" applyFont="1" applyBorder="1" applyAlignment="1">
      <alignment horizontal="left" vertical="center" indent="1"/>
    </xf>
    <xf numFmtId="0" fontId="11" fillId="0" borderId="50" xfId="0" applyNumberFormat="1" applyFont="1" applyBorder="1" applyAlignment="1">
      <alignment horizontal="center" vertical="center"/>
    </xf>
    <xf numFmtId="0" fontId="11" fillId="0" borderId="55" xfId="0" applyNumberFormat="1" applyFont="1" applyBorder="1" applyAlignment="1">
      <alignment horizontal="center" vertical="center"/>
    </xf>
    <xf numFmtId="0" fontId="11" fillId="0" borderId="54" xfId="0" applyNumberFormat="1" applyFont="1" applyBorder="1" applyAlignment="1">
      <alignment horizontal="center" vertical="center"/>
    </xf>
    <xf numFmtId="0" fontId="11" fillId="0" borderId="28" xfId="0" applyFont="1" applyBorder="1" applyAlignment="1">
      <alignment horizontal="left" indent="1"/>
    </xf>
    <xf numFmtId="0" fontId="11" fillId="0" borderId="26" xfId="0" applyFont="1" applyBorder="1" applyAlignment="1">
      <alignment horizontal="left" indent="1"/>
    </xf>
    <xf numFmtId="0" fontId="11" fillId="0" borderId="27" xfId="0" applyFont="1" applyBorder="1" applyAlignment="1">
      <alignment horizontal="left" indent="1"/>
    </xf>
    <xf numFmtId="0" fontId="11" fillId="0" borderId="43" xfId="0" applyFont="1" applyBorder="1" applyAlignment="1">
      <alignment horizontal="distributed" vertical="center" indent="1"/>
    </xf>
    <xf numFmtId="0" fontId="11" fillId="0" borderId="57" xfId="0" applyFont="1" applyBorder="1" applyAlignment="1">
      <alignment horizontal="distributed" vertical="center" indent="1"/>
    </xf>
    <xf numFmtId="0" fontId="11" fillId="0" borderId="49" xfId="0" applyFont="1" applyBorder="1" applyAlignment="1">
      <alignment horizontal="distributed" vertical="center"/>
    </xf>
    <xf numFmtId="0" fontId="11" fillId="0" borderId="14" xfId="0" applyFont="1" applyBorder="1" applyAlignment="1">
      <alignment horizontal="distributed" vertical="center"/>
    </xf>
    <xf numFmtId="0" fontId="11" fillId="0" borderId="53" xfId="0" applyFont="1" applyBorder="1" applyAlignment="1">
      <alignment horizontal="distributed" indent="1"/>
    </xf>
    <xf numFmtId="0" fontId="11" fillId="0" borderId="46" xfId="0" applyFont="1" applyBorder="1" applyAlignment="1">
      <alignment horizontal="distributed" indent="1"/>
    </xf>
    <xf numFmtId="0" fontId="11" fillId="0" borderId="47" xfId="0" applyFont="1" applyBorder="1" applyAlignment="1">
      <alignment horizontal="distributed" indent="1"/>
    </xf>
    <xf numFmtId="0" fontId="11" fillId="0" borderId="41" xfId="0" applyFont="1" applyBorder="1" applyAlignment="1">
      <alignment horizontal="center" vertical="center"/>
    </xf>
    <xf numFmtId="0" fontId="11" fillId="0" borderId="11" xfId="0" applyFont="1" applyBorder="1" applyAlignment="1">
      <alignment horizontal="center" vertical="center"/>
    </xf>
    <xf numFmtId="0" fontId="11" fillId="0" borderId="54" xfId="0" applyFont="1" applyBorder="1" applyAlignment="1">
      <alignment horizontal="center" vertical="center"/>
    </xf>
    <xf numFmtId="176" fontId="11" fillId="0" borderId="55" xfId="0" applyNumberFormat="1" applyFont="1" applyBorder="1" applyAlignment="1">
      <alignment horizontal="center" vertical="center"/>
    </xf>
    <xf numFmtId="176" fontId="11" fillId="0" borderId="11" xfId="0" applyNumberFormat="1" applyFont="1" applyBorder="1" applyAlignment="1">
      <alignment horizontal="center" vertical="center"/>
    </xf>
    <xf numFmtId="176" fontId="11" fillId="0" borderId="42" xfId="0" applyNumberFormat="1" applyFont="1" applyBorder="1" applyAlignment="1">
      <alignment horizontal="center" vertical="center"/>
    </xf>
    <xf numFmtId="0" fontId="11" fillId="0" borderId="49" xfId="0" applyFont="1" applyBorder="1" applyAlignment="1">
      <alignment horizontal="distributed" vertical="center" indent="1"/>
    </xf>
    <xf numFmtId="0" fontId="11" fillId="0" borderId="14" xfId="0" applyFont="1" applyBorder="1" applyAlignment="1">
      <alignment horizontal="distributed" vertical="center" indent="1"/>
    </xf>
    <xf numFmtId="0" fontId="11" fillId="0" borderId="53" xfId="0" applyFont="1" applyBorder="1" applyAlignment="1">
      <alignment horizontal="left" vertical="center"/>
    </xf>
    <xf numFmtId="0" fontId="11" fillId="0" borderId="46" xfId="0" applyFont="1" applyBorder="1" applyAlignment="1">
      <alignment horizontal="left" vertical="center"/>
    </xf>
    <xf numFmtId="0" fontId="11" fillId="0" borderId="51" xfId="0" applyFont="1" applyBorder="1" applyAlignment="1">
      <alignment horizontal="left" vertical="center"/>
    </xf>
    <xf numFmtId="0" fontId="11" fillId="0" borderId="49" xfId="0" applyFont="1" applyBorder="1" applyAlignment="1">
      <alignment horizontal="left" vertical="center"/>
    </xf>
    <xf numFmtId="0" fontId="11" fillId="0" borderId="14" xfId="0" applyFont="1" applyBorder="1" applyAlignment="1">
      <alignment horizontal="left" vertical="center"/>
    </xf>
    <xf numFmtId="0" fontId="11" fillId="0" borderId="50" xfId="0" applyFont="1" applyBorder="1" applyAlignment="1">
      <alignment horizontal="left" vertical="center"/>
    </xf>
    <xf numFmtId="0" fontId="11" fillId="0" borderId="55" xfId="0" applyFont="1" applyBorder="1" applyAlignment="1">
      <alignment horizontal="center" vertical="center"/>
    </xf>
    <xf numFmtId="176" fontId="11" fillId="0" borderId="54" xfId="0" applyNumberFormat="1" applyFont="1" applyBorder="1" applyAlignment="1">
      <alignment horizontal="center" vertical="center"/>
    </xf>
    <xf numFmtId="0" fontId="11" fillId="0" borderId="58" xfId="0" applyFont="1" applyBorder="1" applyAlignment="1">
      <alignment horizontal="left" vertical="center" indent="1"/>
    </xf>
    <xf numFmtId="0" fontId="11" fillId="0" borderId="0" xfId="0" applyFont="1" applyBorder="1" applyAlignment="1">
      <alignment horizontal="left" vertical="center" indent="1"/>
    </xf>
    <xf numFmtId="0" fontId="11" fillId="0" borderId="59" xfId="0" applyFont="1" applyBorder="1" applyAlignment="1">
      <alignment horizontal="left" vertical="center" indent="1"/>
    </xf>
    <xf numFmtId="0" fontId="22" fillId="0" borderId="100" xfId="0" applyFont="1" applyBorder="1" applyAlignment="1">
      <alignment horizontal="center" vertical="center"/>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0" fontId="22" fillId="0" borderId="103" xfId="0" applyFont="1" applyBorder="1" applyAlignment="1">
      <alignment horizontal="center" vertical="center"/>
    </xf>
    <xf numFmtId="0" fontId="22" fillId="0" borderId="0" xfId="0" applyFont="1" applyBorder="1" applyAlignment="1">
      <alignment horizontal="center" vertical="center"/>
    </xf>
    <xf numFmtId="0" fontId="22" fillId="0" borderId="104" xfId="0" applyFont="1" applyBorder="1" applyAlignment="1">
      <alignment horizontal="center"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107" xfId="0" applyFont="1" applyBorder="1" applyAlignment="1">
      <alignment horizontal="center" vertical="center"/>
    </xf>
    <xf numFmtId="0" fontId="11" fillId="0" borderId="28" xfId="0" applyFont="1" applyBorder="1" applyAlignment="1">
      <alignment horizontal="left" indent="5"/>
    </xf>
    <xf numFmtId="0" fontId="11" fillId="0" borderId="26" xfId="0" applyFont="1" applyBorder="1" applyAlignment="1">
      <alignment horizontal="left" indent="5"/>
    </xf>
    <xf numFmtId="0" fontId="11" fillId="0" borderId="27" xfId="0" applyFont="1" applyBorder="1" applyAlignment="1">
      <alignment horizontal="left" indent="5"/>
    </xf>
    <xf numFmtId="0" fontId="11" fillId="0" borderId="25" xfId="0" applyFont="1" applyBorder="1" applyAlignment="1">
      <alignment horizontal="distributed" vertical="center" wrapText="1" indent="1"/>
    </xf>
    <xf numFmtId="0" fontId="11" fillId="0" borderId="26" xfId="0" applyFont="1" applyBorder="1" applyAlignment="1">
      <alignment horizontal="distributed" vertical="center" wrapText="1" indent="1"/>
    </xf>
    <xf numFmtId="0" fontId="11" fillId="0" borderId="27" xfId="0" applyFont="1" applyBorder="1" applyAlignment="1">
      <alignment horizontal="distributed" vertical="center" wrapText="1" indent="1"/>
    </xf>
    <xf numFmtId="0" fontId="11" fillId="0" borderId="45" xfId="0" applyFont="1" applyBorder="1" applyAlignment="1">
      <alignment horizontal="distributed" vertical="distributed" textRotation="255" indent="5"/>
    </xf>
    <xf numFmtId="0" fontId="11" fillId="0" borderId="46" xfId="0" applyFont="1" applyBorder="1" applyAlignment="1">
      <alignment horizontal="distributed" vertical="distributed" textRotation="255" indent="5"/>
    </xf>
    <xf numFmtId="0" fontId="11" fillId="0" borderId="47" xfId="0" applyFont="1" applyBorder="1" applyAlignment="1">
      <alignment horizontal="distributed" vertical="distributed" textRotation="255" indent="5"/>
    </xf>
    <xf numFmtId="0" fontId="11" fillId="0" borderId="58" xfId="0" applyFont="1" applyBorder="1" applyAlignment="1">
      <alignment horizontal="distributed" vertical="distributed" textRotation="255" indent="5"/>
    </xf>
    <xf numFmtId="0" fontId="11" fillId="0" borderId="0" xfId="0" applyFont="1" applyBorder="1" applyAlignment="1">
      <alignment horizontal="distributed" vertical="distributed" textRotation="255" indent="5"/>
    </xf>
    <xf numFmtId="0" fontId="11" fillId="0" borderId="22" xfId="0" applyFont="1" applyBorder="1" applyAlignment="1">
      <alignment horizontal="distributed" vertical="distributed" textRotation="255" indent="5"/>
    </xf>
    <xf numFmtId="0" fontId="11" fillId="0" borderId="48" xfId="0" applyFont="1" applyBorder="1" applyAlignment="1">
      <alignment horizontal="distributed" vertical="distributed" textRotation="255" indent="5"/>
    </xf>
    <xf numFmtId="0" fontId="11" fillId="0" borderId="12" xfId="0" applyFont="1" applyBorder="1" applyAlignment="1">
      <alignment horizontal="distributed" vertical="distributed" textRotation="255" indent="5"/>
    </xf>
    <xf numFmtId="0" fontId="11" fillId="0" borderId="24" xfId="0" applyFont="1" applyBorder="1" applyAlignment="1">
      <alignment horizontal="distributed" vertical="distributed" textRotation="255" indent="5"/>
    </xf>
    <xf numFmtId="0" fontId="11" fillId="0" borderId="32" xfId="0" applyFont="1" applyBorder="1" applyAlignment="1">
      <alignment horizontal="center"/>
    </xf>
    <xf numFmtId="0" fontId="11" fillId="0" borderId="60" xfId="0" applyFont="1" applyBorder="1" applyAlignment="1">
      <alignment horizontal="center"/>
    </xf>
    <xf numFmtId="0" fontId="11" fillId="0" borderId="21" xfId="0" applyFont="1" applyBorder="1" applyAlignment="1">
      <alignment horizontal="center"/>
    </xf>
    <xf numFmtId="0" fontId="8" fillId="0" borderId="0" xfId="0" applyFont="1" applyAlignment="1">
      <alignment horizontal="left" vertical="center" indent="2" shrinkToFit="1"/>
    </xf>
    <xf numFmtId="49" fontId="8" fillId="0" borderId="0" xfId="0" applyNumberFormat="1" applyFont="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center" vertical="center"/>
    </xf>
    <xf numFmtId="58" fontId="11" fillId="0" borderId="0" xfId="0" applyNumberFormat="1" applyFont="1" applyAlignment="1">
      <alignment horizontal="right" vertical="center" wrapText="1" indent="1"/>
    </xf>
    <xf numFmtId="0" fontId="8" fillId="0" borderId="0" xfId="0" applyFont="1" applyAlignment="1">
      <alignment horizontal="left" vertical="center" shrinkToFit="1"/>
    </xf>
    <xf numFmtId="0" fontId="30" fillId="0" borderId="8" xfId="2" applyNumberFormat="1" applyFont="1" applyBorder="1" applyAlignment="1">
      <alignment horizontal="center" vertical="center"/>
    </xf>
    <xf numFmtId="0" fontId="30" fillId="0" borderId="44" xfId="2" applyNumberFormat="1" applyFont="1" applyBorder="1" applyAlignment="1">
      <alignment horizontal="center" vertical="center"/>
    </xf>
    <xf numFmtId="0" fontId="30" fillId="0" borderId="77" xfId="2" applyNumberFormat="1" applyFont="1" applyBorder="1" applyAlignment="1">
      <alignment horizontal="center" vertical="center"/>
    </xf>
    <xf numFmtId="0" fontId="30" fillId="0" borderId="50" xfId="2" applyNumberFormat="1" applyFont="1" applyBorder="1" applyAlignment="1">
      <alignment horizontal="center" vertical="center"/>
    </xf>
    <xf numFmtId="0" fontId="31" fillId="0" borderId="7" xfId="2" applyNumberFormat="1" applyFont="1" applyBorder="1" applyAlignment="1">
      <alignment horizontal="center" vertical="center"/>
    </xf>
    <xf numFmtId="0" fontId="31" fillId="0" borderId="76" xfId="2" applyNumberFormat="1" applyFont="1" applyBorder="1" applyAlignment="1">
      <alignment horizontal="center" vertical="center"/>
    </xf>
    <xf numFmtId="0" fontId="31" fillId="0" borderId="82" xfId="2" applyNumberFormat="1" applyFont="1" applyBorder="1" applyAlignment="1">
      <alignment horizontal="center" vertical="center"/>
    </xf>
    <xf numFmtId="0" fontId="31" fillId="0" borderId="89" xfId="2" applyNumberFormat="1" applyFont="1" applyBorder="1" applyAlignment="1">
      <alignment horizontal="center" vertical="center"/>
    </xf>
    <xf numFmtId="0" fontId="30" fillId="0" borderId="6" xfId="2" applyNumberFormat="1" applyFont="1" applyBorder="1" applyAlignment="1">
      <alignment horizontal="center" vertical="center"/>
    </xf>
    <xf numFmtId="0" fontId="30" fillId="0" borderId="85" xfId="2" applyNumberFormat="1" applyFont="1" applyBorder="1" applyAlignment="1">
      <alignment horizontal="center" vertical="center"/>
    </xf>
    <xf numFmtId="0" fontId="30" fillId="0" borderId="7" xfId="2" applyNumberFormat="1" applyFont="1" applyBorder="1" applyAlignment="1">
      <alignment horizontal="center" vertical="center"/>
    </xf>
    <xf numFmtId="0" fontId="30" fillId="0" borderId="76" xfId="2" applyNumberFormat="1" applyFont="1" applyBorder="1" applyAlignment="1">
      <alignment horizontal="center" vertical="center"/>
    </xf>
    <xf numFmtId="0" fontId="30" fillId="0" borderId="5" xfId="2" applyNumberFormat="1" applyFont="1" applyBorder="1" applyAlignment="1">
      <alignment horizontal="center" vertical="center"/>
    </xf>
    <xf numFmtId="0" fontId="31" fillId="0" borderId="5" xfId="2" applyNumberFormat="1" applyFont="1" applyBorder="1" applyAlignment="1">
      <alignment horizontal="center" vertical="center"/>
    </xf>
    <xf numFmtId="0" fontId="10" fillId="0" borderId="57" xfId="2" applyNumberFormat="1" applyFont="1" applyBorder="1" applyAlignment="1">
      <alignment horizontal="center" vertical="center"/>
    </xf>
    <xf numFmtId="0" fontId="10" fillId="0" borderId="44" xfId="2" applyNumberFormat="1" applyFont="1" applyBorder="1" applyAlignment="1">
      <alignment horizontal="center" vertical="center"/>
    </xf>
    <xf numFmtId="0" fontId="10" fillId="0" borderId="12" xfId="2" applyNumberFormat="1" applyFont="1" applyBorder="1" applyAlignment="1">
      <alignment horizontal="center" vertical="center"/>
    </xf>
    <xf numFmtId="0" fontId="10" fillId="0" borderId="67" xfId="2" applyNumberFormat="1" applyFont="1" applyBorder="1" applyAlignment="1">
      <alignment horizontal="center" vertical="center"/>
    </xf>
    <xf numFmtId="0" fontId="30" fillId="0" borderId="93" xfId="2" applyNumberFormat="1" applyFont="1" applyBorder="1" applyAlignment="1">
      <alignment horizontal="center" vertical="center"/>
    </xf>
    <xf numFmtId="0" fontId="30" fillId="0" borderId="1" xfId="2" applyNumberFormat="1" applyFont="1" applyBorder="1" applyAlignment="1">
      <alignment horizontal="center" vertical="center"/>
    </xf>
    <xf numFmtId="0" fontId="30" fillId="0" borderId="2" xfId="2" applyNumberFormat="1" applyFont="1" applyBorder="1" applyAlignment="1">
      <alignment horizontal="center" vertical="center"/>
    </xf>
    <xf numFmtId="0" fontId="38" fillId="0" borderId="43" xfId="2" applyNumberFormat="1" applyFont="1" applyFill="1" applyBorder="1" applyAlignment="1">
      <alignment horizontal="center" vertical="center"/>
    </xf>
    <xf numFmtId="0" fontId="38" fillId="0" borderId="57" xfId="2" applyNumberFormat="1" applyFont="1" applyFill="1" applyBorder="1" applyAlignment="1">
      <alignment horizontal="center" vertical="center"/>
    </xf>
    <xf numFmtId="0" fontId="38" fillId="0" borderId="44" xfId="2" applyNumberFormat="1" applyFont="1" applyFill="1" applyBorder="1" applyAlignment="1">
      <alignment horizontal="center" vertical="center"/>
    </xf>
    <xf numFmtId="0" fontId="38" fillId="0" borderId="49" xfId="2" applyNumberFormat="1" applyFont="1" applyFill="1" applyBorder="1" applyAlignment="1">
      <alignment horizontal="center" vertical="center"/>
    </xf>
    <xf numFmtId="0" fontId="38" fillId="0" borderId="14" xfId="2" applyNumberFormat="1" applyFont="1" applyFill="1" applyBorder="1" applyAlignment="1">
      <alignment horizontal="center" vertical="center"/>
    </xf>
    <xf numFmtId="0" fontId="38" fillId="0" borderId="50" xfId="2" applyNumberFormat="1" applyFont="1" applyFill="1" applyBorder="1" applyAlignment="1">
      <alignment horizontal="center" vertical="center"/>
    </xf>
    <xf numFmtId="49" fontId="26" fillId="2" borderId="45" xfId="2" applyNumberFormat="1" applyFont="1" applyFill="1" applyBorder="1" applyAlignment="1">
      <alignment horizontal="center" vertical="center" wrapText="1"/>
    </xf>
    <xf numFmtId="49" fontId="26" fillId="2" borderId="47" xfId="2" applyNumberFormat="1" applyFont="1" applyFill="1" applyBorder="1" applyAlignment="1">
      <alignment horizontal="center" vertical="center" wrapText="1"/>
    </xf>
    <xf numFmtId="49" fontId="26" fillId="2" borderId="48" xfId="2" applyNumberFormat="1" applyFont="1" applyFill="1" applyBorder="1" applyAlignment="1">
      <alignment horizontal="center" vertical="center" wrapText="1"/>
    </xf>
    <xf numFmtId="49" fontId="26" fillId="2" borderId="24" xfId="2" applyNumberFormat="1" applyFont="1" applyFill="1" applyBorder="1" applyAlignment="1">
      <alignment horizontal="center" vertical="center" wrapText="1"/>
    </xf>
    <xf numFmtId="49" fontId="26" fillId="2" borderId="45" xfId="2" applyNumberFormat="1" applyFont="1" applyFill="1" applyBorder="1" applyAlignment="1">
      <alignment horizontal="left" vertical="center" wrapText="1" indent="1"/>
    </xf>
    <xf numFmtId="49" fontId="26" fillId="2" borderId="46" xfId="2" applyNumberFormat="1" applyFont="1" applyFill="1" applyBorder="1" applyAlignment="1">
      <alignment horizontal="left" vertical="center" wrapText="1" indent="1"/>
    </xf>
    <xf numFmtId="49" fontId="26" fillId="2" borderId="47" xfId="2" applyNumberFormat="1" applyFont="1" applyFill="1" applyBorder="1" applyAlignment="1">
      <alignment horizontal="left" vertical="center" wrapText="1" indent="1"/>
    </xf>
    <xf numFmtId="49" fontId="26" fillId="2" borderId="48" xfId="2" applyNumberFormat="1" applyFont="1" applyFill="1" applyBorder="1" applyAlignment="1">
      <alignment horizontal="left" vertical="center" wrapText="1" indent="1"/>
    </xf>
    <xf numFmtId="49" fontId="26" fillId="2" borderId="12" xfId="2" applyNumberFormat="1" applyFont="1" applyFill="1" applyBorder="1" applyAlignment="1">
      <alignment horizontal="left" vertical="center" wrapText="1" indent="1"/>
    </xf>
    <xf numFmtId="49" fontId="26" fillId="2" borderId="24" xfId="2" applyNumberFormat="1" applyFont="1" applyFill="1" applyBorder="1" applyAlignment="1">
      <alignment horizontal="left" vertical="center" wrapText="1" indent="1"/>
    </xf>
    <xf numFmtId="49" fontId="10" fillId="0" borderId="37" xfId="2" applyNumberFormat="1" applyFont="1" applyBorder="1" applyAlignment="1">
      <alignment horizontal="center" vertical="center"/>
    </xf>
    <xf numFmtId="49" fontId="10" fillId="0" borderId="83" xfId="2" applyNumberFormat="1" applyFont="1" applyBorder="1" applyAlignment="1">
      <alignment horizontal="center" vertical="center"/>
    </xf>
    <xf numFmtId="0" fontId="10" fillId="0" borderId="92" xfId="2" applyNumberFormat="1" applyFont="1" applyBorder="1" applyAlignment="1">
      <alignment horizontal="center" vertical="center"/>
    </xf>
    <xf numFmtId="0" fontId="10" fillId="0" borderId="52" xfId="2" applyNumberFormat="1" applyFont="1" applyBorder="1" applyAlignment="1">
      <alignment horizontal="center" vertical="center"/>
    </xf>
    <xf numFmtId="0" fontId="10" fillId="0" borderId="14" xfId="2" applyNumberFormat="1" applyFont="1" applyBorder="1" applyAlignment="1">
      <alignment horizontal="center" vertical="center"/>
    </xf>
    <xf numFmtId="0" fontId="10" fillId="0" borderId="8" xfId="2" applyNumberFormat="1" applyFont="1" applyBorder="1" applyAlignment="1">
      <alignment horizontal="center" vertical="center"/>
    </xf>
    <xf numFmtId="0" fontId="10" fillId="0" borderId="6" xfId="2" applyNumberFormat="1" applyFont="1" applyBorder="1" applyAlignment="1">
      <alignment horizontal="center" vertical="center"/>
    </xf>
    <xf numFmtId="0" fontId="10" fillId="0" borderId="77" xfId="2" applyNumberFormat="1" applyFont="1" applyBorder="1" applyAlignment="1">
      <alignment horizontal="center" vertical="center"/>
    </xf>
    <xf numFmtId="0" fontId="10" fillId="0" borderId="85" xfId="2" applyNumberFormat="1" applyFont="1" applyBorder="1" applyAlignment="1">
      <alignment horizontal="center" vertical="center"/>
    </xf>
    <xf numFmtId="0" fontId="10" fillId="0" borderId="118" xfId="2" applyNumberFormat="1" applyFont="1" applyBorder="1" applyAlignment="1">
      <alignment horizontal="center" vertical="center"/>
    </xf>
    <xf numFmtId="0" fontId="10" fillId="0" borderId="119" xfId="2" applyNumberFormat="1" applyFont="1" applyBorder="1" applyAlignment="1">
      <alignment horizontal="center" vertical="center"/>
    </xf>
    <xf numFmtId="49" fontId="10" fillId="0" borderId="0" xfId="2" applyNumberFormat="1" applyFont="1" applyFill="1" applyBorder="1" applyAlignment="1">
      <alignment horizontal="center"/>
    </xf>
    <xf numFmtId="49" fontId="10" fillId="0" borderId="0" xfId="2" applyNumberFormat="1" applyFont="1" applyAlignment="1">
      <alignment horizontal="center" vertical="center"/>
    </xf>
    <xf numFmtId="49" fontId="10" fillId="0" borderId="0" xfId="2" applyNumberFormat="1" applyFont="1" applyAlignment="1">
      <alignment horizontal="right" vertical="center"/>
    </xf>
    <xf numFmtId="0" fontId="10" fillId="0" borderId="50" xfId="2" applyNumberFormat="1" applyFont="1" applyBorder="1" applyAlignment="1">
      <alignment horizontal="center" vertical="center"/>
    </xf>
    <xf numFmtId="49" fontId="10" fillId="0" borderId="78" xfId="2" applyNumberFormat="1" applyFont="1" applyBorder="1" applyAlignment="1">
      <alignment horizontal="center" vertical="center"/>
    </xf>
    <xf numFmtId="0" fontId="10" fillId="0" borderId="48" xfId="2" applyNumberFormat="1" applyFont="1" applyBorder="1" applyAlignment="1">
      <alignment horizontal="center" vertical="center"/>
    </xf>
    <xf numFmtId="0" fontId="26" fillId="4" borderId="45" xfId="2" applyFont="1" applyFill="1" applyBorder="1" applyAlignment="1">
      <alignment horizontal="center" vertical="center"/>
    </xf>
    <xf numFmtId="0" fontId="26" fillId="4" borderId="46" xfId="2" applyFont="1" applyFill="1" applyBorder="1" applyAlignment="1">
      <alignment horizontal="center" vertical="center"/>
    </xf>
    <xf numFmtId="0" fontId="26" fillId="4" borderId="51" xfId="2" applyFont="1" applyFill="1" applyBorder="1" applyAlignment="1">
      <alignment horizontal="center" vertical="center"/>
    </xf>
    <xf numFmtId="0" fontId="26" fillId="4" borderId="48" xfId="2" applyFont="1" applyFill="1" applyBorder="1" applyAlignment="1">
      <alignment horizontal="center" vertical="center"/>
    </xf>
    <xf numFmtId="0" fontId="26" fillId="4" borderId="12" xfId="2" applyFont="1" applyFill="1" applyBorder="1" applyAlignment="1">
      <alignment horizontal="center" vertical="center"/>
    </xf>
    <xf numFmtId="0" fontId="26" fillId="4" borderId="67" xfId="2" applyFont="1" applyFill="1" applyBorder="1" applyAlignment="1">
      <alignment horizontal="center" vertical="center"/>
    </xf>
    <xf numFmtId="0" fontId="30" fillId="0" borderId="57" xfId="2" applyNumberFormat="1" applyFont="1" applyBorder="1" applyAlignment="1">
      <alignment horizontal="center" vertical="center"/>
    </xf>
    <xf numFmtId="0" fontId="30" fillId="0" borderId="14" xfId="2" applyNumberFormat="1" applyFont="1" applyBorder="1" applyAlignment="1">
      <alignment horizontal="center" vertical="center"/>
    </xf>
    <xf numFmtId="49" fontId="28" fillId="2" borderId="45" xfId="2" applyNumberFormat="1" applyFont="1" applyFill="1" applyBorder="1" applyAlignment="1">
      <alignment horizontal="center" vertical="center"/>
    </xf>
    <xf numFmtId="49" fontId="28" fillId="2" borderId="46" xfId="2" applyNumberFormat="1" applyFont="1" applyFill="1" applyBorder="1" applyAlignment="1">
      <alignment horizontal="center" vertical="center"/>
    </xf>
    <xf numFmtId="49" fontId="28" fillId="2" borderId="47" xfId="2" applyNumberFormat="1" applyFont="1" applyFill="1" applyBorder="1" applyAlignment="1">
      <alignment horizontal="center" vertical="center"/>
    </xf>
    <xf numFmtId="49" fontId="28" fillId="2" borderId="52" xfId="2" applyNumberFormat="1" applyFont="1" applyFill="1" applyBorder="1" applyAlignment="1">
      <alignment horizontal="center" vertical="center"/>
    </xf>
    <xf numFmtId="49" fontId="28" fillId="2" borderId="14" xfId="2" applyNumberFormat="1" applyFont="1" applyFill="1" applyBorder="1" applyAlignment="1">
      <alignment horizontal="center" vertical="center"/>
    </xf>
    <xf numFmtId="49" fontId="28" fillId="2" borderId="66" xfId="2" applyNumberFormat="1" applyFont="1" applyFill="1" applyBorder="1" applyAlignment="1">
      <alignment horizontal="center" vertical="center"/>
    </xf>
    <xf numFmtId="49" fontId="37" fillId="2" borderId="45" xfId="2" applyNumberFormat="1" applyFont="1" applyFill="1" applyBorder="1" applyAlignment="1">
      <alignment horizontal="center" vertical="center"/>
    </xf>
    <xf numFmtId="49" fontId="37" fillId="2" borderId="46" xfId="2" applyNumberFormat="1" applyFont="1" applyFill="1" applyBorder="1" applyAlignment="1">
      <alignment horizontal="center" vertical="center"/>
    </xf>
    <xf numFmtId="49" fontId="37" fillId="2" borderId="47" xfId="2" applyNumberFormat="1" applyFont="1" applyFill="1" applyBorder="1" applyAlignment="1">
      <alignment horizontal="center" vertical="center"/>
    </xf>
    <xf numFmtId="49" fontId="37" fillId="2" borderId="48" xfId="2" applyNumberFormat="1" applyFont="1" applyFill="1" applyBorder="1" applyAlignment="1">
      <alignment horizontal="center" vertical="center"/>
    </xf>
    <xf numFmtId="49" fontId="37" fillId="2" borderId="12" xfId="2" applyNumberFormat="1" applyFont="1" applyFill="1" applyBorder="1" applyAlignment="1">
      <alignment horizontal="center" vertical="center"/>
    </xf>
    <xf numFmtId="49" fontId="37" fillId="2" borderId="24" xfId="2" applyNumberFormat="1" applyFont="1" applyFill="1" applyBorder="1" applyAlignment="1">
      <alignment horizontal="center" vertical="center"/>
    </xf>
    <xf numFmtId="49" fontId="26" fillId="2" borderId="46" xfId="2" applyNumberFormat="1" applyFont="1" applyFill="1" applyBorder="1" applyAlignment="1">
      <alignment horizontal="center" vertical="center" wrapText="1"/>
    </xf>
    <xf numFmtId="49" fontId="26" fillId="2" borderId="12" xfId="2" applyNumberFormat="1" applyFont="1" applyFill="1" applyBorder="1" applyAlignment="1">
      <alignment horizontal="center" vertical="center" wrapText="1"/>
    </xf>
    <xf numFmtId="49" fontId="25" fillId="0" borderId="0" xfId="2" applyNumberFormat="1" applyFont="1" applyAlignment="1">
      <alignment horizontal="center" vertical="center"/>
    </xf>
    <xf numFmtId="49" fontId="30" fillId="0" borderId="13" xfId="2" applyNumberFormat="1" applyFont="1" applyBorder="1" applyAlignment="1">
      <alignment horizontal="center" vertical="center"/>
    </xf>
    <xf numFmtId="49" fontId="26" fillId="2" borderId="13" xfId="2" applyNumberFormat="1" applyFont="1" applyFill="1" applyBorder="1" applyAlignment="1">
      <alignment horizontal="center" vertical="center" wrapText="1"/>
    </xf>
    <xf numFmtId="0" fontId="36" fillId="0" borderId="12" xfId="2" applyNumberFormat="1" applyFont="1" applyFill="1" applyBorder="1" applyAlignment="1">
      <alignment horizontal="left" vertical="center" shrinkToFit="1"/>
    </xf>
    <xf numFmtId="49" fontId="24" fillId="0" borderId="0" xfId="2" applyNumberFormat="1" applyFont="1" applyBorder="1" applyAlignment="1">
      <alignment horizontal="center" vertical="center"/>
    </xf>
    <xf numFmtId="0" fontId="16" fillId="0" borderId="0" xfId="2" applyFont="1" applyBorder="1" applyAlignment="1">
      <alignment vertical="center"/>
    </xf>
    <xf numFmtId="49" fontId="26" fillId="2" borderId="45" xfId="2" applyNumberFormat="1" applyFont="1" applyFill="1" applyBorder="1" applyAlignment="1">
      <alignment horizontal="center" vertical="center"/>
    </xf>
    <xf numFmtId="49" fontId="26" fillId="2" borderId="46" xfId="2" applyNumberFormat="1" applyFont="1" applyFill="1" applyBorder="1" applyAlignment="1">
      <alignment horizontal="center" vertical="center"/>
    </xf>
    <xf numFmtId="49" fontId="26" fillId="2" borderId="51" xfId="2" applyNumberFormat="1" applyFont="1" applyFill="1" applyBorder="1" applyAlignment="1">
      <alignment horizontal="center" vertical="center"/>
    </xf>
    <xf numFmtId="49" fontId="26" fillId="2" borderId="58" xfId="2" applyNumberFormat="1" applyFont="1" applyFill="1" applyBorder="1" applyAlignment="1">
      <alignment horizontal="center" vertical="center"/>
    </xf>
    <xf numFmtId="49" fontId="26" fillId="2" borderId="0" xfId="2" applyNumberFormat="1" applyFont="1" applyFill="1" applyBorder="1" applyAlignment="1">
      <alignment horizontal="center" vertical="center"/>
    </xf>
    <xf numFmtId="49" fontId="26" fillId="2" borderId="59" xfId="2" applyNumberFormat="1" applyFont="1" applyFill="1" applyBorder="1" applyAlignment="1">
      <alignment horizontal="center" vertical="center"/>
    </xf>
    <xf numFmtId="49" fontId="26" fillId="2" borderId="48" xfId="2" applyNumberFormat="1" applyFont="1" applyFill="1" applyBorder="1" applyAlignment="1">
      <alignment horizontal="center" vertical="center"/>
    </xf>
    <xf numFmtId="49" fontId="26" fillId="2" borderId="12" xfId="2" applyNumberFormat="1" applyFont="1" applyFill="1" applyBorder="1" applyAlignment="1">
      <alignment horizontal="center" vertical="center"/>
    </xf>
    <xf numFmtId="49" fontId="26" fillId="2" borderId="67" xfId="2" applyNumberFormat="1" applyFont="1" applyFill="1" applyBorder="1" applyAlignment="1">
      <alignment horizontal="center" vertical="center"/>
    </xf>
    <xf numFmtId="0" fontId="30" fillId="0" borderId="11" xfId="2" applyNumberFormat="1" applyFont="1" applyBorder="1" applyAlignment="1">
      <alignment horizontal="center" vertical="center"/>
    </xf>
    <xf numFmtId="0" fontId="30" fillId="0" borderId="40" xfId="2" applyNumberFormat="1" applyFont="1" applyBorder="1" applyAlignment="1">
      <alignment horizontal="center" vertical="center"/>
    </xf>
    <xf numFmtId="0" fontId="30" fillId="0" borderId="86" xfId="2" applyNumberFormat="1" applyFont="1" applyBorder="1" applyAlignment="1">
      <alignment horizontal="center" vertical="center"/>
    </xf>
    <xf numFmtId="0" fontId="30" fillId="0" borderId="84" xfId="2" applyNumberFormat="1" applyFont="1" applyBorder="1" applyAlignment="1">
      <alignment horizontal="center" vertical="center"/>
    </xf>
    <xf numFmtId="0" fontId="30" fillId="0" borderId="82" xfId="2" applyNumberFormat="1" applyFont="1" applyBorder="1" applyAlignment="1">
      <alignment horizontal="center" vertical="center"/>
    </xf>
    <xf numFmtId="0" fontId="30" fillId="0" borderId="89" xfId="2" applyNumberFormat="1" applyFont="1" applyBorder="1" applyAlignment="1">
      <alignment horizontal="center" vertical="center"/>
    </xf>
    <xf numFmtId="0" fontId="10" fillId="0" borderId="0" xfId="2" applyNumberFormat="1" applyFont="1" applyAlignment="1">
      <alignment horizontal="center" vertical="center"/>
    </xf>
    <xf numFmtId="49" fontId="26" fillId="2" borderId="37" xfId="2" applyNumberFormat="1" applyFont="1" applyFill="1" applyBorder="1" applyAlignment="1">
      <alignment horizontal="center" vertical="center" shrinkToFit="1"/>
    </xf>
    <xf numFmtId="49" fontId="26" fillId="2" borderId="35" xfId="2" applyNumberFormat="1" applyFont="1" applyFill="1" applyBorder="1" applyAlignment="1">
      <alignment horizontal="center" vertical="center" shrinkToFit="1"/>
    </xf>
    <xf numFmtId="49" fontId="26" fillId="2" borderId="36" xfId="2" applyNumberFormat="1" applyFont="1" applyFill="1" applyBorder="1" applyAlignment="1">
      <alignment horizontal="center" vertical="center" shrinkToFit="1"/>
    </xf>
    <xf numFmtId="49" fontId="26" fillId="2" borderId="83" xfId="2" applyNumberFormat="1" applyFont="1" applyFill="1" applyBorder="1" applyAlignment="1">
      <alignment horizontal="center" vertical="center" shrinkToFit="1"/>
    </xf>
    <xf numFmtId="49" fontId="26" fillId="2" borderId="90" xfId="2" applyNumberFormat="1" applyFont="1" applyFill="1" applyBorder="1" applyAlignment="1">
      <alignment horizontal="center" vertical="center" shrinkToFit="1"/>
    </xf>
    <xf numFmtId="49" fontId="26" fillId="2" borderId="91" xfId="2" applyNumberFormat="1" applyFont="1" applyFill="1" applyBorder="1" applyAlignment="1">
      <alignment horizontal="center" vertical="center" shrinkToFit="1"/>
    </xf>
    <xf numFmtId="0" fontId="30" fillId="0" borderId="74" xfId="2" applyNumberFormat="1" applyFont="1" applyBorder="1" applyAlignment="1">
      <alignment horizontal="center" vertical="center"/>
    </xf>
    <xf numFmtId="0" fontId="30" fillId="0" borderId="75" xfId="2" applyNumberFormat="1" applyFont="1" applyBorder="1" applyAlignment="1">
      <alignment horizontal="center" vertical="center"/>
    </xf>
    <xf numFmtId="49" fontId="26" fillId="2" borderId="43" xfId="2" applyNumberFormat="1" applyFont="1" applyFill="1" applyBorder="1" applyAlignment="1">
      <alignment horizontal="center" vertical="center" shrinkToFit="1"/>
    </xf>
    <xf numFmtId="49" fontId="26" fillId="2" borderId="57" xfId="2" applyNumberFormat="1" applyFont="1" applyFill="1" applyBorder="1" applyAlignment="1">
      <alignment horizontal="center" vertical="center" shrinkToFit="1"/>
    </xf>
    <xf numFmtId="49" fontId="26" fillId="2" borderId="44" xfId="2" applyNumberFormat="1" applyFont="1" applyFill="1" applyBorder="1" applyAlignment="1">
      <alignment horizontal="center" vertical="center" shrinkToFit="1"/>
    </xf>
    <xf numFmtId="49" fontId="26" fillId="2" borderId="49" xfId="2" applyNumberFormat="1" applyFont="1" applyFill="1" applyBorder="1" applyAlignment="1">
      <alignment horizontal="center" vertical="center" shrinkToFit="1"/>
    </xf>
    <xf numFmtId="49" fontId="26" fillId="2" borderId="14" xfId="2" applyNumberFormat="1" applyFont="1" applyFill="1" applyBorder="1" applyAlignment="1">
      <alignment horizontal="center" vertical="center" shrinkToFit="1"/>
    </xf>
    <xf numFmtId="49" fontId="26" fillId="2" borderId="50" xfId="2" applyNumberFormat="1" applyFont="1" applyFill="1" applyBorder="1" applyAlignment="1">
      <alignment horizontal="center" vertical="center" shrinkToFit="1"/>
    </xf>
    <xf numFmtId="0" fontId="30" fillId="0" borderId="43" xfId="2" applyNumberFormat="1" applyFont="1" applyBorder="1" applyAlignment="1">
      <alignment horizontal="center" vertical="center"/>
    </xf>
    <xf numFmtId="0" fontId="30" fillId="0" borderId="49" xfId="2" applyNumberFormat="1" applyFont="1" applyBorder="1" applyAlignment="1">
      <alignment horizontal="center" vertical="center"/>
    </xf>
    <xf numFmtId="0" fontId="30" fillId="0" borderId="87" xfId="2" applyNumberFormat="1" applyFont="1" applyBorder="1" applyAlignment="1">
      <alignment horizontal="center" vertical="center"/>
    </xf>
    <xf numFmtId="0" fontId="30" fillId="0" borderId="41" xfId="2" applyNumberFormat="1" applyFont="1" applyBorder="1" applyAlignment="1">
      <alignment horizontal="center" vertical="center"/>
    </xf>
    <xf numFmtId="0" fontId="30" fillId="0" borderId="15" xfId="2" applyNumberFormat="1" applyFont="1" applyBorder="1" applyAlignment="1">
      <alignment horizontal="center" vertical="center"/>
    </xf>
    <xf numFmtId="0" fontId="30" fillId="0" borderId="94" xfId="2" applyNumberFormat="1" applyFont="1" applyBorder="1" applyAlignment="1">
      <alignment horizontal="center" vertical="center"/>
    </xf>
    <xf numFmtId="0" fontId="30" fillId="0" borderId="88" xfId="2" applyNumberFormat="1" applyFont="1" applyBorder="1" applyAlignment="1">
      <alignment horizontal="center" vertical="center"/>
    </xf>
    <xf numFmtId="49" fontId="26" fillId="2" borderId="37" xfId="2" applyNumberFormat="1" applyFont="1" applyFill="1" applyBorder="1" applyAlignment="1">
      <alignment horizontal="center" vertical="center" wrapText="1"/>
    </xf>
    <xf numFmtId="49" fontId="26" fillId="2" borderId="35" xfId="2" applyNumberFormat="1" applyFont="1" applyFill="1" applyBorder="1" applyAlignment="1">
      <alignment horizontal="center" vertical="center" wrapText="1"/>
    </xf>
    <xf numFmtId="49" fontId="26" fillId="2" borderId="36" xfId="2" applyNumberFormat="1" applyFont="1" applyFill="1" applyBorder="1" applyAlignment="1">
      <alignment horizontal="center" vertical="center" wrapText="1"/>
    </xf>
    <xf numFmtId="49" fontId="26" fillId="2" borderId="83" xfId="2" applyNumberFormat="1" applyFont="1" applyFill="1" applyBorder="1" applyAlignment="1">
      <alignment horizontal="center" vertical="center" wrapText="1"/>
    </xf>
    <xf numFmtId="49" fontId="26" fillId="2" borderId="90" xfId="2" applyNumberFormat="1" applyFont="1" applyFill="1" applyBorder="1" applyAlignment="1">
      <alignment horizontal="center" vertical="center" wrapText="1"/>
    </xf>
    <xf numFmtId="49" fontId="26" fillId="2" borderId="91" xfId="2" applyNumberFormat="1" applyFont="1" applyFill="1" applyBorder="1" applyAlignment="1">
      <alignment horizontal="center" vertical="center" wrapText="1"/>
    </xf>
    <xf numFmtId="49" fontId="10" fillId="0" borderId="41" xfId="2" applyNumberFormat="1" applyFont="1" applyBorder="1" applyAlignment="1">
      <alignment horizontal="center" vertical="center"/>
    </xf>
    <xf numFmtId="0" fontId="26" fillId="4" borderId="45" xfId="2" applyFont="1" applyFill="1" applyBorder="1" applyAlignment="1">
      <alignment horizontal="center" vertical="center" wrapText="1"/>
    </xf>
    <xf numFmtId="0" fontId="26" fillId="4" borderId="46" xfId="2" applyFont="1" applyFill="1" applyBorder="1" applyAlignment="1">
      <alignment horizontal="center" vertical="center" wrapText="1"/>
    </xf>
    <xf numFmtId="0" fontId="26" fillId="4" borderId="51" xfId="2" applyFont="1" applyFill="1" applyBorder="1" applyAlignment="1">
      <alignment horizontal="center" vertical="center" wrapText="1"/>
    </xf>
    <xf numFmtId="0" fontId="26" fillId="4" borderId="58" xfId="2" applyFont="1" applyFill="1" applyBorder="1" applyAlignment="1">
      <alignment horizontal="center" vertical="center" wrapText="1"/>
    </xf>
    <xf numFmtId="0" fontId="26" fillId="4" borderId="0" xfId="2" applyFont="1" applyFill="1" applyBorder="1" applyAlignment="1">
      <alignment horizontal="center" vertical="center" wrapText="1"/>
    </xf>
    <xf numFmtId="0" fontId="26" fillId="4" borderId="59" xfId="2" applyFont="1" applyFill="1" applyBorder="1" applyAlignment="1">
      <alignment horizontal="center" vertical="center" wrapText="1"/>
    </xf>
    <xf numFmtId="0" fontId="16" fillId="4" borderId="58" xfId="2" applyFont="1" applyFill="1" applyBorder="1" applyAlignment="1">
      <alignment vertical="center" wrapText="1"/>
    </xf>
    <xf numFmtId="0" fontId="16" fillId="4" borderId="0" xfId="2" applyFont="1" applyFill="1" applyBorder="1" applyAlignment="1">
      <alignment vertical="center" wrapText="1"/>
    </xf>
    <xf numFmtId="0" fontId="16" fillId="4" borderId="59" xfId="2" applyFont="1" applyFill="1" applyBorder="1" applyAlignment="1">
      <alignment vertical="center" wrapText="1"/>
    </xf>
    <xf numFmtId="0" fontId="16" fillId="4" borderId="48" xfId="2" applyFont="1" applyFill="1" applyBorder="1" applyAlignment="1">
      <alignment vertical="center" wrapText="1"/>
    </xf>
    <xf numFmtId="0" fontId="16" fillId="4" borderId="12" xfId="2" applyFont="1" applyFill="1" applyBorder="1" applyAlignment="1">
      <alignment vertical="center" wrapText="1"/>
    </xf>
    <xf numFmtId="0" fontId="16" fillId="4" borderId="67" xfId="2" applyFont="1" applyFill="1" applyBorder="1" applyAlignment="1">
      <alignment vertical="center" wrapText="1"/>
    </xf>
    <xf numFmtId="49" fontId="10" fillId="0" borderId="43" xfId="2" applyNumberFormat="1" applyFont="1" applyBorder="1" applyAlignment="1">
      <alignment horizontal="center" vertical="center"/>
    </xf>
    <xf numFmtId="49" fontId="10" fillId="0" borderId="49" xfId="2" applyNumberFormat="1" applyFont="1" applyBorder="1" applyAlignment="1">
      <alignment horizontal="center" vertical="center"/>
    </xf>
    <xf numFmtId="49" fontId="32" fillId="2" borderId="41" xfId="2" applyNumberFormat="1" applyFont="1" applyFill="1" applyBorder="1" applyAlignment="1">
      <alignment horizontal="center" vertical="center" shrinkToFit="1"/>
    </xf>
    <xf numFmtId="49" fontId="32" fillId="2" borderId="11" xfId="2" applyNumberFormat="1" applyFont="1" applyFill="1" applyBorder="1" applyAlignment="1">
      <alignment horizontal="center" vertical="center" shrinkToFit="1"/>
    </xf>
    <xf numFmtId="49" fontId="32" fillId="2" borderId="42" xfId="2" applyNumberFormat="1" applyFont="1" applyFill="1" applyBorder="1" applyAlignment="1">
      <alignment horizontal="center" vertical="center" shrinkToFit="1"/>
    </xf>
    <xf numFmtId="49" fontId="28" fillId="2" borderId="43" xfId="2" applyNumberFormat="1" applyFont="1" applyFill="1" applyBorder="1" applyAlignment="1">
      <alignment horizontal="center" vertical="center" shrinkToFit="1"/>
    </xf>
    <xf numFmtId="49" fontId="28" fillId="2" borderId="57" xfId="2" applyNumberFormat="1" applyFont="1" applyFill="1" applyBorder="1" applyAlignment="1">
      <alignment horizontal="center" vertical="center" shrinkToFit="1"/>
    </xf>
    <xf numFmtId="49" fontId="28" fillId="2" borderId="44" xfId="2" applyNumberFormat="1" applyFont="1" applyFill="1" applyBorder="1" applyAlignment="1">
      <alignment horizontal="center" vertical="center" shrinkToFit="1"/>
    </xf>
    <xf numFmtId="49" fontId="28" fillId="2" borderId="49" xfId="2" applyNumberFormat="1" applyFont="1" applyFill="1" applyBorder="1" applyAlignment="1">
      <alignment horizontal="center" vertical="center" shrinkToFit="1"/>
    </xf>
    <xf numFmtId="49" fontId="28" fillId="2" borderId="14" xfId="2" applyNumberFormat="1" applyFont="1" applyFill="1" applyBorder="1" applyAlignment="1">
      <alignment horizontal="center" vertical="center" shrinkToFit="1"/>
    </xf>
    <xf numFmtId="49" fontId="28" fillId="2" borderId="50" xfId="2" applyNumberFormat="1" applyFont="1" applyFill="1" applyBorder="1" applyAlignment="1">
      <alignment horizontal="center" vertical="center" shrinkToFit="1"/>
    </xf>
    <xf numFmtId="0" fontId="31" fillId="0" borderId="75" xfId="2" applyNumberFormat="1" applyFont="1" applyBorder="1" applyAlignment="1">
      <alignment horizontal="center" vertical="center"/>
    </xf>
    <xf numFmtId="0" fontId="31" fillId="0" borderId="4" xfId="2" applyNumberFormat="1" applyFont="1" applyBorder="1" applyAlignment="1">
      <alignment horizontal="center" vertical="center"/>
    </xf>
    <xf numFmtId="49" fontId="26" fillId="2" borderId="43" xfId="2" applyNumberFormat="1" applyFont="1" applyFill="1" applyBorder="1" applyAlignment="1">
      <alignment horizontal="center" vertical="center" wrapText="1"/>
    </xf>
    <xf numFmtId="49" fontId="26" fillId="2" borderId="57" xfId="2" applyNumberFormat="1" applyFont="1" applyFill="1" applyBorder="1" applyAlignment="1">
      <alignment horizontal="center" vertical="center" wrapText="1"/>
    </xf>
    <xf numFmtId="49" fontId="26" fillId="2" borderId="44" xfId="2" applyNumberFormat="1" applyFont="1" applyFill="1" applyBorder="1" applyAlignment="1">
      <alignment horizontal="center" vertical="center" wrapText="1"/>
    </xf>
    <xf numFmtId="49" fontId="26" fillId="2" borderId="49" xfId="2" applyNumberFormat="1" applyFont="1" applyFill="1" applyBorder="1" applyAlignment="1">
      <alignment horizontal="center" vertical="center" wrapText="1"/>
    </xf>
    <xf numFmtId="49" fontId="26" fillId="2" borderId="14" xfId="2" applyNumberFormat="1" applyFont="1" applyFill="1" applyBorder="1" applyAlignment="1">
      <alignment horizontal="center" vertical="center" wrapText="1"/>
    </xf>
    <xf numFmtId="49" fontId="26" fillId="2" borderId="50" xfId="2" applyNumberFormat="1" applyFont="1" applyFill="1" applyBorder="1" applyAlignment="1">
      <alignment horizontal="center" vertical="center" wrapText="1"/>
    </xf>
    <xf numFmtId="0" fontId="32" fillId="0" borderId="11" xfId="2" applyFont="1" applyBorder="1" applyAlignment="1">
      <alignment horizontal="center" vertical="center" shrinkToFit="1"/>
    </xf>
    <xf numFmtId="0" fontId="32" fillId="0" borderId="42" xfId="2" applyFont="1" applyBorder="1" applyAlignment="1">
      <alignment horizontal="center" vertical="center" shrinkToFit="1"/>
    </xf>
    <xf numFmtId="49" fontId="26" fillId="4" borderId="45" xfId="2" applyNumberFormat="1" applyFont="1" applyFill="1" applyBorder="1" applyAlignment="1">
      <alignment horizontal="center" vertical="center"/>
    </xf>
    <xf numFmtId="0" fontId="16" fillId="4" borderId="46" xfId="2" applyFont="1" applyFill="1" applyBorder="1" applyAlignment="1"/>
    <xf numFmtId="0" fontId="16" fillId="4" borderId="51" xfId="2" applyFont="1" applyFill="1" applyBorder="1" applyAlignment="1"/>
    <xf numFmtId="0" fontId="16" fillId="4" borderId="58" xfId="2" applyFont="1" applyFill="1" applyBorder="1" applyAlignment="1"/>
    <xf numFmtId="0" fontId="16" fillId="4" borderId="0" xfId="2" applyFont="1" applyFill="1" applyAlignment="1"/>
    <xf numFmtId="0" fontId="16" fillId="4" borderId="59" xfId="2" applyFont="1" applyFill="1" applyBorder="1" applyAlignment="1"/>
    <xf numFmtId="0" fontId="16" fillId="4" borderId="48" xfId="2" applyFont="1" applyFill="1" applyBorder="1" applyAlignment="1"/>
    <xf numFmtId="0" fontId="16" fillId="4" borderId="12" xfId="2" applyFont="1" applyFill="1" applyBorder="1" applyAlignment="1"/>
    <xf numFmtId="0" fontId="16" fillId="4" borderId="67" xfId="2" applyFont="1" applyFill="1" applyBorder="1" applyAlignment="1"/>
    <xf numFmtId="49" fontId="26" fillId="2" borderId="3" xfId="2" applyNumberFormat="1" applyFont="1" applyFill="1" applyBorder="1" applyAlignment="1">
      <alignment horizontal="center" vertical="center" wrapText="1"/>
    </xf>
    <xf numFmtId="49" fontId="26" fillId="2" borderId="0" xfId="2" applyNumberFormat="1" applyFont="1" applyFill="1" applyBorder="1" applyAlignment="1">
      <alignment horizontal="center" vertical="center" wrapText="1"/>
    </xf>
    <xf numFmtId="49" fontId="26" fillId="2" borderId="59" xfId="2" applyNumberFormat="1" applyFont="1" applyFill="1" applyBorder="1" applyAlignment="1">
      <alignment horizontal="center" vertical="center" wrapText="1"/>
    </xf>
    <xf numFmtId="0" fontId="16" fillId="0" borderId="3" xfId="2" applyFont="1" applyBorder="1" applyAlignment="1">
      <alignment vertical="center"/>
    </xf>
    <xf numFmtId="0" fontId="16" fillId="0" borderId="59" xfId="2" applyFont="1" applyBorder="1" applyAlignment="1">
      <alignment vertical="center"/>
    </xf>
    <xf numFmtId="0" fontId="16" fillId="0" borderId="49" xfId="2" applyFont="1" applyBorder="1" applyAlignment="1">
      <alignment vertical="center"/>
    </xf>
    <xf numFmtId="0" fontId="16" fillId="0" borderId="14" xfId="2" applyFont="1" applyBorder="1" applyAlignment="1">
      <alignment vertical="center"/>
    </xf>
    <xf numFmtId="0" fontId="16" fillId="0" borderId="50" xfId="2" applyFont="1" applyBorder="1" applyAlignment="1">
      <alignment vertical="center"/>
    </xf>
    <xf numFmtId="0" fontId="30" fillId="0" borderId="53" xfId="2" applyNumberFormat="1" applyFont="1" applyBorder="1" applyAlignment="1">
      <alignment horizontal="center" vertical="center"/>
    </xf>
    <xf numFmtId="0" fontId="30" fillId="0" borderId="46" xfId="2" applyNumberFormat="1" applyFont="1" applyBorder="1" applyAlignment="1">
      <alignment horizontal="center" vertical="center"/>
    </xf>
    <xf numFmtId="0" fontId="30" fillId="0" borderId="0" xfId="2" applyNumberFormat="1" applyFont="1" applyBorder="1" applyAlignment="1">
      <alignment horizontal="center" vertical="center"/>
    </xf>
    <xf numFmtId="0" fontId="16" fillId="0" borderId="12" xfId="2" applyNumberFormat="1" applyFont="1" applyFill="1" applyBorder="1" applyAlignment="1">
      <alignment horizontal="left" vertical="center"/>
    </xf>
    <xf numFmtId="0" fontId="30" fillId="0" borderId="92" xfId="2" applyNumberFormat="1" applyFont="1" applyBorder="1" applyAlignment="1">
      <alignment horizontal="center" vertical="center"/>
    </xf>
    <xf numFmtId="0" fontId="30" fillId="0" borderId="58" xfId="2" applyNumberFormat="1" applyFont="1" applyBorder="1" applyAlignment="1">
      <alignment horizontal="center" vertical="center"/>
    </xf>
    <xf numFmtId="0" fontId="33" fillId="0" borderId="8" xfId="2" applyNumberFormat="1" applyFont="1" applyBorder="1" applyAlignment="1">
      <alignment horizontal="center" vertical="center"/>
    </xf>
    <xf numFmtId="0" fontId="33" fillId="0" borderId="6" xfId="2" applyNumberFormat="1" applyFont="1" applyBorder="1" applyAlignment="1">
      <alignment horizontal="center" vertical="center"/>
    </xf>
    <xf numFmtId="0" fontId="33" fillId="0" borderId="1" xfId="2" applyNumberFormat="1" applyFont="1" applyBorder="1" applyAlignment="1">
      <alignment horizontal="center" vertical="center"/>
    </xf>
    <xf numFmtId="0" fontId="33" fillId="0" borderId="2" xfId="2" applyNumberFormat="1" applyFont="1" applyBorder="1" applyAlignment="1">
      <alignment horizontal="center" vertical="center"/>
    </xf>
    <xf numFmtId="0" fontId="30" fillId="0" borderId="3" xfId="2" applyNumberFormat="1" applyFont="1" applyBorder="1" applyAlignment="1">
      <alignment horizontal="center" vertical="center"/>
    </xf>
    <xf numFmtId="0" fontId="30" fillId="0" borderId="13" xfId="2" applyNumberFormat="1" applyFont="1" applyBorder="1" applyAlignment="1">
      <alignment horizontal="center" vertical="center"/>
    </xf>
    <xf numFmtId="0" fontId="30" fillId="0" borderId="32" xfId="2" applyNumberFormat="1" applyFont="1" applyBorder="1" applyAlignment="1">
      <alignment horizontal="center" vertical="center"/>
    </xf>
    <xf numFmtId="49" fontId="32" fillId="2" borderId="43" xfId="2" applyNumberFormat="1" applyFont="1" applyFill="1" applyBorder="1" applyAlignment="1">
      <alignment horizontal="center" vertical="center" shrinkToFit="1"/>
    </xf>
    <xf numFmtId="0" fontId="32" fillId="0" borderId="57" xfId="2" applyFont="1" applyBorder="1" applyAlignment="1">
      <alignment horizontal="center" vertical="center" shrinkToFit="1"/>
    </xf>
    <xf numFmtId="0" fontId="32" fillId="0" borderId="44" xfId="2" applyFont="1" applyBorder="1" applyAlignment="1">
      <alignment horizontal="center" vertical="center" shrinkToFit="1"/>
    </xf>
    <xf numFmtId="49" fontId="32" fillId="2" borderId="49" xfId="2" applyNumberFormat="1" applyFont="1" applyFill="1" applyBorder="1" applyAlignment="1">
      <alignment horizontal="center" vertical="center" shrinkToFit="1"/>
    </xf>
    <xf numFmtId="0" fontId="32" fillId="0" borderId="14" xfId="2" applyFont="1" applyBorder="1" applyAlignment="1">
      <alignment horizontal="center" vertical="center" shrinkToFit="1"/>
    </xf>
    <xf numFmtId="0" fontId="32" fillId="0" borderId="50" xfId="2" applyFont="1" applyBorder="1" applyAlignment="1">
      <alignment horizontal="center" vertical="center" shrinkToFit="1"/>
    </xf>
    <xf numFmtId="49" fontId="28" fillId="2" borderId="37" xfId="2" applyNumberFormat="1" applyFont="1" applyFill="1" applyBorder="1" applyAlignment="1">
      <alignment horizontal="center" vertical="center" shrinkToFit="1"/>
    </xf>
    <xf numFmtId="49" fontId="28" fillId="2" borderId="35" xfId="2" applyNumberFormat="1" applyFont="1" applyFill="1" applyBorder="1" applyAlignment="1">
      <alignment horizontal="center" vertical="center" shrinkToFit="1"/>
    </xf>
    <xf numFmtId="49" fontId="28" fillId="2" borderId="36" xfId="2" applyNumberFormat="1" applyFont="1" applyFill="1" applyBorder="1" applyAlignment="1">
      <alignment horizontal="center" vertical="center" shrinkToFit="1"/>
    </xf>
    <xf numFmtId="49" fontId="28" fillId="2" borderId="83" xfId="2" applyNumberFormat="1" applyFont="1" applyFill="1" applyBorder="1" applyAlignment="1">
      <alignment horizontal="center" vertical="center" shrinkToFit="1"/>
    </xf>
    <xf numFmtId="49" fontId="28" fillId="2" borderId="90" xfId="2" applyNumberFormat="1" applyFont="1" applyFill="1" applyBorder="1" applyAlignment="1">
      <alignment horizontal="center" vertical="center" shrinkToFit="1"/>
    </xf>
    <xf numFmtId="49" fontId="28" fillId="2" borderId="91" xfId="2" applyNumberFormat="1" applyFont="1" applyFill="1" applyBorder="1" applyAlignment="1">
      <alignment horizontal="center" vertical="center" shrinkToFit="1"/>
    </xf>
    <xf numFmtId="0" fontId="30" fillId="0" borderId="45" xfId="2" applyNumberFormat="1" applyFont="1" applyBorder="1" applyAlignment="1">
      <alignment horizontal="center" vertical="center"/>
    </xf>
    <xf numFmtId="0" fontId="30" fillId="0" borderId="52" xfId="2" applyNumberFormat="1" applyFont="1" applyBorder="1" applyAlignment="1">
      <alignment horizontal="center" vertical="center"/>
    </xf>
    <xf numFmtId="49" fontId="26" fillId="2" borderId="22" xfId="2" applyNumberFormat="1" applyFont="1" applyFill="1" applyBorder="1" applyAlignment="1">
      <alignment horizontal="center" vertical="center"/>
    </xf>
    <xf numFmtId="0" fontId="16" fillId="0" borderId="58" xfId="2" applyFont="1" applyBorder="1" applyAlignment="1">
      <alignment vertical="center"/>
    </xf>
    <xf numFmtId="0" fontId="16" fillId="0" borderId="22" xfId="2" applyFont="1" applyBorder="1" applyAlignment="1">
      <alignment vertical="center"/>
    </xf>
    <xf numFmtId="0" fontId="16" fillId="0" borderId="48" xfId="2" applyFont="1" applyBorder="1" applyAlignment="1">
      <alignment vertical="center"/>
    </xf>
    <xf numFmtId="0" fontId="16" fillId="0" borderId="12" xfId="2" applyFont="1" applyBorder="1" applyAlignment="1">
      <alignment vertical="center"/>
    </xf>
    <xf numFmtId="0" fontId="16" fillId="0" borderId="24" xfId="2" applyFont="1" applyBorder="1" applyAlignment="1">
      <alignment vertical="center"/>
    </xf>
    <xf numFmtId="49" fontId="12" fillId="2" borderId="37" xfId="2" applyNumberFormat="1" applyFont="1" applyFill="1" applyBorder="1" applyAlignment="1">
      <alignment horizontal="left" vertical="center" wrapText="1"/>
    </xf>
    <xf numFmtId="49" fontId="12" fillId="2" borderId="78" xfId="2" applyNumberFormat="1" applyFont="1" applyFill="1" applyBorder="1" applyAlignment="1">
      <alignment horizontal="left" vertical="center" wrapText="1"/>
    </xf>
    <xf numFmtId="0" fontId="31" fillId="0" borderId="79" xfId="2" applyNumberFormat="1" applyFont="1" applyBorder="1" applyAlignment="1">
      <alignment horizontal="center" vertical="center"/>
    </xf>
    <xf numFmtId="0" fontId="31" fillId="0" borderId="80" xfId="2" applyNumberFormat="1" applyFont="1" applyBorder="1" applyAlignment="1">
      <alignment horizontal="center" vertical="center"/>
    </xf>
    <xf numFmtId="0" fontId="31" fillId="0" borderId="81" xfId="2" applyNumberFormat="1" applyFont="1" applyBorder="1" applyAlignment="1">
      <alignment horizontal="center" vertical="center"/>
    </xf>
    <xf numFmtId="49" fontId="32" fillId="2" borderId="34" xfId="2" applyNumberFormat="1" applyFont="1" applyFill="1" applyBorder="1" applyAlignment="1">
      <alignment horizontal="left" vertical="center" wrapText="1"/>
    </xf>
    <xf numFmtId="49" fontId="32" fillId="2" borderId="83" xfId="2" applyNumberFormat="1" applyFont="1" applyFill="1" applyBorder="1" applyAlignment="1">
      <alignment horizontal="left" vertical="center" wrapText="1"/>
    </xf>
    <xf numFmtId="0" fontId="16" fillId="0" borderId="0" xfId="2" applyFont="1" applyAlignment="1">
      <alignment vertical="center"/>
    </xf>
    <xf numFmtId="49" fontId="23" fillId="0" borderId="68" xfId="2" applyNumberFormat="1" applyFont="1" applyBorder="1" applyAlignment="1">
      <alignment horizontal="center" vertical="center"/>
    </xf>
    <xf numFmtId="49" fontId="10" fillId="0" borderId="69" xfId="2" applyNumberFormat="1" applyFont="1" applyBorder="1" applyAlignment="1">
      <alignment horizontal="center" vertical="center"/>
    </xf>
    <xf numFmtId="49" fontId="10" fillId="0" borderId="70" xfId="2" applyNumberFormat="1" applyFont="1" applyBorder="1" applyAlignment="1">
      <alignment horizontal="center" vertical="center"/>
    </xf>
    <xf numFmtId="49" fontId="10" fillId="0" borderId="71" xfId="2" applyNumberFormat="1" applyFont="1" applyBorder="1" applyAlignment="1">
      <alignment horizontal="center" vertical="center"/>
    </xf>
    <xf numFmtId="49" fontId="10" fillId="0" borderId="72" xfId="2" applyNumberFormat="1" applyFont="1" applyBorder="1" applyAlignment="1">
      <alignment horizontal="center" vertical="center"/>
    </xf>
    <xf numFmtId="49" fontId="10" fillId="0" borderId="73" xfId="2" applyNumberFormat="1" applyFont="1" applyBorder="1" applyAlignment="1">
      <alignment horizontal="center" vertical="center"/>
    </xf>
    <xf numFmtId="49" fontId="24" fillId="0" borderId="0" xfId="2" applyNumberFormat="1" applyFont="1" applyAlignment="1">
      <alignment horizontal="center" vertical="center"/>
    </xf>
    <xf numFmtId="49" fontId="26" fillId="2" borderId="32" xfId="2" applyNumberFormat="1" applyFont="1" applyFill="1" applyBorder="1" applyAlignment="1">
      <alignment horizontal="center" vertical="center" wrapText="1"/>
    </xf>
    <xf numFmtId="49" fontId="26" fillId="2" borderId="3" xfId="2" applyNumberFormat="1" applyFont="1" applyFill="1" applyBorder="1" applyAlignment="1">
      <alignment horizontal="center" vertical="center" shrinkToFit="1"/>
    </xf>
    <xf numFmtId="49" fontId="26" fillId="2" borderId="0" xfId="2" applyNumberFormat="1" applyFont="1" applyFill="1" applyBorder="1" applyAlignment="1">
      <alignment horizontal="center" vertical="center" shrinkToFit="1"/>
    </xf>
    <xf numFmtId="49" fontId="10" fillId="0" borderId="58" xfId="2" applyNumberFormat="1" applyFont="1" applyBorder="1" applyAlignment="1">
      <alignment horizontal="center" vertical="center"/>
    </xf>
    <xf numFmtId="49" fontId="26" fillId="0" borderId="43" xfId="2" applyNumberFormat="1" applyFont="1" applyBorder="1" applyAlignment="1">
      <alignment horizontal="center" vertical="center"/>
    </xf>
    <xf numFmtId="49" fontId="26" fillId="0" borderId="57" xfId="2" applyNumberFormat="1" applyFont="1" applyBorder="1" applyAlignment="1">
      <alignment horizontal="center" vertical="center"/>
    </xf>
    <xf numFmtId="49" fontId="26" fillId="0" borderId="3" xfId="2" applyNumberFormat="1" applyFont="1" applyBorder="1" applyAlignment="1">
      <alignment horizontal="center" vertical="center"/>
    </xf>
    <xf numFmtId="49" fontId="26" fillId="0" borderId="0" xfId="2" applyNumberFormat="1" applyFont="1" applyBorder="1" applyAlignment="1">
      <alignment horizontal="center" vertical="center"/>
    </xf>
    <xf numFmtId="0" fontId="10" fillId="0" borderId="13" xfId="2" applyNumberFormat="1" applyFont="1" applyBorder="1" applyAlignment="1">
      <alignment horizontal="center" vertical="center"/>
    </xf>
    <xf numFmtId="0" fontId="29" fillId="0" borderId="7" xfId="2" applyNumberFormat="1" applyFont="1" applyBorder="1" applyAlignment="1">
      <alignment horizontal="center" vertical="center"/>
    </xf>
    <xf numFmtId="0" fontId="29" fillId="0" borderId="8" xfId="2" applyNumberFormat="1" applyFont="1" applyBorder="1" applyAlignment="1">
      <alignment horizontal="center" vertical="center"/>
    </xf>
    <xf numFmtId="0" fontId="29" fillId="0" borderId="76" xfId="2" applyNumberFormat="1" applyFont="1" applyBorder="1" applyAlignment="1">
      <alignment horizontal="center" vertical="center"/>
    </xf>
    <xf numFmtId="0" fontId="29" fillId="0" borderId="77" xfId="2" applyNumberFormat="1" applyFont="1" applyBorder="1" applyAlignment="1">
      <alignment horizontal="center" vertical="center"/>
    </xf>
    <xf numFmtId="0" fontId="31" fillId="0" borderId="123" xfId="2" applyNumberFormat="1" applyFont="1" applyBorder="1" applyAlignment="1">
      <alignment horizontal="center" vertical="center"/>
    </xf>
    <xf numFmtId="0" fontId="31" fillId="0" borderId="125" xfId="2" applyNumberFormat="1" applyFont="1" applyBorder="1" applyAlignment="1">
      <alignment horizontal="center" vertical="center"/>
    </xf>
    <xf numFmtId="0" fontId="30" fillId="0" borderId="125" xfId="2" applyNumberFormat="1" applyFont="1" applyBorder="1" applyAlignment="1">
      <alignment horizontal="center" vertical="center"/>
    </xf>
    <xf numFmtId="0" fontId="30" fillId="0" borderId="127" xfId="2" applyNumberFormat="1" applyFont="1" applyBorder="1" applyAlignment="1">
      <alignment horizontal="center" vertical="center"/>
    </xf>
    <xf numFmtId="0" fontId="29" fillId="0" borderId="74" xfId="2" applyNumberFormat="1" applyFont="1" applyBorder="1" applyAlignment="1">
      <alignment horizontal="center" vertical="center"/>
    </xf>
    <xf numFmtId="0" fontId="29" fillId="0" borderId="75" xfId="2" applyNumberFormat="1" applyFont="1" applyBorder="1" applyAlignment="1">
      <alignment horizontal="center" vertical="center"/>
    </xf>
    <xf numFmtId="0" fontId="27" fillId="0" borderId="43" xfId="2" applyNumberFormat="1" applyFont="1" applyBorder="1" applyAlignment="1">
      <alignment horizontal="center" vertical="center"/>
    </xf>
    <xf numFmtId="0" fontId="27" fillId="0" borderId="57" xfId="2" applyNumberFormat="1" applyFont="1" applyBorder="1" applyAlignment="1">
      <alignment horizontal="center" vertical="center"/>
    </xf>
    <xf numFmtId="0" fontId="27" fillId="0" borderId="44" xfId="2" applyNumberFormat="1" applyFont="1" applyBorder="1" applyAlignment="1">
      <alignment horizontal="center" vertical="center"/>
    </xf>
    <xf numFmtId="0" fontId="27" fillId="0" borderId="49" xfId="2" applyNumberFormat="1" applyFont="1" applyBorder="1" applyAlignment="1">
      <alignment horizontal="center" vertical="center"/>
    </xf>
    <xf numFmtId="0" fontId="27" fillId="0" borderId="14" xfId="2" applyNumberFormat="1" applyFont="1" applyBorder="1" applyAlignment="1">
      <alignment horizontal="center" vertical="center"/>
    </xf>
    <xf numFmtId="0" fontId="27" fillId="0" borderId="50" xfId="2" applyNumberFormat="1" applyFont="1" applyBorder="1" applyAlignment="1">
      <alignment horizontal="center" vertical="center"/>
    </xf>
    <xf numFmtId="0" fontId="14" fillId="0" borderId="100" xfId="2" applyNumberFormat="1" applyFont="1" applyBorder="1" applyAlignment="1">
      <alignment horizontal="center" vertical="center"/>
    </xf>
    <xf numFmtId="0" fontId="14" fillId="0" borderId="101" xfId="2" applyNumberFormat="1" applyFont="1" applyBorder="1" applyAlignment="1">
      <alignment horizontal="center" vertical="center"/>
    </xf>
    <xf numFmtId="0" fontId="14" fillId="0" borderId="102" xfId="2" applyNumberFormat="1" applyFont="1" applyBorder="1" applyAlignment="1">
      <alignment horizontal="center" vertical="center"/>
    </xf>
    <xf numFmtId="0" fontId="14" fillId="0" borderId="105" xfId="2" applyNumberFormat="1" applyFont="1" applyBorder="1" applyAlignment="1">
      <alignment horizontal="center" vertical="center"/>
    </xf>
    <xf numFmtId="0" fontId="14" fillId="0" borderId="106" xfId="2" applyNumberFormat="1" applyFont="1" applyBorder="1" applyAlignment="1">
      <alignment horizontal="center" vertical="center"/>
    </xf>
    <xf numFmtId="0" fontId="14" fillId="0" borderId="107" xfId="2" applyNumberFormat="1" applyFont="1" applyBorder="1" applyAlignment="1">
      <alignment horizontal="center" vertical="center"/>
    </xf>
    <xf numFmtId="0" fontId="30" fillId="0" borderId="126" xfId="2" applyNumberFormat="1" applyFont="1" applyBorder="1" applyAlignment="1">
      <alignment horizontal="center" vertical="center"/>
    </xf>
    <xf numFmtId="0" fontId="30" fillId="0" borderId="128" xfId="2" applyNumberFormat="1" applyFont="1" applyBorder="1" applyAlignment="1">
      <alignment horizontal="center" vertical="center"/>
    </xf>
    <xf numFmtId="0" fontId="31" fillId="0" borderId="124" xfId="2" applyNumberFormat="1" applyFont="1" applyBorder="1" applyAlignment="1">
      <alignment horizontal="center" vertical="center"/>
    </xf>
    <xf numFmtId="0" fontId="31" fillId="0" borderId="126" xfId="2" applyNumberFormat="1" applyFont="1" applyBorder="1" applyAlignment="1">
      <alignment horizontal="center" vertical="center"/>
    </xf>
    <xf numFmtId="49" fontId="10" fillId="0" borderId="0" xfId="2" applyNumberFormat="1" applyFont="1" applyBorder="1" applyAlignment="1">
      <alignment horizontal="center" vertical="center"/>
    </xf>
    <xf numFmtId="49" fontId="26" fillId="2" borderId="51" xfId="2" applyNumberFormat="1" applyFont="1" applyFill="1" applyBorder="1" applyAlignment="1">
      <alignment horizontal="center" vertical="center" wrapText="1"/>
    </xf>
    <xf numFmtId="49" fontId="26" fillId="2" borderId="58" xfId="2" applyNumberFormat="1" applyFont="1" applyFill="1" applyBorder="1" applyAlignment="1">
      <alignment horizontal="center" vertical="center" wrapText="1"/>
    </xf>
    <xf numFmtId="49" fontId="26" fillId="2" borderId="67" xfId="2" applyNumberFormat="1" applyFont="1" applyFill="1" applyBorder="1" applyAlignment="1">
      <alignment horizontal="center" vertical="center" wrapText="1"/>
    </xf>
    <xf numFmtId="49" fontId="26" fillId="2" borderId="59" xfId="2" applyNumberFormat="1" applyFont="1" applyFill="1" applyBorder="1" applyAlignment="1">
      <alignment horizontal="center" vertical="center" shrinkToFit="1"/>
    </xf>
    <xf numFmtId="0" fontId="8" fillId="0" borderId="29" xfId="0" applyFont="1" applyBorder="1" applyAlignment="1">
      <alignment horizontal="left" vertical="center" wrapText="1" indent="1"/>
    </xf>
    <xf numFmtId="0" fontId="8" fillId="0" borderId="10" xfId="0" applyFont="1" applyBorder="1" applyAlignment="1">
      <alignment horizontal="left" vertical="center" wrapText="1" indent="1"/>
    </xf>
    <xf numFmtId="0" fontId="8" fillId="0" borderId="31" xfId="0" applyFont="1" applyBorder="1" applyAlignment="1">
      <alignment horizontal="left" vertical="center" wrapText="1" indent="1"/>
    </xf>
  </cellXfs>
  <cellStyles count="6">
    <cellStyle name="ハイパーリンク" xfId="5" builtinId="8"/>
    <cellStyle name="桁区切り" xfId="4" builtinId="6"/>
    <cellStyle name="標準" xfId="0" builtinId="0"/>
    <cellStyle name="標準 2" xfId="1"/>
    <cellStyle name="標準 3" xfId="2"/>
    <cellStyle name="標準 4" xfId="3"/>
  </cellStyles>
  <dxfs count="0"/>
  <tableStyles count="0" defaultTableStyle="TableStyleMedium9" defaultPivotStyle="PivotStyleLight16"/>
  <colors>
    <mruColors>
      <color rgb="FFCCECFF"/>
      <color rgb="FFBDFFFF"/>
      <color rgb="FF00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30</xdr:col>
      <xdr:colOff>0</xdr:colOff>
      <xdr:row>12</xdr:row>
      <xdr:rowOff>133350</xdr:rowOff>
    </xdr:from>
    <xdr:to>
      <xdr:col>32</xdr:col>
      <xdr:colOff>0</xdr:colOff>
      <xdr:row>12</xdr:row>
      <xdr:rowOff>133350</xdr:rowOff>
    </xdr:to>
    <xdr:cxnSp macro="">
      <xdr:nvCxnSpPr>
        <xdr:cNvPr id="4" name="直線矢印コネクタ 3"/>
        <xdr:cNvCxnSpPr/>
      </xdr:nvCxnSpPr>
      <xdr:spPr>
        <a:xfrm flipH="1">
          <a:off x="7219950" y="2914650"/>
          <a:ext cx="552450"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28575</xdr:colOff>
      <xdr:row>6</xdr:row>
      <xdr:rowOff>190499</xdr:rowOff>
    </xdr:from>
    <xdr:to>
      <xdr:col>53</xdr:col>
      <xdr:colOff>28575</xdr:colOff>
      <xdr:row>10</xdr:row>
      <xdr:rowOff>47625</xdr:rowOff>
    </xdr:to>
    <xdr:sp macro="" textlink="">
      <xdr:nvSpPr>
        <xdr:cNvPr id="2" name="四角形吹き出し 1"/>
        <xdr:cNvSpPr/>
      </xdr:nvSpPr>
      <xdr:spPr>
        <a:xfrm>
          <a:off x="10839450" y="1590674"/>
          <a:ext cx="2762250" cy="847726"/>
        </a:xfrm>
        <a:prstGeom prst="wedgeRectCallout">
          <a:avLst>
            <a:gd name="adj1" fmla="val -87007"/>
            <a:gd name="adj2" fmla="val 125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入力時は環境依存文字を使用してください。</a:t>
          </a:r>
          <a:endParaRPr kumimoji="1" lang="en-US" altLang="ja-JP"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環境依存文字がない場合は、全角のカッコを用いて「（株）」と入力してください。</a:t>
          </a:r>
          <a:endParaRPr kumimoji="1" lang="ja-JP" altLang="en-US" sz="1100" b="1">
            <a:solidFill>
              <a:srgbClr val="FF0000"/>
            </a:solidFill>
          </a:endParaRPr>
        </a:p>
      </xdr:txBody>
    </xdr:sp>
    <xdr:clientData/>
  </xdr:twoCellAnchor>
  <xdr:twoCellAnchor>
    <xdr:from>
      <xdr:col>36</xdr:col>
      <xdr:colOff>219075</xdr:colOff>
      <xdr:row>4</xdr:row>
      <xdr:rowOff>238125</xdr:rowOff>
    </xdr:from>
    <xdr:to>
      <xdr:col>39</xdr:col>
      <xdr:colOff>95250</xdr:colOff>
      <xdr:row>11</xdr:row>
      <xdr:rowOff>38100</xdr:rowOff>
    </xdr:to>
    <xdr:sp macro="" textlink="">
      <xdr:nvSpPr>
        <xdr:cNvPr id="7" name="フローチャート : 代替処理 6"/>
        <xdr:cNvSpPr/>
      </xdr:nvSpPr>
      <xdr:spPr>
        <a:xfrm>
          <a:off x="9096375" y="1038225"/>
          <a:ext cx="704850" cy="1666875"/>
        </a:xfrm>
        <a:prstGeom prst="flowChartAlternate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17</xdr:row>
      <xdr:rowOff>95250</xdr:rowOff>
    </xdr:from>
    <xdr:to>
      <xdr:col>43</xdr:col>
      <xdr:colOff>123825</xdr:colOff>
      <xdr:row>21</xdr:row>
      <xdr:rowOff>152400</xdr:rowOff>
    </xdr:to>
    <xdr:sp macro="" textlink="">
      <xdr:nvSpPr>
        <xdr:cNvPr id="6" name="正方形/長方形 5"/>
        <xdr:cNvSpPr/>
      </xdr:nvSpPr>
      <xdr:spPr>
        <a:xfrm>
          <a:off x="8905875" y="4857750"/>
          <a:ext cx="2028825" cy="1047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市内の営業所に委任する場合は、お手数でも再度入力をお願いいたします。</a:t>
          </a:r>
        </a:p>
      </xdr:txBody>
    </xdr:sp>
    <xdr:clientData/>
  </xdr:twoCellAnchor>
  <xdr:twoCellAnchor>
    <xdr:from>
      <xdr:col>30</xdr:col>
      <xdr:colOff>28575</xdr:colOff>
      <xdr:row>17</xdr:row>
      <xdr:rowOff>133350</xdr:rowOff>
    </xdr:from>
    <xdr:to>
      <xdr:col>36</xdr:col>
      <xdr:colOff>28575</xdr:colOff>
      <xdr:row>19</xdr:row>
      <xdr:rowOff>123825</xdr:rowOff>
    </xdr:to>
    <xdr:cxnSp macro="">
      <xdr:nvCxnSpPr>
        <xdr:cNvPr id="14" name="直線矢印コネクタ 13"/>
        <xdr:cNvCxnSpPr>
          <a:stCxn id="6" idx="1"/>
        </xdr:cNvCxnSpPr>
      </xdr:nvCxnSpPr>
      <xdr:spPr>
        <a:xfrm flipH="1" flipV="1">
          <a:off x="7248525" y="4895850"/>
          <a:ext cx="1657350" cy="48577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28575</xdr:colOff>
      <xdr:row>18</xdr:row>
      <xdr:rowOff>152400</xdr:rowOff>
    </xdr:from>
    <xdr:to>
      <xdr:col>36</xdr:col>
      <xdr:colOff>28575</xdr:colOff>
      <xdr:row>19</xdr:row>
      <xdr:rowOff>123825</xdr:rowOff>
    </xdr:to>
    <xdr:cxnSp macro="">
      <xdr:nvCxnSpPr>
        <xdr:cNvPr id="15" name="直線矢印コネクタ 14"/>
        <xdr:cNvCxnSpPr>
          <a:stCxn id="6" idx="1"/>
        </xdr:cNvCxnSpPr>
      </xdr:nvCxnSpPr>
      <xdr:spPr>
        <a:xfrm flipH="1" flipV="1">
          <a:off x="7248525" y="5162550"/>
          <a:ext cx="1657350" cy="21907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19</xdr:row>
      <xdr:rowOff>123825</xdr:rowOff>
    </xdr:from>
    <xdr:to>
      <xdr:col>36</xdr:col>
      <xdr:colOff>28575</xdr:colOff>
      <xdr:row>23</xdr:row>
      <xdr:rowOff>133350</xdr:rowOff>
    </xdr:to>
    <xdr:cxnSp macro="">
      <xdr:nvCxnSpPr>
        <xdr:cNvPr id="16" name="直線矢印コネクタ 15"/>
        <xdr:cNvCxnSpPr>
          <a:stCxn id="6" idx="1"/>
        </xdr:cNvCxnSpPr>
      </xdr:nvCxnSpPr>
      <xdr:spPr>
        <a:xfrm flipH="1">
          <a:off x="7239000" y="5381625"/>
          <a:ext cx="1666875" cy="100012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xdr:colOff>
      <xdr:row>49</xdr:row>
      <xdr:rowOff>128587</xdr:rowOff>
    </xdr:from>
    <xdr:to>
      <xdr:col>32</xdr:col>
      <xdr:colOff>271463</xdr:colOff>
      <xdr:row>49</xdr:row>
      <xdr:rowOff>128587</xdr:rowOff>
    </xdr:to>
    <xdr:cxnSp macro="">
      <xdr:nvCxnSpPr>
        <xdr:cNvPr id="23" name="直線矢印コネクタ 22"/>
        <xdr:cNvCxnSpPr/>
      </xdr:nvCxnSpPr>
      <xdr:spPr>
        <a:xfrm flipH="1">
          <a:off x="7281862" y="12406312"/>
          <a:ext cx="762001"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xdr:colOff>
      <xdr:row>49</xdr:row>
      <xdr:rowOff>123826</xdr:rowOff>
    </xdr:from>
    <xdr:to>
      <xdr:col>21</xdr:col>
      <xdr:colOff>233363</xdr:colOff>
      <xdr:row>50</xdr:row>
      <xdr:rowOff>152401</xdr:rowOff>
    </xdr:to>
    <xdr:grpSp>
      <xdr:nvGrpSpPr>
        <xdr:cNvPr id="13" name="グループ化 12"/>
        <xdr:cNvGrpSpPr/>
      </xdr:nvGrpSpPr>
      <xdr:grpSpPr>
        <a:xfrm>
          <a:off x="4524376" y="12334876"/>
          <a:ext cx="709612" cy="295275"/>
          <a:chOff x="5005388" y="12801600"/>
          <a:chExt cx="709612" cy="295275"/>
        </a:xfrm>
      </xdr:grpSpPr>
      <xdr:cxnSp macro="">
        <xdr:nvCxnSpPr>
          <xdr:cNvPr id="24" name="直線コネクタ 23"/>
          <xdr:cNvCxnSpPr/>
        </xdr:nvCxnSpPr>
        <xdr:spPr>
          <a:xfrm>
            <a:off x="5005388" y="13082588"/>
            <a:ext cx="3524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a:off x="5362575" y="12811125"/>
            <a:ext cx="352425" cy="0"/>
          </a:xfrm>
          <a:prstGeom prst="line">
            <a:avLst/>
          </a:prstGeom>
          <a:ln w="254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5353050" y="12801600"/>
            <a:ext cx="0" cy="29527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38100</xdr:colOff>
      <xdr:row>32</xdr:row>
      <xdr:rowOff>114300</xdr:rowOff>
    </xdr:from>
    <xdr:to>
      <xdr:col>35</xdr:col>
      <xdr:colOff>266700</xdr:colOff>
      <xdr:row>32</xdr:row>
      <xdr:rowOff>114300</xdr:rowOff>
    </xdr:to>
    <xdr:cxnSp macro="">
      <xdr:nvCxnSpPr>
        <xdr:cNvPr id="19" name="直線矢印コネクタ 18"/>
        <xdr:cNvCxnSpPr/>
      </xdr:nvCxnSpPr>
      <xdr:spPr>
        <a:xfrm flipH="1">
          <a:off x="5038725" y="7962900"/>
          <a:ext cx="3829050"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19051</xdr:colOff>
      <xdr:row>36</xdr:row>
      <xdr:rowOff>123825</xdr:rowOff>
    </xdr:from>
    <xdr:to>
      <xdr:col>35</xdr:col>
      <xdr:colOff>257175</xdr:colOff>
      <xdr:row>36</xdr:row>
      <xdr:rowOff>133350</xdr:rowOff>
    </xdr:to>
    <xdr:cxnSp macro="">
      <xdr:nvCxnSpPr>
        <xdr:cNvPr id="17" name="直線矢印コネクタ 16"/>
        <xdr:cNvCxnSpPr/>
      </xdr:nvCxnSpPr>
      <xdr:spPr>
        <a:xfrm flipH="1">
          <a:off x="5019676" y="8963025"/>
          <a:ext cx="3838574" cy="952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47625</xdr:colOff>
      <xdr:row>38</xdr:row>
      <xdr:rowOff>28575</xdr:rowOff>
    </xdr:from>
    <xdr:to>
      <xdr:col>35</xdr:col>
      <xdr:colOff>257175</xdr:colOff>
      <xdr:row>40</xdr:row>
      <xdr:rowOff>152401</xdr:rowOff>
    </xdr:to>
    <xdr:cxnSp macro="">
      <xdr:nvCxnSpPr>
        <xdr:cNvPr id="18" name="直線矢印コネクタ 17"/>
        <xdr:cNvCxnSpPr/>
      </xdr:nvCxnSpPr>
      <xdr:spPr>
        <a:xfrm flipH="1" flipV="1">
          <a:off x="5048250" y="9363075"/>
          <a:ext cx="3810000" cy="619126"/>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76200</xdr:colOff>
      <xdr:row>20</xdr:row>
      <xdr:rowOff>114300</xdr:rowOff>
    </xdr:from>
    <xdr:to>
      <xdr:col>40</xdr:col>
      <xdr:colOff>180975</xdr:colOff>
      <xdr:row>20</xdr:row>
      <xdr:rowOff>114300</xdr:rowOff>
    </xdr:to>
    <xdr:cxnSp macro="">
      <xdr:nvCxnSpPr>
        <xdr:cNvPr id="3" name="直線矢印コネクタ 2"/>
        <xdr:cNvCxnSpPr/>
      </xdr:nvCxnSpPr>
      <xdr:spPr>
        <a:xfrm flipH="1">
          <a:off x="6934200" y="5238750"/>
          <a:ext cx="866775"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19050</xdr:colOff>
      <xdr:row>17</xdr:row>
      <xdr:rowOff>152400</xdr:rowOff>
    </xdr:from>
    <xdr:to>
      <xdr:col>42</xdr:col>
      <xdr:colOff>0</xdr:colOff>
      <xdr:row>17</xdr:row>
      <xdr:rowOff>152400</xdr:rowOff>
    </xdr:to>
    <xdr:cxnSp macro="">
      <xdr:nvCxnSpPr>
        <xdr:cNvPr id="2" name="直線矢印コネクタ 1"/>
        <xdr:cNvCxnSpPr/>
      </xdr:nvCxnSpPr>
      <xdr:spPr>
        <a:xfrm flipH="1">
          <a:off x="6819900" y="6048375"/>
          <a:ext cx="1581150"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60</xdr:col>
      <xdr:colOff>19050</xdr:colOff>
      <xdr:row>21</xdr:row>
      <xdr:rowOff>161925</xdr:rowOff>
    </xdr:from>
    <xdr:to>
      <xdr:col>79</xdr:col>
      <xdr:colOff>19050</xdr:colOff>
      <xdr:row>24</xdr:row>
      <xdr:rowOff>171451</xdr:rowOff>
    </xdr:to>
    <xdr:sp macro="" textlink="">
      <xdr:nvSpPr>
        <xdr:cNvPr id="3" name="四角形吹き出し 2"/>
        <xdr:cNvSpPr/>
      </xdr:nvSpPr>
      <xdr:spPr>
        <a:xfrm>
          <a:off x="8020050" y="6829425"/>
          <a:ext cx="2533650" cy="1200151"/>
        </a:xfrm>
        <a:prstGeom prst="wedgeRectCallout">
          <a:avLst>
            <a:gd name="adj1" fmla="val -98652"/>
            <a:gd name="adj2" fmla="val 328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営業所等に委任する場合の、委任される営業所等代表者印を押印してください。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（この印鑑で契約書を作成）</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123825</xdr:colOff>
      <xdr:row>0</xdr:row>
      <xdr:rowOff>123823</xdr:rowOff>
    </xdr:from>
    <xdr:to>
      <xdr:col>81</xdr:col>
      <xdr:colOff>123825</xdr:colOff>
      <xdr:row>6</xdr:row>
      <xdr:rowOff>38100</xdr:rowOff>
    </xdr:to>
    <xdr:sp macro="" textlink="">
      <xdr:nvSpPr>
        <xdr:cNvPr id="2" name="四角形吹き出し 1"/>
        <xdr:cNvSpPr/>
      </xdr:nvSpPr>
      <xdr:spPr>
        <a:xfrm>
          <a:off x="8305800" y="123823"/>
          <a:ext cx="2533650" cy="1714502"/>
        </a:xfrm>
        <a:prstGeom prst="wedgeRectCallout">
          <a:avLst>
            <a:gd name="adj1" fmla="val -101284"/>
            <a:gd name="adj2" fmla="val -123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　会社の代表者印を使用して契約をする場合は、この</a:t>
          </a:r>
          <a:r>
            <a:rPr kumimoji="1" lang="ja-JP" altLang="en-US" sz="1100" b="1" u="sng">
              <a:solidFill>
                <a:srgbClr val="FF0000"/>
              </a:solidFill>
              <a:latin typeface="BIZ UDゴシック" panose="020B0400000000000000" pitchFamily="49" charset="-128"/>
              <a:ea typeface="BIZ UDゴシック" panose="020B0400000000000000" pitchFamily="49" charset="-128"/>
            </a:rPr>
            <a:t>「使用印鑑届」は提出不要です。</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　「委任状」に押印されている「受任者印」と異なる印鑑を使用して契約をする場合はこの「使用印鑑届」に使用する印鑑を押印してください。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133350</xdr:colOff>
      <xdr:row>10</xdr:row>
      <xdr:rowOff>9525</xdr:rowOff>
    </xdr:from>
    <xdr:to>
      <xdr:col>20</xdr:col>
      <xdr:colOff>133350</xdr:colOff>
      <xdr:row>11</xdr:row>
      <xdr:rowOff>9525</xdr:rowOff>
    </xdr:to>
    <xdr:cxnSp macro="">
      <xdr:nvCxnSpPr>
        <xdr:cNvPr id="5" name="直線矢印コネクタ 4"/>
        <xdr:cNvCxnSpPr/>
      </xdr:nvCxnSpPr>
      <xdr:spPr>
        <a:xfrm>
          <a:off x="3371850" y="1247775"/>
          <a:ext cx="0" cy="152400"/>
        </a:xfrm>
        <a:prstGeom prst="straightConnector1">
          <a:avLst/>
        </a:prstGeom>
        <a:ln w="1905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76200</xdr:colOff>
      <xdr:row>8</xdr:row>
      <xdr:rowOff>142875</xdr:rowOff>
    </xdr:from>
    <xdr:to>
      <xdr:col>73</xdr:col>
      <xdr:colOff>0</xdr:colOff>
      <xdr:row>8</xdr:row>
      <xdr:rowOff>142875</xdr:rowOff>
    </xdr:to>
    <xdr:cxnSp macro="">
      <xdr:nvCxnSpPr>
        <xdr:cNvPr id="6" name="直線矢印コネクタ 5"/>
        <xdr:cNvCxnSpPr/>
      </xdr:nvCxnSpPr>
      <xdr:spPr>
        <a:xfrm flipH="1">
          <a:off x="11087100" y="1419225"/>
          <a:ext cx="771525"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115</xdr:row>
      <xdr:rowOff>133350</xdr:rowOff>
    </xdr:from>
    <xdr:to>
      <xdr:col>7</xdr:col>
      <xdr:colOff>142875</xdr:colOff>
      <xdr:row>115</xdr:row>
      <xdr:rowOff>276225</xdr:rowOff>
    </xdr:to>
    <xdr:sp macro="" textlink="">
      <xdr:nvSpPr>
        <xdr:cNvPr id="7" name="Text Box 391"/>
        <xdr:cNvSpPr txBox="1">
          <a:spLocks noChangeArrowheads="1"/>
        </xdr:cNvSpPr>
      </xdr:nvSpPr>
      <xdr:spPr bwMode="auto">
        <a:xfrm>
          <a:off x="142875" y="15373350"/>
          <a:ext cx="1133475" cy="190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都道府県コード表参照</a:t>
          </a:r>
        </a:p>
      </xdr:txBody>
    </xdr:sp>
    <xdr:clientData/>
  </xdr:twoCellAnchor>
  <xdr:twoCellAnchor>
    <xdr:from>
      <xdr:col>36</xdr:col>
      <xdr:colOff>142875</xdr:colOff>
      <xdr:row>115</xdr:row>
      <xdr:rowOff>9525</xdr:rowOff>
    </xdr:from>
    <xdr:to>
      <xdr:col>41</xdr:col>
      <xdr:colOff>28575</xdr:colOff>
      <xdr:row>115</xdr:row>
      <xdr:rowOff>9525</xdr:rowOff>
    </xdr:to>
    <xdr:sp macro="" textlink="">
      <xdr:nvSpPr>
        <xdr:cNvPr id="8" name="Line 421"/>
        <xdr:cNvSpPr>
          <a:spLocks noChangeShapeType="1"/>
        </xdr:cNvSpPr>
      </xdr:nvSpPr>
      <xdr:spPr bwMode="auto">
        <a:xfrm>
          <a:off x="5972175" y="1524952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24314;&#35373;&#24037;&#20107;&#25552;&#20986;&#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上の注意"/>
      <sheetName val="入力シート"/>
      <sheetName val="①申請書"/>
      <sheetName val="②委任状"/>
      <sheetName val="③使用印鑑届"/>
      <sheetName val="④暴力団排除誓約書"/>
      <sheetName val="⑤工事登録票"/>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Normal="100" workbookViewId="0">
      <selection activeCell="B29" sqref="B29:X31"/>
    </sheetView>
  </sheetViews>
  <sheetFormatPr defaultColWidth="9" defaultRowHeight="13.5"/>
  <cols>
    <col min="1" max="1" width="3.625" style="90" customWidth="1"/>
    <col min="2" max="26" width="3.625" style="1" customWidth="1"/>
    <col min="27" max="16384" width="9" style="1"/>
  </cols>
  <sheetData>
    <row r="1" spans="1:24" ht="18" customHeight="1"/>
    <row r="2" spans="1:24" ht="18" customHeight="1">
      <c r="G2" s="98" t="s">
        <v>210</v>
      </c>
      <c r="H2" s="98"/>
      <c r="I2" s="98"/>
      <c r="J2" s="98"/>
      <c r="K2" s="98"/>
      <c r="L2" s="98"/>
      <c r="M2" s="98"/>
      <c r="N2" s="98"/>
      <c r="O2" s="98"/>
      <c r="P2" s="98"/>
      <c r="Q2" s="98"/>
      <c r="R2" s="98"/>
    </row>
    <row r="3" spans="1:24" ht="18" customHeight="1">
      <c r="G3" s="28"/>
      <c r="H3" s="28"/>
      <c r="I3" s="28"/>
      <c r="J3" s="28"/>
      <c r="K3" s="28"/>
      <c r="L3" s="28"/>
      <c r="M3" s="28"/>
      <c r="N3" s="28"/>
      <c r="O3" s="28"/>
      <c r="P3" s="28"/>
      <c r="Q3" s="28"/>
      <c r="R3" s="28"/>
    </row>
    <row r="4" spans="1:24" ht="18" customHeight="1">
      <c r="A4" s="99" t="s">
        <v>211</v>
      </c>
      <c r="B4" s="99"/>
      <c r="C4" s="99"/>
      <c r="D4" s="99"/>
      <c r="E4" s="99"/>
      <c r="F4" s="99"/>
      <c r="G4" s="99"/>
      <c r="H4" s="99"/>
      <c r="I4" s="99"/>
      <c r="J4" s="99"/>
      <c r="K4" s="99"/>
      <c r="L4" s="99"/>
      <c r="M4" s="99"/>
      <c r="N4" s="99"/>
      <c r="O4" s="99"/>
      <c r="P4" s="99"/>
      <c r="Q4" s="99"/>
      <c r="R4" s="99"/>
      <c r="S4" s="99"/>
      <c r="T4" s="99"/>
      <c r="U4" s="99"/>
      <c r="V4" s="99"/>
      <c r="W4" s="99"/>
      <c r="X4" s="99"/>
    </row>
    <row r="5" spans="1:24" ht="18" customHeight="1">
      <c r="A5" s="84" t="s">
        <v>212</v>
      </c>
      <c r="B5" s="96" t="s">
        <v>237</v>
      </c>
      <c r="C5" s="96"/>
      <c r="D5" s="96"/>
      <c r="E5" s="96"/>
      <c r="F5" s="96"/>
      <c r="G5" s="96"/>
      <c r="H5" s="96"/>
      <c r="I5" s="96"/>
      <c r="J5" s="96"/>
      <c r="K5" s="96"/>
      <c r="L5" s="96"/>
      <c r="M5" s="96"/>
      <c r="N5" s="96"/>
      <c r="O5" s="96"/>
      <c r="P5" s="96"/>
      <c r="Q5" s="96"/>
      <c r="R5" s="96"/>
      <c r="S5" s="96"/>
      <c r="T5" s="96"/>
      <c r="U5" s="96"/>
      <c r="V5" s="96"/>
      <c r="W5" s="96"/>
      <c r="X5" s="96"/>
    </row>
    <row r="6" spans="1:24" ht="18" customHeight="1">
      <c r="A6" s="84" t="s">
        <v>212</v>
      </c>
      <c r="B6" s="96" t="s">
        <v>238</v>
      </c>
      <c r="C6" s="96"/>
      <c r="D6" s="96"/>
      <c r="E6" s="96"/>
      <c r="F6" s="96"/>
      <c r="G6" s="96"/>
      <c r="H6" s="96"/>
      <c r="I6" s="96"/>
      <c r="J6" s="96"/>
      <c r="K6" s="96"/>
      <c r="L6" s="96"/>
      <c r="M6" s="96"/>
      <c r="N6" s="96"/>
      <c r="O6" s="96"/>
      <c r="P6" s="96"/>
      <c r="Q6" s="96"/>
      <c r="R6" s="96"/>
      <c r="S6" s="96"/>
      <c r="T6" s="96"/>
      <c r="U6" s="96"/>
      <c r="V6" s="96"/>
      <c r="W6" s="96"/>
      <c r="X6" s="96"/>
    </row>
    <row r="7" spans="1:24" ht="18" customHeight="1">
      <c r="A7" s="84" t="s">
        <v>212</v>
      </c>
      <c r="B7" s="96" t="s">
        <v>209</v>
      </c>
      <c r="C7" s="96"/>
      <c r="D7" s="96"/>
      <c r="E7" s="96"/>
      <c r="F7" s="96"/>
      <c r="G7" s="96"/>
      <c r="H7" s="96"/>
      <c r="I7" s="96"/>
      <c r="J7" s="96"/>
      <c r="K7" s="96"/>
      <c r="L7" s="96"/>
      <c r="M7" s="96"/>
      <c r="N7" s="96"/>
      <c r="O7" s="96"/>
      <c r="P7" s="96"/>
      <c r="Q7" s="96"/>
      <c r="R7" s="96"/>
      <c r="S7" s="96"/>
      <c r="T7" s="96"/>
      <c r="U7" s="96"/>
      <c r="V7" s="96"/>
      <c r="W7" s="96"/>
      <c r="X7" s="96"/>
    </row>
    <row r="8" spans="1:24" ht="18" customHeight="1">
      <c r="A8" s="84" t="s">
        <v>212</v>
      </c>
      <c r="B8" s="96" t="s">
        <v>248</v>
      </c>
      <c r="C8" s="96"/>
      <c r="D8" s="96"/>
      <c r="E8" s="96"/>
      <c r="F8" s="96"/>
      <c r="G8" s="96"/>
      <c r="H8" s="96"/>
      <c r="I8" s="96"/>
      <c r="J8" s="96"/>
      <c r="K8" s="96"/>
      <c r="L8" s="96"/>
      <c r="M8" s="96"/>
      <c r="N8" s="96"/>
      <c r="O8" s="96"/>
      <c r="P8" s="96"/>
      <c r="Q8" s="96"/>
      <c r="R8" s="96"/>
      <c r="S8" s="96"/>
      <c r="T8" s="96"/>
      <c r="U8" s="96"/>
      <c r="V8" s="96"/>
      <c r="W8" s="96"/>
      <c r="X8" s="96"/>
    </row>
    <row r="9" spans="1:24" ht="18" customHeight="1">
      <c r="A9" s="84"/>
      <c r="B9" s="96"/>
      <c r="C9" s="96"/>
      <c r="D9" s="96"/>
      <c r="E9" s="96"/>
      <c r="F9" s="96"/>
      <c r="G9" s="96"/>
      <c r="H9" s="96"/>
      <c r="I9" s="96"/>
      <c r="J9" s="96"/>
      <c r="K9" s="96"/>
      <c r="L9" s="96"/>
      <c r="M9" s="96"/>
      <c r="N9" s="96"/>
      <c r="O9" s="96"/>
      <c r="P9" s="96"/>
      <c r="Q9" s="96"/>
      <c r="R9" s="96"/>
      <c r="S9" s="96"/>
      <c r="T9" s="96"/>
      <c r="U9" s="96"/>
      <c r="V9" s="96"/>
      <c r="W9" s="96"/>
      <c r="X9" s="96"/>
    </row>
    <row r="10" spans="1:24" ht="18" hidden="1" customHeight="1">
      <c r="A10" s="84" t="s">
        <v>212</v>
      </c>
      <c r="B10" s="96" t="s">
        <v>230</v>
      </c>
      <c r="C10" s="96"/>
      <c r="D10" s="96"/>
      <c r="E10" s="96"/>
      <c r="F10" s="96"/>
      <c r="G10" s="96"/>
      <c r="H10" s="96"/>
      <c r="I10" s="96"/>
      <c r="J10" s="96"/>
      <c r="K10" s="96"/>
      <c r="L10" s="96"/>
      <c r="M10" s="96"/>
      <c r="N10" s="96"/>
      <c r="O10" s="96"/>
      <c r="P10" s="96"/>
      <c r="Q10" s="96"/>
      <c r="R10" s="96"/>
      <c r="S10" s="96"/>
      <c r="T10" s="96"/>
      <c r="U10" s="96"/>
      <c r="V10" s="96"/>
      <c r="W10" s="96"/>
      <c r="X10" s="96"/>
    </row>
    <row r="11" spans="1:24" ht="18" hidden="1" customHeight="1">
      <c r="A11" s="84"/>
      <c r="B11" s="96"/>
      <c r="C11" s="96"/>
      <c r="D11" s="96"/>
      <c r="E11" s="96"/>
      <c r="F11" s="96"/>
      <c r="G11" s="96"/>
      <c r="H11" s="96"/>
      <c r="I11" s="96"/>
      <c r="J11" s="96"/>
      <c r="K11" s="96"/>
      <c r="L11" s="96"/>
      <c r="M11" s="96"/>
      <c r="N11" s="96"/>
      <c r="O11" s="96"/>
      <c r="P11" s="96"/>
      <c r="Q11" s="96"/>
      <c r="R11" s="96"/>
      <c r="S11" s="96"/>
      <c r="T11" s="96"/>
      <c r="U11" s="96"/>
      <c r="V11" s="96"/>
      <c r="W11" s="96"/>
      <c r="X11" s="96"/>
    </row>
    <row r="12" spans="1:24" ht="18" customHeight="1">
      <c r="A12" s="84" t="s">
        <v>212</v>
      </c>
      <c r="B12" s="96" t="s">
        <v>228</v>
      </c>
      <c r="C12" s="96"/>
      <c r="D12" s="96"/>
      <c r="E12" s="96"/>
      <c r="F12" s="96"/>
      <c r="G12" s="96"/>
      <c r="H12" s="96"/>
      <c r="I12" s="96"/>
      <c r="J12" s="96"/>
      <c r="K12" s="96"/>
      <c r="L12" s="96"/>
      <c r="M12" s="96"/>
      <c r="N12" s="96"/>
      <c r="O12" s="96"/>
      <c r="P12" s="96"/>
      <c r="Q12" s="96"/>
      <c r="R12" s="96"/>
      <c r="S12" s="96"/>
      <c r="T12" s="96"/>
      <c r="U12" s="96"/>
      <c r="V12" s="96"/>
      <c r="W12" s="96"/>
      <c r="X12" s="96"/>
    </row>
    <row r="13" spans="1:24" ht="18" customHeight="1">
      <c r="A13" s="84"/>
      <c r="B13" s="96" t="s">
        <v>239</v>
      </c>
      <c r="C13" s="96"/>
      <c r="D13" s="96"/>
      <c r="E13" s="96"/>
      <c r="F13" s="96"/>
      <c r="G13" s="96"/>
      <c r="H13" s="96"/>
      <c r="I13" s="96"/>
      <c r="J13" s="96"/>
      <c r="K13" s="96"/>
      <c r="L13" s="96"/>
      <c r="M13" s="96"/>
      <c r="N13" s="96"/>
      <c r="O13" s="96"/>
      <c r="P13" s="96"/>
      <c r="Q13" s="96"/>
      <c r="R13" s="96"/>
      <c r="S13" s="96"/>
      <c r="T13" s="96"/>
      <c r="U13" s="96"/>
      <c r="V13" s="96"/>
      <c r="W13" s="96"/>
      <c r="X13" s="96"/>
    </row>
    <row r="14" spans="1:24" ht="18" customHeight="1">
      <c r="A14" s="84" t="s">
        <v>212</v>
      </c>
      <c r="B14" s="96" t="s">
        <v>240</v>
      </c>
      <c r="C14" s="96"/>
      <c r="D14" s="96"/>
      <c r="E14" s="96"/>
      <c r="F14" s="96"/>
      <c r="G14" s="96"/>
      <c r="H14" s="96"/>
      <c r="I14" s="96"/>
      <c r="J14" s="96"/>
      <c r="K14" s="96"/>
      <c r="L14" s="96"/>
      <c r="M14" s="96"/>
      <c r="N14" s="96"/>
      <c r="O14" s="96"/>
      <c r="P14" s="96"/>
      <c r="Q14" s="96"/>
      <c r="R14" s="96"/>
      <c r="S14" s="96"/>
      <c r="T14" s="96"/>
      <c r="U14" s="96"/>
      <c r="V14" s="96"/>
      <c r="W14" s="96"/>
      <c r="X14" s="96"/>
    </row>
    <row r="15" spans="1:24" ht="18" customHeight="1">
      <c r="A15" s="84"/>
      <c r="B15" s="83"/>
      <c r="C15" s="83"/>
      <c r="D15" s="83"/>
      <c r="E15" s="83"/>
      <c r="F15" s="83"/>
      <c r="G15" s="83"/>
      <c r="H15" s="83"/>
      <c r="I15" s="83"/>
      <c r="J15" s="83"/>
      <c r="K15" s="83"/>
      <c r="L15" s="83"/>
      <c r="M15" s="83"/>
      <c r="N15" s="83"/>
      <c r="O15" s="83"/>
      <c r="P15" s="83"/>
      <c r="Q15" s="83"/>
      <c r="R15" s="83"/>
      <c r="S15" s="83"/>
      <c r="T15" s="83"/>
      <c r="U15" s="83"/>
      <c r="V15" s="83"/>
      <c r="W15" s="83"/>
      <c r="X15" s="83"/>
    </row>
    <row r="16" spans="1:24" ht="18" customHeight="1">
      <c r="A16" s="97" t="s">
        <v>213</v>
      </c>
      <c r="B16" s="97"/>
      <c r="C16" s="97"/>
      <c r="D16" s="97"/>
      <c r="E16" s="97"/>
      <c r="F16" s="97"/>
      <c r="G16" s="97"/>
      <c r="H16" s="97"/>
      <c r="I16" s="97"/>
      <c r="J16" s="97"/>
      <c r="K16" s="97"/>
      <c r="L16" s="97"/>
      <c r="M16" s="97"/>
      <c r="N16" s="97"/>
      <c r="O16" s="97"/>
      <c r="P16" s="97"/>
      <c r="Q16" s="97"/>
      <c r="R16" s="97"/>
      <c r="S16" s="97"/>
      <c r="T16" s="97"/>
      <c r="U16" s="97"/>
      <c r="V16" s="97"/>
      <c r="W16" s="97"/>
      <c r="X16" s="97"/>
    </row>
    <row r="17" spans="1:24" ht="18" customHeight="1">
      <c r="A17" s="84" t="s">
        <v>212</v>
      </c>
      <c r="B17" s="96" t="s">
        <v>241</v>
      </c>
      <c r="C17" s="96"/>
      <c r="D17" s="96"/>
      <c r="E17" s="96"/>
      <c r="F17" s="96"/>
      <c r="G17" s="96"/>
      <c r="H17" s="96"/>
      <c r="I17" s="96"/>
      <c r="J17" s="96"/>
      <c r="K17" s="96"/>
      <c r="L17" s="96"/>
      <c r="M17" s="96"/>
      <c r="N17" s="96"/>
      <c r="O17" s="96"/>
      <c r="P17" s="96"/>
      <c r="Q17" s="96"/>
      <c r="R17" s="96"/>
      <c r="S17" s="96"/>
      <c r="T17" s="96"/>
      <c r="U17" s="96"/>
      <c r="V17" s="96"/>
      <c r="W17" s="96"/>
      <c r="X17" s="96"/>
    </row>
    <row r="18" spans="1:24" ht="18" customHeight="1">
      <c r="A18" s="84"/>
      <c r="B18" s="96"/>
      <c r="C18" s="96"/>
      <c r="D18" s="96"/>
      <c r="E18" s="96"/>
      <c r="F18" s="96"/>
      <c r="G18" s="96"/>
      <c r="H18" s="96"/>
      <c r="I18" s="96"/>
      <c r="J18" s="96"/>
      <c r="K18" s="96"/>
      <c r="L18" s="96"/>
      <c r="M18" s="96"/>
      <c r="N18" s="96"/>
      <c r="O18" s="96"/>
      <c r="P18" s="96"/>
      <c r="Q18" s="96"/>
      <c r="R18" s="96"/>
      <c r="S18" s="96"/>
      <c r="T18" s="96"/>
      <c r="U18" s="96"/>
      <c r="V18" s="96"/>
      <c r="W18" s="96"/>
      <c r="X18" s="96"/>
    </row>
    <row r="19" spans="1:24" ht="18" customHeight="1">
      <c r="A19" s="84" t="s">
        <v>212</v>
      </c>
      <c r="B19" s="96" t="s">
        <v>215</v>
      </c>
      <c r="C19" s="96"/>
      <c r="D19" s="96"/>
      <c r="E19" s="96"/>
      <c r="F19" s="96"/>
      <c r="G19" s="96"/>
      <c r="H19" s="96"/>
      <c r="I19" s="96"/>
      <c r="J19" s="96"/>
      <c r="K19" s="96"/>
      <c r="L19" s="96"/>
      <c r="M19" s="96"/>
      <c r="N19" s="96"/>
      <c r="O19" s="96"/>
      <c r="P19" s="96"/>
      <c r="Q19" s="96"/>
      <c r="R19" s="96"/>
      <c r="S19" s="96"/>
      <c r="T19" s="96"/>
      <c r="U19" s="96"/>
      <c r="V19" s="96"/>
      <c r="W19" s="96"/>
      <c r="X19" s="96"/>
    </row>
    <row r="20" spans="1:24" ht="18" customHeight="1">
      <c r="A20" s="84"/>
      <c r="B20" s="96"/>
      <c r="C20" s="96"/>
      <c r="D20" s="96"/>
      <c r="E20" s="96"/>
      <c r="F20" s="96"/>
      <c r="G20" s="96"/>
      <c r="H20" s="96"/>
      <c r="I20" s="96"/>
      <c r="J20" s="96"/>
      <c r="K20" s="96"/>
      <c r="L20" s="96"/>
      <c r="M20" s="96"/>
      <c r="N20" s="96"/>
      <c r="O20" s="96"/>
      <c r="P20" s="96"/>
      <c r="Q20" s="96"/>
      <c r="R20" s="96"/>
      <c r="S20" s="96"/>
      <c r="T20" s="96"/>
      <c r="U20" s="96"/>
      <c r="V20" s="96"/>
      <c r="W20" s="96"/>
      <c r="X20" s="96"/>
    </row>
    <row r="21" spans="1:24" ht="18" customHeight="1">
      <c r="A21" s="84"/>
      <c r="B21" s="96"/>
      <c r="C21" s="96"/>
      <c r="D21" s="96"/>
      <c r="E21" s="96"/>
      <c r="F21" s="96"/>
      <c r="G21" s="96"/>
      <c r="H21" s="96"/>
      <c r="I21" s="96"/>
      <c r="J21" s="96"/>
      <c r="K21" s="96"/>
      <c r="L21" s="96"/>
      <c r="M21" s="96"/>
      <c r="N21" s="96"/>
      <c r="O21" s="96"/>
      <c r="P21" s="96"/>
      <c r="Q21" s="96"/>
      <c r="R21" s="96"/>
      <c r="S21" s="96"/>
      <c r="T21" s="96"/>
      <c r="U21" s="96"/>
      <c r="V21" s="96"/>
      <c r="W21" s="96"/>
      <c r="X21" s="96"/>
    </row>
    <row r="22" spans="1:24" ht="18" customHeight="1">
      <c r="A22" s="97" t="s">
        <v>216</v>
      </c>
      <c r="B22" s="97"/>
      <c r="C22" s="97"/>
      <c r="D22" s="97"/>
      <c r="E22" s="97"/>
      <c r="F22" s="97"/>
      <c r="G22" s="97"/>
      <c r="H22" s="97"/>
      <c r="I22" s="97"/>
      <c r="J22" s="97"/>
      <c r="K22" s="97"/>
      <c r="L22" s="97"/>
      <c r="M22" s="97"/>
      <c r="N22" s="97"/>
      <c r="O22" s="97"/>
      <c r="P22" s="97"/>
      <c r="Q22" s="97"/>
      <c r="R22" s="97"/>
      <c r="S22" s="97"/>
      <c r="T22" s="97"/>
      <c r="U22" s="97"/>
      <c r="V22" s="97"/>
      <c r="W22" s="97"/>
      <c r="X22" s="97"/>
    </row>
    <row r="23" spans="1:24" ht="18" customHeight="1">
      <c r="A23" s="84" t="s">
        <v>212</v>
      </c>
      <c r="B23" s="96" t="s">
        <v>242</v>
      </c>
      <c r="C23" s="96"/>
      <c r="D23" s="96"/>
      <c r="E23" s="96"/>
      <c r="F23" s="96"/>
      <c r="G23" s="96"/>
      <c r="H23" s="96"/>
      <c r="I23" s="96"/>
      <c r="J23" s="96"/>
      <c r="K23" s="96"/>
      <c r="L23" s="96"/>
      <c r="M23" s="96"/>
      <c r="N23" s="96"/>
      <c r="O23" s="96"/>
      <c r="P23" s="96"/>
      <c r="Q23" s="96"/>
      <c r="R23" s="96"/>
      <c r="S23" s="96"/>
      <c r="T23" s="96"/>
      <c r="U23" s="96"/>
      <c r="V23" s="96"/>
      <c r="W23" s="96"/>
      <c r="X23" s="96"/>
    </row>
    <row r="24" spans="1:24" ht="18" customHeight="1">
      <c r="A24" s="84"/>
      <c r="B24" s="83"/>
      <c r="C24" s="83"/>
      <c r="D24" s="83"/>
      <c r="E24" s="83"/>
      <c r="F24" s="83"/>
      <c r="G24" s="83"/>
      <c r="H24" s="83"/>
      <c r="I24" s="83"/>
      <c r="J24" s="83"/>
      <c r="K24" s="83"/>
      <c r="L24" s="83"/>
      <c r="M24" s="83"/>
      <c r="N24" s="83"/>
      <c r="O24" s="83"/>
      <c r="P24" s="83"/>
      <c r="Q24" s="83"/>
      <c r="R24" s="83"/>
      <c r="S24" s="83"/>
      <c r="T24" s="83"/>
      <c r="U24" s="83"/>
      <c r="V24" s="83"/>
      <c r="W24" s="83"/>
      <c r="X24" s="83"/>
    </row>
    <row r="25" spans="1:24" ht="18" customHeight="1">
      <c r="A25" s="97" t="s">
        <v>214</v>
      </c>
      <c r="B25" s="97"/>
      <c r="C25" s="97"/>
      <c r="D25" s="97"/>
      <c r="E25" s="97"/>
      <c r="F25" s="97"/>
      <c r="G25" s="97"/>
      <c r="H25" s="97"/>
      <c r="I25" s="97"/>
      <c r="J25" s="97"/>
      <c r="K25" s="97"/>
      <c r="L25" s="97"/>
      <c r="M25" s="97"/>
      <c r="N25" s="97"/>
      <c r="O25" s="97"/>
      <c r="P25" s="97"/>
      <c r="Q25" s="97"/>
      <c r="R25" s="97"/>
      <c r="S25" s="97"/>
      <c r="T25" s="97"/>
      <c r="U25" s="97"/>
      <c r="V25" s="97"/>
      <c r="W25" s="97"/>
      <c r="X25" s="97"/>
    </row>
    <row r="26" spans="1:24" ht="18" customHeight="1">
      <c r="A26" s="84" t="s">
        <v>212</v>
      </c>
      <c r="B26" s="96" t="s">
        <v>283</v>
      </c>
      <c r="C26" s="96"/>
      <c r="D26" s="96"/>
      <c r="E26" s="96"/>
      <c r="F26" s="96"/>
      <c r="G26" s="96"/>
      <c r="H26" s="96"/>
      <c r="I26" s="96"/>
      <c r="J26" s="96"/>
      <c r="K26" s="96"/>
      <c r="L26" s="96"/>
      <c r="M26" s="96"/>
      <c r="N26" s="96"/>
      <c r="O26" s="96"/>
      <c r="P26" s="96"/>
      <c r="Q26" s="96"/>
      <c r="R26" s="96"/>
      <c r="S26" s="96"/>
      <c r="T26" s="96"/>
      <c r="U26" s="96"/>
      <c r="V26" s="96"/>
      <c r="W26" s="96"/>
      <c r="X26" s="96"/>
    </row>
    <row r="27" spans="1:24" ht="18" customHeight="1">
      <c r="A27" s="84" t="s">
        <v>212</v>
      </c>
      <c r="B27" s="96" t="s">
        <v>243</v>
      </c>
      <c r="C27" s="96"/>
      <c r="D27" s="96"/>
      <c r="E27" s="96"/>
      <c r="F27" s="96"/>
      <c r="G27" s="96"/>
      <c r="H27" s="96"/>
      <c r="I27" s="96"/>
      <c r="J27" s="96"/>
      <c r="K27" s="96"/>
      <c r="L27" s="96"/>
      <c r="M27" s="96"/>
      <c r="N27" s="96"/>
      <c r="O27" s="96"/>
      <c r="P27" s="96"/>
      <c r="Q27" s="96"/>
      <c r="R27" s="96"/>
      <c r="S27" s="96"/>
      <c r="T27" s="96"/>
      <c r="U27" s="96"/>
      <c r="V27" s="96"/>
      <c r="W27" s="96"/>
      <c r="X27" s="96"/>
    </row>
    <row r="28" spans="1:24" ht="18" customHeight="1">
      <c r="A28" s="84"/>
      <c r="B28" s="96"/>
      <c r="C28" s="96"/>
      <c r="D28" s="96"/>
      <c r="E28" s="96"/>
      <c r="F28" s="96"/>
      <c r="G28" s="96"/>
      <c r="H28" s="96"/>
      <c r="I28" s="96"/>
      <c r="J28" s="96"/>
      <c r="K28" s="96"/>
      <c r="L28" s="96"/>
      <c r="M28" s="96"/>
      <c r="N28" s="96"/>
      <c r="O28" s="96"/>
      <c r="P28" s="96"/>
      <c r="Q28" s="96"/>
      <c r="R28" s="96"/>
      <c r="S28" s="96"/>
      <c r="T28" s="96"/>
      <c r="U28" s="96"/>
      <c r="V28" s="96"/>
      <c r="W28" s="96"/>
      <c r="X28" s="96"/>
    </row>
    <row r="29" spans="1:24" ht="18" customHeight="1">
      <c r="A29" s="84" t="s">
        <v>212</v>
      </c>
      <c r="B29" s="96" t="s">
        <v>282</v>
      </c>
      <c r="C29" s="96"/>
      <c r="D29" s="96"/>
      <c r="E29" s="96"/>
      <c r="F29" s="96"/>
      <c r="G29" s="96"/>
      <c r="H29" s="96"/>
      <c r="I29" s="96"/>
      <c r="J29" s="96"/>
      <c r="K29" s="96"/>
      <c r="L29" s="96"/>
      <c r="M29" s="96"/>
      <c r="N29" s="96"/>
      <c r="O29" s="96"/>
      <c r="P29" s="96"/>
      <c r="Q29" s="96"/>
      <c r="R29" s="96"/>
      <c r="S29" s="96"/>
      <c r="T29" s="96"/>
      <c r="U29" s="96"/>
      <c r="V29" s="96"/>
      <c r="W29" s="96"/>
      <c r="X29" s="96"/>
    </row>
    <row r="30" spans="1:24" ht="18" customHeight="1">
      <c r="A30" s="84"/>
      <c r="B30" s="96"/>
      <c r="C30" s="96"/>
      <c r="D30" s="96"/>
      <c r="E30" s="96"/>
      <c r="F30" s="96"/>
      <c r="G30" s="96"/>
      <c r="H30" s="96"/>
      <c r="I30" s="96"/>
      <c r="J30" s="96"/>
      <c r="K30" s="96"/>
      <c r="L30" s="96"/>
      <c r="M30" s="96"/>
      <c r="N30" s="96"/>
      <c r="O30" s="96"/>
      <c r="P30" s="96"/>
      <c r="Q30" s="96"/>
      <c r="R30" s="96"/>
      <c r="S30" s="96"/>
      <c r="T30" s="96"/>
      <c r="U30" s="96"/>
      <c r="V30" s="96"/>
      <c r="W30" s="96"/>
      <c r="X30" s="96"/>
    </row>
    <row r="31" spans="1:24" ht="18" customHeight="1">
      <c r="A31" s="84"/>
      <c r="B31" s="96"/>
      <c r="C31" s="96"/>
      <c r="D31" s="96"/>
      <c r="E31" s="96"/>
      <c r="F31" s="96"/>
      <c r="G31" s="96"/>
      <c r="H31" s="96"/>
      <c r="I31" s="96"/>
      <c r="J31" s="96"/>
      <c r="K31" s="96"/>
      <c r="L31" s="96"/>
      <c r="M31" s="96"/>
      <c r="N31" s="96"/>
      <c r="O31" s="96"/>
      <c r="P31" s="96"/>
      <c r="Q31" s="96"/>
      <c r="R31" s="96"/>
      <c r="S31" s="96"/>
      <c r="T31" s="96"/>
      <c r="U31" s="96"/>
      <c r="V31" s="96"/>
      <c r="W31" s="96"/>
      <c r="X31" s="96"/>
    </row>
    <row r="32" spans="1:24" ht="18" customHeight="1">
      <c r="B32" s="96"/>
      <c r="C32" s="96"/>
      <c r="D32" s="96"/>
      <c r="E32" s="96"/>
      <c r="F32" s="96"/>
      <c r="G32" s="96"/>
      <c r="H32" s="96"/>
      <c r="I32" s="96"/>
      <c r="J32" s="96"/>
      <c r="K32" s="96"/>
      <c r="L32" s="96"/>
      <c r="M32" s="96"/>
      <c r="N32" s="96"/>
      <c r="O32" s="96"/>
      <c r="P32" s="96"/>
      <c r="Q32" s="96"/>
      <c r="R32" s="96"/>
      <c r="S32" s="96"/>
      <c r="T32" s="96"/>
      <c r="U32" s="96"/>
      <c r="V32" s="96"/>
      <c r="W32" s="96"/>
      <c r="X32" s="96"/>
    </row>
    <row r="33" spans="2:24" ht="18" customHeight="1">
      <c r="B33" s="96"/>
      <c r="C33" s="96"/>
      <c r="D33" s="96"/>
      <c r="E33" s="96"/>
      <c r="F33" s="96"/>
      <c r="G33" s="96"/>
      <c r="H33" s="96"/>
      <c r="I33" s="96"/>
      <c r="J33" s="96"/>
      <c r="K33" s="96"/>
      <c r="L33" s="96"/>
      <c r="M33" s="96"/>
      <c r="N33" s="96"/>
      <c r="O33" s="96"/>
      <c r="P33" s="96"/>
      <c r="Q33" s="96"/>
      <c r="R33" s="96"/>
      <c r="S33" s="96"/>
      <c r="T33" s="96"/>
      <c r="U33" s="96"/>
      <c r="V33" s="96"/>
      <c r="W33" s="96"/>
      <c r="X33" s="96"/>
    </row>
    <row r="34" spans="2:24" ht="18" customHeight="1">
      <c r="B34" s="96"/>
      <c r="C34" s="96"/>
      <c r="D34" s="96"/>
      <c r="E34" s="96"/>
      <c r="F34" s="96"/>
      <c r="G34" s="96"/>
      <c r="H34" s="96"/>
      <c r="I34" s="96"/>
      <c r="J34" s="96"/>
      <c r="K34" s="96"/>
      <c r="L34" s="96"/>
      <c r="M34" s="96"/>
      <c r="N34" s="96"/>
      <c r="O34" s="96"/>
      <c r="P34" s="96"/>
      <c r="Q34" s="96"/>
      <c r="R34" s="96"/>
      <c r="S34" s="96"/>
      <c r="T34" s="96"/>
      <c r="U34" s="96"/>
      <c r="V34" s="96"/>
      <c r="W34" s="96"/>
      <c r="X34" s="96"/>
    </row>
    <row r="35" spans="2:24" ht="18" customHeight="1">
      <c r="B35" s="96"/>
      <c r="C35" s="96"/>
      <c r="D35" s="96"/>
      <c r="E35" s="96"/>
      <c r="F35" s="96"/>
      <c r="G35" s="96"/>
      <c r="H35" s="96"/>
      <c r="I35" s="96"/>
      <c r="J35" s="96"/>
      <c r="K35" s="96"/>
      <c r="L35" s="96"/>
      <c r="M35" s="96"/>
      <c r="N35" s="96"/>
      <c r="O35" s="96"/>
      <c r="P35" s="96"/>
      <c r="Q35" s="96"/>
      <c r="R35" s="96"/>
      <c r="S35" s="96"/>
      <c r="T35" s="96"/>
      <c r="U35" s="96"/>
      <c r="V35" s="96"/>
      <c r="W35" s="96"/>
      <c r="X35" s="96"/>
    </row>
    <row r="36" spans="2:24" ht="18" customHeight="1"/>
    <row r="37" spans="2:24" ht="18" customHeight="1"/>
    <row r="38" spans="2:24" ht="18" customHeight="1"/>
    <row r="39" spans="2:24" ht="18" customHeight="1"/>
    <row r="40" spans="2:24" ht="18" customHeight="1"/>
    <row r="41" spans="2:24" ht="18" customHeight="1"/>
    <row r="42" spans="2:24" ht="18" customHeight="1"/>
    <row r="43" spans="2:24" ht="18" customHeight="1"/>
    <row r="44" spans="2:24" ht="18" customHeight="1"/>
    <row r="45" spans="2:24" ht="18" customHeight="1"/>
    <row r="46" spans="2:24" ht="18" customHeight="1"/>
    <row r="47" spans="2:24" ht="18" customHeight="1"/>
    <row r="48" spans="2:24" ht="18" customHeight="1"/>
    <row r="49" ht="18" customHeight="1"/>
    <row r="50" ht="18" customHeight="1"/>
  </sheetData>
  <mergeCells count="24">
    <mergeCell ref="B8:X9"/>
    <mergeCell ref="B12:X12"/>
    <mergeCell ref="A16:X16"/>
    <mergeCell ref="B17:X18"/>
    <mergeCell ref="B19:X20"/>
    <mergeCell ref="B13:X13"/>
    <mergeCell ref="B10:X11"/>
    <mergeCell ref="B14:X14"/>
    <mergeCell ref="G2:R2"/>
    <mergeCell ref="A4:X4"/>
    <mergeCell ref="B5:X5"/>
    <mergeCell ref="B6:X6"/>
    <mergeCell ref="B7:X7"/>
    <mergeCell ref="B34:X34"/>
    <mergeCell ref="B35:X35"/>
    <mergeCell ref="B32:X32"/>
    <mergeCell ref="B26:X26"/>
    <mergeCell ref="B27:X28"/>
    <mergeCell ref="B29:X31"/>
    <mergeCell ref="B21:X21"/>
    <mergeCell ref="A22:X22"/>
    <mergeCell ref="B23:X23"/>
    <mergeCell ref="A25:X25"/>
    <mergeCell ref="B33:X33"/>
  </mergeCells>
  <phoneticPr fontId="7"/>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D161"/>
  <sheetViews>
    <sheetView tabSelected="1" zoomScaleNormal="100" workbookViewId="0">
      <selection activeCell="Y53" sqref="Y53"/>
    </sheetView>
  </sheetViews>
  <sheetFormatPr defaultColWidth="9" defaultRowHeight="13.5"/>
  <cols>
    <col min="1" max="28" width="3.125" style="1" customWidth="1"/>
    <col min="29" max="93" width="3.625" style="1" customWidth="1"/>
    <col min="94" max="95" width="9" style="1"/>
    <col min="96" max="97" width="5.25" style="1" bestFit="1" customWidth="1"/>
    <col min="98" max="98" width="6.25" style="1" bestFit="1" customWidth="1"/>
    <col min="99" max="102" width="13.625" style="1" customWidth="1"/>
    <col min="103" max="103" width="9" style="1"/>
    <col min="104" max="104" width="13" style="1" bestFit="1" customWidth="1"/>
    <col min="105" max="105" width="5" style="1" customWidth="1"/>
    <col min="106" max="16384" width="9" style="1"/>
  </cols>
  <sheetData>
    <row r="1" spans="1:108" ht="21" customHeight="1" thickBot="1">
      <c r="F1" s="301" t="s">
        <v>131</v>
      </c>
      <c r="G1" s="301"/>
      <c r="H1" s="301"/>
      <c r="I1" s="301"/>
      <c r="J1" s="301"/>
      <c r="K1" s="301"/>
      <c r="L1" s="301"/>
      <c r="M1" s="301"/>
      <c r="N1" s="301"/>
      <c r="O1" s="301"/>
      <c r="P1" s="301"/>
      <c r="Q1" s="301"/>
      <c r="R1" s="301"/>
      <c r="S1" s="305" t="s">
        <v>203</v>
      </c>
      <c r="T1" s="305"/>
      <c r="U1" s="305"/>
      <c r="V1" s="305"/>
      <c r="W1" s="305"/>
      <c r="X1" s="98" t="s">
        <v>232</v>
      </c>
      <c r="Y1" s="98"/>
      <c r="Z1" s="98"/>
      <c r="AA1" s="98"/>
      <c r="AE1" s="291" t="s">
        <v>288</v>
      </c>
      <c r="AF1" s="292"/>
      <c r="AG1" s="292"/>
      <c r="AH1" s="292"/>
      <c r="AI1" s="293"/>
    </row>
    <row r="2" spans="1:108" ht="21" customHeight="1">
      <c r="C2" s="270"/>
      <c r="D2" s="271"/>
      <c r="E2" s="294" t="s">
        <v>103</v>
      </c>
      <c r="F2" s="295"/>
      <c r="G2" s="295"/>
      <c r="H2" s="295"/>
      <c r="I2" s="295"/>
      <c r="J2" s="295"/>
      <c r="K2" s="295"/>
      <c r="L2" s="295"/>
      <c r="M2" s="295"/>
      <c r="N2" s="295"/>
      <c r="O2" s="295"/>
      <c r="P2" s="295"/>
      <c r="Q2" s="295"/>
      <c r="R2" s="295"/>
      <c r="S2" s="295"/>
      <c r="T2" s="295"/>
      <c r="U2" s="295"/>
      <c r="V2" s="295"/>
      <c r="W2" s="295"/>
      <c r="X2" s="295"/>
      <c r="Y2" s="295"/>
      <c r="Z2" s="295"/>
      <c r="AA2" s="295"/>
      <c r="AB2" s="295"/>
    </row>
    <row r="3" spans="1:108" ht="8.25" customHeight="1" thickBot="1">
      <c r="C3" s="2"/>
      <c r="D3" s="2"/>
      <c r="E3" s="3"/>
      <c r="F3" s="4"/>
      <c r="G3" s="4"/>
      <c r="H3" s="4"/>
      <c r="I3" s="4"/>
      <c r="J3" s="4"/>
      <c r="K3" s="4"/>
      <c r="L3" s="4"/>
      <c r="M3" s="4"/>
      <c r="N3" s="4"/>
      <c r="O3" s="4"/>
      <c r="P3" s="4"/>
      <c r="Q3" s="4"/>
      <c r="R3" s="4"/>
      <c r="S3" s="4"/>
      <c r="T3" s="4"/>
      <c r="U3" s="4"/>
      <c r="V3" s="4"/>
      <c r="W3" s="4"/>
      <c r="X3" s="4"/>
      <c r="Y3" s="4"/>
      <c r="Z3" s="4"/>
      <c r="AA3" s="4"/>
      <c r="AB3" s="4"/>
    </row>
    <row r="4" spans="1:108" ht="21" customHeight="1" thickBot="1">
      <c r="A4" s="272" t="s">
        <v>130</v>
      </c>
      <c r="B4" s="273"/>
      <c r="C4" s="273"/>
      <c r="D4" s="273"/>
      <c r="E4" s="273"/>
      <c r="F4" s="273"/>
      <c r="G4" s="273"/>
      <c r="H4" s="274"/>
      <c r="I4" s="264"/>
      <c r="J4" s="265"/>
      <c r="K4" s="265"/>
      <c r="L4" s="265"/>
      <c r="M4" s="265"/>
      <c r="N4" s="265"/>
      <c r="O4" s="265"/>
      <c r="P4" s="265"/>
      <c r="Q4" s="266"/>
      <c r="AI4" s="300" t="s">
        <v>38</v>
      </c>
      <c r="AJ4" s="300"/>
      <c r="AK4" s="300"/>
      <c r="AL4" s="300"/>
      <c r="AM4" s="300"/>
      <c r="AN4" s="5"/>
      <c r="AO4" s="5"/>
    </row>
    <row r="5" spans="1:108" ht="19.5" customHeight="1" thickBot="1">
      <c r="A5" s="306" t="s">
        <v>77</v>
      </c>
      <c r="B5" s="140"/>
      <c r="C5" s="140"/>
      <c r="D5" s="140"/>
      <c r="E5" s="140"/>
      <c r="F5" s="140"/>
      <c r="G5" s="140"/>
      <c r="H5" s="140"/>
      <c r="I5" s="267"/>
      <c r="J5" s="268"/>
      <c r="K5" s="268"/>
      <c r="L5" s="268"/>
      <c r="M5" s="268"/>
      <c r="N5" s="268"/>
      <c r="O5" s="268"/>
      <c r="P5" s="268"/>
      <c r="Q5" s="269"/>
      <c r="R5" s="259" t="s">
        <v>289</v>
      </c>
      <c r="S5" s="260"/>
      <c r="T5" s="260"/>
      <c r="U5" s="260"/>
      <c r="V5" s="260"/>
      <c r="W5" s="261"/>
      <c r="X5" s="262"/>
      <c r="Y5" s="262"/>
      <c r="Z5" s="262"/>
      <c r="AA5" s="262"/>
      <c r="AB5" s="262"/>
      <c r="AC5" s="262"/>
      <c r="AD5" s="263"/>
      <c r="AE5" s="6"/>
      <c r="AH5" s="7"/>
      <c r="AI5" s="199" t="s">
        <v>41</v>
      </c>
      <c r="AJ5" s="199"/>
      <c r="AK5" s="199"/>
      <c r="AL5" s="199" t="s">
        <v>42</v>
      </c>
      <c r="AM5" s="199"/>
      <c r="AN5" s="8"/>
      <c r="AO5" s="8"/>
      <c r="CR5" s="9" t="s">
        <v>78</v>
      </c>
      <c r="CS5" s="9" t="s">
        <v>126</v>
      </c>
      <c r="CT5" s="10" t="s">
        <v>128</v>
      </c>
      <c r="CU5" s="11" t="s">
        <v>88</v>
      </c>
      <c r="CV5" s="11" t="s">
        <v>92</v>
      </c>
      <c r="CW5" s="11" t="s">
        <v>94</v>
      </c>
      <c r="CX5" s="11" t="s">
        <v>96</v>
      </c>
      <c r="CY5" s="9" t="s">
        <v>102</v>
      </c>
      <c r="CZ5" s="12" t="s">
        <v>132</v>
      </c>
      <c r="DA5" s="9">
        <v>1</v>
      </c>
      <c r="DB5" s="13"/>
      <c r="DC5" s="14"/>
      <c r="DD5" s="15">
        <v>43313</v>
      </c>
    </row>
    <row r="6" spans="1:108" ht="19.5" customHeight="1">
      <c r="A6" s="307" t="s">
        <v>80</v>
      </c>
      <c r="B6" s="308"/>
      <c r="C6" s="308"/>
      <c r="D6" s="308"/>
      <c r="E6" s="308"/>
      <c r="F6" s="308"/>
      <c r="G6" s="308"/>
      <c r="H6" s="308"/>
      <c r="I6" s="229"/>
      <c r="J6" s="230"/>
      <c r="K6" s="230"/>
      <c r="L6" s="230"/>
      <c r="M6" s="230"/>
      <c r="N6" s="230"/>
      <c r="O6" s="230"/>
      <c r="P6" s="230"/>
      <c r="Q6" s="230"/>
      <c r="R6" s="230"/>
      <c r="S6" s="230"/>
      <c r="T6" s="230"/>
      <c r="U6" s="230"/>
      <c r="V6" s="230"/>
      <c r="W6" s="230"/>
      <c r="X6" s="230"/>
      <c r="Y6" s="230"/>
      <c r="Z6" s="230"/>
      <c r="AA6" s="230"/>
      <c r="AB6" s="230"/>
      <c r="AC6" s="230"/>
      <c r="AD6" s="231"/>
      <c r="AH6" s="7"/>
      <c r="AI6" s="228" t="s">
        <v>43</v>
      </c>
      <c r="AJ6" s="228"/>
      <c r="AK6" s="228"/>
      <c r="AL6" s="199" t="s">
        <v>233</v>
      </c>
      <c r="AM6" s="199"/>
      <c r="AN6" s="8"/>
      <c r="AO6" s="8"/>
      <c r="CR6" s="9" t="s">
        <v>79</v>
      </c>
      <c r="CS6" s="9" t="s">
        <v>127</v>
      </c>
      <c r="CT6" s="10" t="s">
        <v>129</v>
      </c>
      <c r="CU6" s="11" t="s">
        <v>89</v>
      </c>
      <c r="CV6" s="11" t="s">
        <v>93</v>
      </c>
      <c r="CW6" s="11" t="s">
        <v>95</v>
      </c>
      <c r="CX6" s="11" t="s">
        <v>97</v>
      </c>
      <c r="CY6" s="9"/>
      <c r="CZ6" s="12" t="s">
        <v>133</v>
      </c>
      <c r="DA6" s="9">
        <v>2</v>
      </c>
    </row>
    <row r="7" spans="1:108" ht="19.5" customHeight="1">
      <c r="A7" s="309" t="s">
        <v>82</v>
      </c>
      <c r="B7" s="126"/>
      <c r="C7" s="126"/>
      <c r="D7" s="126"/>
      <c r="E7" s="126"/>
      <c r="F7" s="126"/>
      <c r="G7" s="126"/>
      <c r="H7" s="126"/>
      <c r="I7" s="232"/>
      <c r="J7" s="233"/>
      <c r="K7" s="233"/>
      <c r="L7" s="233"/>
      <c r="M7" s="233"/>
      <c r="N7" s="233"/>
      <c r="O7" s="233"/>
      <c r="P7" s="233"/>
      <c r="Q7" s="233"/>
      <c r="R7" s="233"/>
      <c r="S7" s="233"/>
      <c r="T7" s="233"/>
      <c r="U7" s="233"/>
      <c r="V7" s="233"/>
      <c r="W7" s="233"/>
      <c r="X7" s="233"/>
      <c r="Y7" s="233"/>
      <c r="Z7" s="233"/>
      <c r="AA7" s="233"/>
      <c r="AB7" s="233"/>
      <c r="AC7" s="233"/>
      <c r="AD7" s="234"/>
      <c r="AH7" s="16"/>
      <c r="AI7" s="228" t="s">
        <v>45</v>
      </c>
      <c r="AJ7" s="228"/>
      <c r="AK7" s="228"/>
      <c r="AL7" s="199" t="s">
        <v>234</v>
      </c>
      <c r="AM7" s="199"/>
      <c r="AN7" s="8"/>
      <c r="AO7" s="8"/>
      <c r="CR7" s="9"/>
      <c r="CS7" s="11"/>
      <c r="CT7" s="17" t="s">
        <v>134</v>
      </c>
      <c r="CU7" s="11"/>
      <c r="CV7" s="11"/>
      <c r="CW7" s="11"/>
      <c r="CX7" s="11"/>
      <c r="CY7" s="9"/>
      <c r="CZ7" s="18"/>
      <c r="DA7" s="9">
        <v>3</v>
      </c>
    </row>
    <row r="8" spans="1:108" ht="19.5" customHeight="1">
      <c r="A8" s="177" t="s">
        <v>81</v>
      </c>
      <c r="B8" s="178"/>
      <c r="C8" s="178"/>
      <c r="D8" s="178"/>
      <c r="E8" s="178"/>
      <c r="F8" s="178"/>
      <c r="G8" s="178"/>
      <c r="H8" s="178"/>
      <c r="I8" s="232"/>
      <c r="J8" s="233"/>
      <c r="K8" s="233"/>
      <c r="L8" s="233"/>
      <c r="M8" s="233"/>
      <c r="N8" s="233"/>
      <c r="O8" s="233"/>
      <c r="P8" s="233"/>
      <c r="Q8" s="233"/>
      <c r="R8" s="233"/>
      <c r="S8" s="233"/>
      <c r="T8" s="233"/>
      <c r="U8" s="233"/>
      <c r="V8" s="233"/>
      <c r="W8" s="233"/>
      <c r="X8" s="233"/>
      <c r="Y8" s="233"/>
      <c r="Z8" s="233"/>
      <c r="AA8" s="233"/>
      <c r="AB8" s="233"/>
      <c r="AC8" s="233"/>
      <c r="AD8" s="234"/>
      <c r="AH8" s="16"/>
      <c r="AI8" s="228" t="s">
        <v>46</v>
      </c>
      <c r="AJ8" s="228"/>
      <c r="AK8" s="228"/>
      <c r="AL8" s="199" t="s">
        <v>47</v>
      </c>
      <c r="AM8" s="199"/>
      <c r="AN8" s="8"/>
      <c r="AO8" s="8"/>
      <c r="DA8" s="19">
        <v>4</v>
      </c>
    </row>
    <row r="9" spans="1:108" ht="19.5" customHeight="1">
      <c r="A9" s="177" t="s">
        <v>83</v>
      </c>
      <c r="B9" s="178"/>
      <c r="C9" s="178"/>
      <c r="D9" s="178"/>
      <c r="E9" s="178"/>
      <c r="F9" s="178"/>
      <c r="G9" s="178"/>
      <c r="H9" s="178"/>
      <c r="I9" s="232"/>
      <c r="J9" s="233"/>
      <c r="K9" s="233"/>
      <c r="L9" s="233"/>
      <c r="M9" s="233"/>
      <c r="N9" s="233"/>
      <c r="O9" s="233"/>
      <c r="P9" s="233"/>
      <c r="Q9" s="233"/>
      <c r="R9" s="233"/>
      <c r="S9" s="233"/>
      <c r="T9" s="233"/>
      <c r="U9" s="233"/>
      <c r="V9" s="233"/>
      <c r="W9" s="233"/>
      <c r="X9" s="233"/>
      <c r="Y9" s="233"/>
      <c r="Z9" s="233"/>
      <c r="AA9" s="233"/>
      <c r="AB9" s="233"/>
      <c r="AC9" s="233"/>
      <c r="AD9" s="234"/>
      <c r="AH9" s="8"/>
      <c r="AI9" s="228" t="s">
        <v>50</v>
      </c>
      <c r="AJ9" s="228"/>
      <c r="AK9" s="228"/>
      <c r="AL9" s="199" t="s">
        <v>51</v>
      </c>
      <c r="AM9" s="199"/>
      <c r="AN9" s="8"/>
      <c r="AO9" s="8"/>
      <c r="DA9" s="19">
        <v>5</v>
      </c>
    </row>
    <row r="10" spans="1:108" ht="19.5" customHeight="1">
      <c r="A10" s="177" t="s">
        <v>84</v>
      </c>
      <c r="B10" s="178"/>
      <c r="C10" s="178"/>
      <c r="D10" s="178"/>
      <c r="E10" s="178"/>
      <c r="F10" s="178"/>
      <c r="G10" s="178"/>
      <c r="H10" s="178"/>
      <c r="I10" s="232"/>
      <c r="J10" s="233"/>
      <c r="K10" s="233"/>
      <c r="L10" s="233"/>
      <c r="M10" s="233"/>
      <c r="N10" s="233"/>
      <c r="O10" s="233"/>
      <c r="P10" s="233"/>
      <c r="Q10" s="233"/>
      <c r="R10" s="233"/>
      <c r="S10" s="233"/>
      <c r="T10" s="233"/>
      <c r="U10" s="233"/>
      <c r="V10" s="233"/>
      <c r="W10" s="233"/>
      <c r="X10" s="233"/>
      <c r="Y10" s="233"/>
      <c r="Z10" s="233"/>
      <c r="AA10" s="233"/>
      <c r="AB10" s="233"/>
      <c r="AC10" s="233"/>
      <c r="AD10" s="234"/>
      <c r="AH10" s="8"/>
      <c r="AI10" s="228" t="s">
        <v>52</v>
      </c>
      <c r="AJ10" s="228"/>
      <c r="AK10" s="228"/>
      <c r="AL10" s="199" t="s">
        <v>53</v>
      </c>
      <c r="AM10" s="199"/>
      <c r="AN10" s="8"/>
      <c r="AO10" s="8"/>
      <c r="DA10" s="19">
        <v>6</v>
      </c>
    </row>
    <row r="11" spans="1:108" ht="19.5" customHeight="1">
      <c r="A11" s="177" t="s">
        <v>85</v>
      </c>
      <c r="B11" s="178"/>
      <c r="C11" s="178"/>
      <c r="D11" s="178"/>
      <c r="E11" s="178"/>
      <c r="F11" s="178"/>
      <c r="G11" s="178"/>
      <c r="H11" s="178"/>
      <c r="I11" s="210"/>
      <c r="J11" s="211"/>
      <c r="K11" s="20" t="s">
        <v>217</v>
      </c>
      <c r="L11" s="211"/>
      <c r="M11" s="212"/>
      <c r="N11" s="296"/>
      <c r="O11" s="296"/>
      <c r="P11" s="296"/>
      <c r="Q11" s="296"/>
      <c r="R11" s="296"/>
      <c r="S11" s="296"/>
      <c r="T11" s="296"/>
      <c r="U11" s="296"/>
      <c r="V11" s="296"/>
      <c r="W11" s="296"/>
      <c r="X11" s="296"/>
      <c r="Y11" s="296"/>
      <c r="Z11" s="296"/>
      <c r="AA11" s="296"/>
      <c r="AB11" s="296"/>
      <c r="AC11" s="296"/>
      <c r="AD11" s="297"/>
      <c r="AH11" s="8"/>
      <c r="AI11" s="228" t="s">
        <v>55</v>
      </c>
      <c r="AJ11" s="228"/>
      <c r="AK11" s="228"/>
      <c r="AL11" s="199" t="s">
        <v>56</v>
      </c>
      <c r="AM11" s="199"/>
      <c r="AN11" s="8"/>
      <c r="AO11" s="8"/>
      <c r="DA11" s="19">
        <v>7</v>
      </c>
    </row>
    <row r="12" spans="1:108" ht="19.5" customHeight="1">
      <c r="A12" s="177" t="s">
        <v>86</v>
      </c>
      <c r="B12" s="178"/>
      <c r="C12" s="178"/>
      <c r="D12" s="178"/>
      <c r="E12" s="178"/>
      <c r="F12" s="178"/>
      <c r="G12" s="178"/>
      <c r="H12" s="178"/>
      <c r="I12" s="209" t="s">
        <v>252</v>
      </c>
      <c r="J12" s="209"/>
      <c r="K12" s="209"/>
      <c r="L12" s="209"/>
      <c r="M12" s="209"/>
      <c r="N12" s="278"/>
      <c r="O12" s="278"/>
      <c r="P12" s="278"/>
      <c r="Q12" s="278"/>
      <c r="R12" s="277" t="s">
        <v>253</v>
      </c>
      <c r="S12" s="277"/>
      <c r="T12" s="277"/>
      <c r="U12" s="277"/>
      <c r="V12" s="238"/>
      <c r="W12" s="238"/>
      <c r="X12" s="238"/>
      <c r="Y12" s="238"/>
      <c r="Z12" s="238"/>
      <c r="AA12" s="238"/>
      <c r="AB12" s="238"/>
      <c r="AC12" s="238"/>
      <c r="AD12" s="239"/>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R12" s="118" t="str">
        <f>IF(N12="","",N12&amp;V12&amp;N13)</f>
        <v/>
      </c>
      <c r="CS12" s="119"/>
      <c r="CT12" s="119"/>
      <c r="CU12" s="119"/>
      <c r="CV12" s="119"/>
      <c r="CW12" s="119"/>
      <c r="CX12" s="119"/>
      <c r="CY12" s="119"/>
      <c r="CZ12" s="120"/>
    </row>
    <row r="13" spans="1:108" ht="19.5" customHeight="1">
      <c r="A13" s="177"/>
      <c r="B13" s="178"/>
      <c r="C13" s="178"/>
      <c r="D13" s="178"/>
      <c r="E13" s="178"/>
      <c r="F13" s="178"/>
      <c r="G13" s="178"/>
      <c r="H13" s="178"/>
      <c r="I13" s="209" t="s">
        <v>2</v>
      </c>
      <c r="J13" s="209"/>
      <c r="K13" s="209"/>
      <c r="L13" s="209"/>
      <c r="M13" s="209"/>
      <c r="N13" s="238"/>
      <c r="O13" s="238"/>
      <c r="P13" s="238"/>
      <c r="Q13" s="238"/>
      <c r="R13" s="238"/>
      <c r="S13" s="238"/>
      <c r="T13" s="238"/>
      <c r="U13" s="238"/>
      <c r="V13" s="238"/>
      <c r="W13" s="238"/>
      <c r="X13" s="238"/>
      <c r="Y13" s="238"/>
      <c r="Z13" s="238"/>
      <c r="AA13" s="238"/>
      <c r="AB13" s="238"/>
      <c r="AC13" s="238"/>
      <c r="AD13" s="239"/>
      <c r="AG13" s="1" t="s">
        <v>104</v>
      </c>
    </row>
    <row r="14" spans="1:108" ht="19.5" customHeight="1" thickBot="1">
      <c r="A14" s="275" t="s">
        <v>87</v>
      </c>
      <c r="B14" s="276"/>
      <c r="C14" s="276"/>
      <c r="D14" s="276"/>
      <c r="E14" s="276"/>
      <c r="F14" s="276"/>
      <c r="G14" s="276"/>
      <c r="H14" s="276"/>
      <c r="I14" s="213"/>
      <c r="J14" s="213"/>
      <c r="K14" s="213"/>
      <c r="L14" s="213"/>
      <c r="M14" s="213"/>
      <c r="N14" s="214"/>
      <c r="O14" s="214"/>
      <c r="P14" s="214"/>
      <c r="Q14" s="214"/>
      <c r="R14" s="247" t="s">
        <v>4</v>
      </c>
      <c r="S14" s="247"/>
      <c r="T14" s="247"/>
      <c r="U14" s="247"/>
      <c r="V14" s="213"/>
      <c r="W14" s="213"/>
      <c r="X14" s="213"/>
      <c r="Y14" s="213"/>
      <c r="Z14" s="213"/>
      <c r="AA14" s="213"/>
      <c r="AB14" s="213"/>
      <c r="AC14" s="213"/>
      <c r="AD14" s="240"/>
    </row>
    <row r="15" spans="1:108" ht="19.5" customHeight="1">
      <c r="A15" s="281" t="s">
        <v>229</v>
      </c>
      <c r="B15" s="282"/>
      <c r="C15" s="282"/>
      <c r="D15" s="282"/>
      <c r="E15" s="282"/>
      <c r="F15" s="282"/>
      <c r="G15" s="282"/>
      <c r="H15" s="283"/>
      <c r="I15" s="200"/>
      <c r="J15" s="201"/>
      <c r="K15" s="201"/>
      <c r="L15" s="201"/>
      <c r="M15" s="202"/>
      <c r="N15" s="279" t="s">
        <v>90</v>
      </c>
      <c r="O15" s="279"/>
      <c r="P15" s="279"/>
      <c r="Q15" s="279"/>
      <c r="R15" s="241"/>
      <c r="S15" s="242"/>
      <c r="T15" s="242"/>
      <c r="U15" s="242"/>
      <c r="V15" s="242"/>
      <c r="W15" s="242"/>
      <c r="X15" s="242"/>
      <c r="Y15" s="242"/>
      <c r="Z15" s="242"/>
      <c r="AA15" s="242"/>
      <c r="AB15" s="242"/>
      <c r="AC15" s="242"/>
      <c r="AD15" s="243"/>
      <c r="AF15" s="21"/>
      <c r="AG15" s="21"/>
      <c r="AH15" s="21"/>
      <c r="AI15" s="21"/>
      <c r="AJ15" s="21"/>
      <c r="AK15" s="21"/>
      <c r="AL15" s="21"/>
      <c r="AM15" s="21"/>
      <c r="AN15" s="21"/>
      <c r="AO15" s="21"/>
      <c r="AP15" s="21"/>
      <c r="AQ15" s="21"/>
      <c r="AR15" s="21"/>
      <c r="BD15" s="22"/>
      <c r="BE15" s="22"/>
      <c r="BF15" s="22"/>
    </row>
    <row r="16" spans="1:108" ht="19.5" customHeight="1">
      <c r="A16" s="284"/>
      <c r="B16" s="285"/>
      <c r="C16" s="285"/>
      <c r="D16" s="285"/>
      <c r="E16" s="285"/>
      <c r="F16" s="285"/>
      <c r="G16" s="285"/>
      <c r="H16" s="286"/>
      <c r="I16" s="203"/>
      <c r="J16" s="204"/>
      <c r="K16" s="204"/>
      <c r="L16" s="204"/>
      <c r="M16" s="205"/>
      <c r="N16" s="251" t="s">
        <v>123</v>
      </c>
      <c r="O16" s="252"/>
      <c r="P16" s="252"/>
      <c r="Q16" s="253"/>
      <c r="R16" s="244"/>
      <c r="S16" s="245"/>
      <c r="T16" s="245"/>
      <c r="U16" s="245"/>
      <c r="V16" s="245"/>
      <c r="W16" s="245"/>
      <c r="X16" s="245"/>
      <c r="Y16" s="245"/>
      <c r="Z16" s="245"/>
      <c r="AA16" s="245"/>
      <c r="AB16" s="245"/>
      <c r="AC16" s="245"/>
      <c r="AD16" s="246"/>
      <c r="AF16" s="21"/>
      <c r="AG16" s="21"/>
      <c r="AH16" s="21"/>
      <c r="AI16" s="21"/>
      <c r="AJ16" s="21"/>
      <c r="AK16" s="21"/>
      <c r="AL16" s="21"/>
      <c r="AM16" s="21"/>
      <c r="AN16" s="21"/>
      <c r="AO16" s="21"/>
      <c r="AP16" s="21"/>
      <c r="AQ16" s="21"/>
      <c r="AR16" s="21"/>
      <c r="BD16" s="22"/>
      <c r="BE16" s="22"/>
      <c r="BF16" s="22"/>
    </row>
    <row r="17" spans="1:58" ht="19.5" customHeight="1">
      <c r="A17" s="287"/>
      <c r="B17" s="288"/>
      <c r="C17" s="288"/>
      <c r="D17" s="288"/>
      <c r="E17" s="288"/>
      <c r="F17" s="288"/>
      <c r="G17" s="288"/>
      <c r="H17" s="289"/>
      <c r="I17" s="206"/>
      <c r="J17" s="207"/>
      <c r="K17" s="207"/>
      <c r="L17" s="207"/>
      <c r="M17" s="208"/>
      <c r="N17" s="280" t="s">
        <v>91</v>
      </c>
      <c r="O17" s="280"/>
      <c r="P17" s="280"/>
      <c r="Q17" s="280"/>
      <c r="R17" s="244"/>
      <c r="S17" s="245"/>
      <c r="T17" s="245"/>
      <c r="U17" s="245"/>
      <c r="V17" s="245"/>
      <c r="W17" s="245"/>
      <c r="X17" s="245"/>
      <c r="Y17" s="245"/>
      <c r="Z17" s="245"/>
      <c r="AA17" s="245"/>
      <c r="AB17" s="245"/>
      <c r="AC17" s="245"/>
      <c r="AD17" s="246"/>
      <c r="AF17" s="21"/>
      <c r="AG17" s="21"/>
      <c r="AH17" s="21"/>
      <c r="AI17" s="21"/>
      <c r="AJ17" s="21"/>
      <c r="AK17" s="21"/>
      <c r="AL17" s="21"/>
      <c r="AM17" s="21"/>
      <c r="AN17" s="21"/>
      <c r="AO17" s="21"/>
      <c r="AP17" s="21"/>
      <c r="AQ17" s="21"/>
      <c r="AR17" s="21"/>
      <c r="BD17" s="22"/>
      <c r="BE17" s="22"/>
      <c r="BF17" s="22"/>
    </row>
    <row r="18" spans="1:58" ht="19.5" customHeight="1">
      <c r="A18" s="195" t="s">
        <v>125</v>
      </c>
      <c r="B18" s="183"/>
      <c r="C18" s="183"/>
      <c r="D18" s="183"/>
      <c r="E18" s="183"/>
      <c r="F18" s="183"/>
      <c r="G18" s="183"/>
      <c r="H18" s="184"/>
      <c r="I18" s="215"/>
      <c r="J18" s="216"/>
      <c r="K18" s="216"/>
      <c r="L18" s="216"/>
      <c r="M18" s="217"/>
      <c r="N18" s="277" t="s">
        <v>90</v>
      </c>
      <c r="O18" s="277"/>
      <c r="P18" s="277"/>
      <c r="Q18" s="277"/>
      <c r="R18" s="244"/>
      <c r="S18" s="245"/>
      <c r="T18" s="245"/>
      <c r="U18" s="245"/>
      <c r="V18" s="245"/>
      <c r="W18" s="245"/>
      <c r="X18" s="245"/>
      <c r="Y18" s="245"/>
      <c r="Z18" s="245"/>
      <c r="AA18" s="245"/>
      <c r="AB18" s="245"/>
      <c r="AC18" s="245"/>
      <c r="AD18" s="246"/>
      <c r="BD18" s="22"/>
      <c r="BE18" s="22"/>
      <c r="BF18" s="22"/>
    </row>
    <row r="19" spans="1:58" ht="19.5" customHeight="1">
      <c r="A19" s="196"/>
      <c r="B19" s="197"/>
      <c r="C19" s="197"/>
      <c r="D19" s="197"/>
      <c r="E19" s="197"/>
      <c r="F19" s="197"/>
      <c r="G19" s="197"/>
      <c r="H19" s="198"/>
      <c r="I19" s="203"/>
      <c r="J19" s="204"/>
      <c r="K19" s="204"/>
      <c r="L19" s="204"/>
      <c r="M19" s="205"/>
      <c r="N19" s="235" t="s">
        <v>123</v>
      </c>
      <c r="O19" s="236"/>
      <c r="P19" s="236"/>
      <c r="Q19" s="237"/>
      <c r="R19" s="244"/>
      <c r="S19" s="245"/>
      <c r="T19" s="245"/>
      <c r="U19" s="245"/>
      <c r="V19" s="245"/>
      <c r="W19" s="245"/>
      <c r="X19" s="245"/>
      <c r="Y19" s="245"/>
      <c r="Z19" s="245"/>
      <c r="AA19" s="245"/>
      <c r="AB19" s="245"/>
      <c r="AC19" s="245"/>
      <c r="AD19" s="246"/>
      <c r="BD19" s="22"/>
      <c r="BE19" s="22"/>
      <c r="BF19" s="22"/>
    </row>
    <row r="20" spans="1:58" ht="19.5" customHeight="1">
      <c r="A20" s="196"/>
      <c r="B20" s="197"/>
      <c r="C20" s="197"/>
      <c r="D20" s="197"/>
      <c r="E20" s="197"/>
      <c r="F20" s="197"/>
      <c r="G20" s="197"/>
      <c r="H20" s="198"/>
      <c r="I20" s="203"/>
      <c r="J20" s="204"/>
      <c r="K20" s="204"/>
      <c r="L20" s="204"/>
      <c r="M20" s="205"/>
      <c r="N20" s="235" t="s">
        <v>111</v>
      </c>
      <c r="O20" s="236"/>
      <c r="P20" s="236"/>
      <c r="Q20" s="237"/>
      <c r="R20" s="244"/>
      <c r="S20" s="245"/>
      <c r="T20" s="245"/>
      <c r="U20" s="245"/>
      <c r="V20" s="245"/>
      <c r="W20" s="245"/>
      <c r="X20" s="245"/>
      <c r="Y20" s="245"/>
      <c r="Z20" s="245"/>
      <c r="AA20" s="245"/>
      <c r="AB20" s="245"/>
      <c r="AC20" s="245"/>
      <c r="AD20" s="246"/>
      <c r="BD20" s="22"/>
      <c r="BE20" s="22"/>
      <c r="BF20" s="22"/>
    </row>
    <row r="21" spans="1:58" ht="19.5" customHeight="1">
      <c r="A21" s="196"/>
      <c r="B21" s="197"/>
      <c r="C21" s="197"/>
      <c r="D21" s="197"/>
      <c r="E21" s="197"/>
      <c r="F21" s="197"/>
      <c r="G21" s="197"/>
      <c r="H21" s="198"/>
      <c r="I21" s="203"/>
      <c r="J21" s="204"/>
      <c r="K21" s="204"/>
      <c r="L21" s="204"/>
      <c r="M21" s="205"/>
      <c r="N21" s="235" t="s">
        <v>106</v>
      </c>
      <c r="O21" s="236"/>
      <c r="P21" s="236"/>
      <c r="Q21" s="237"/>
      <c r="R21" s="244"/>
      <c r="S21" s="245"/>
      <c r="T21" s="245"/>
      <c r="U21" s="245"/>
      <c r="V21" s="245"/>
      <c r="W21" s="245"/>
      <c r="X21" s="245"/>
      <c r="Y21" s="245"/>
      <c r="Z21" s="245"/>
      <c r="AA21" s="245"/>
      <c r="AB21" s="245"/>
      <c r="AC21" s="245"/>
      <c r="AD21" s="246"/>
      <c r="BD21" s="22"/>
      <c r="BE21" s="22"/>
      <c r="BF21" s="22"/>
    </row>
    <row r="22" spans="1:58" ht="19.5" customHeight="1">
      <c r="A22" s="196"/>
      <c r="B22" s="197"/>
      <c r="C22" s="197"/>
      <c r="D22" s="197"/>
      <c r="E22" s="197"/>
      <c r="F22" s="197"/>
      <c r="G22" s="197"/>
      <c r="H22" s="198"/>
      <c r="I22" s="203"/>
      <c r="J22" s="204"/>
      <c r="K22" s="204"/>
      <c r="L22" s="204"/>
      <c r="M22" s="205"/>
      <c r="N22" s="235" t="s">
        <v>107</v>
      </c>
      <c r="O22" s="236"/>
      <c r="P22" s="236"/>
      <c r="Q22" s="237"/>
      <c r="R22" s="244"/>
      <c r="S22" s="245"/>
      <c r="T22" s="245"/>
      <c r="U22" s="245"/>
      <c r="V22" s="245"/>
      <c r="W22" s="245"/>
      <c r="X22" s="245"/>
      <c r="Y22" s="245"/>
      <c r="Z22" s="245"/>
      <c r="AA22" s="245"/>
      <c r="AB22" s="245"/>
      <c r="AC22" s="245"/>
      <c r="AD22" s="246"/>
      <c r="BD22" s="22"/>
      <c r="BE22" s="22"/>
      <c r="BF22" s="22"/>
    </row>
    <row r="23" spans="1:58" ht="19.5" customHeight="1">
      <c r="A23" s="196"/>
      <c r="B23" s="197"/>
      <c r="C23" s="197"/>
      <c r="D23" s="197"/>
      <c r="E23" s="197"/>
      <c r="F23" s="197"/>
      <c r="G23" s="197"/>
      <c r="H23" s="198"/>
      <c r="I23" s="203"/>
      <c r="J23" s="204"/>
      <c r="K23" s="204"/>
      <c r="L23" s="204"/>
      <c r="M23" s="205"/>
      <c r="N23" s="235" t="s">
        <v>108</v>
      </c>
      <c r="O23" s="236"/>
      <c r="P23" s="236"/>
      <c r="Q23" s="237"/>
      <c r="R23" s="304"/>
      <c r="S23" s="222"/>
      <c r="T23" s="23" t="s">
        <v>218</v>
      </c>
      <c r="U23" s="222"/>
      <c r="V23" s="223"/>
      <c r="W23" s="302"/>
      <c r="X23" s="302"/>
      <c r="Y23" s="302"/>
      <c r="Z23" s="302"/>
      <c r="AA23" s="302"/>
      <c r="AB23" s="302"/>
      <c r="AC23" s="302"/>
      <c r="AD23" s="303"/>
      <c r="BD23" s="22"/>
      <c r="BE23" s="22"/>
      <c r="BF23" s="22"/>
    </row>
    <row r="24" spans="1:58" ht="19.5" customHeight="1">
      <c r="A24" s="196"/>
      <c r="B24" s="197"/>
      <c r="C24" s="197"/>
      <c r="D24" s="197"/>
      <c r="E24" s="197"/>
      <c r="F24" s="197"/>
      <c r="G24" s="197"/>
      <c r="H24" s="198"/>
      <c r="I24" s="203"/>
      <c r="J24" s="204"/>
      <c r="K24" s="204"/>
      <c r="L24" s="204"/>
      <c r="M24" s="205"/>
      <c r="N24" s="224" t="s">
        <v>91</v>
      </c>
      <c r="O24" s="224"/>
      <c r="P24" s="224"/>
      <c r="Q24" s="224"/>
      <c r="R24" s="129"/>
      <c r="S24" s="129"/>
      <c r="T24" s="129"/>
      <c r="U24" s="129"/>
      <c r="V24" s="129"/>
      <c r="W24" s="129"/>
      <c r="X24" s="129"/>
      <c r="Y24" s="129"/>
      <c r="Z24" s="129"/>
      <c r="AA24" s="129"/>
      <c r="AB24" s="129"/>
      <c r="AC24" s="129"/>
      <c r="AD24" s="290"/>
      <c r="BD24" s="22"/>
      <c r="BE24" s="22"/>
      <c r="BF24" s="22"/>
    </row>
    <row r="25" spans="1:58" ht="19.5" customHeight="1">
      <c r="A25" s="196"/>
      <c r="B25" s="197"/>
      <c r="C25" s="197"/>
      <c r="D25" s="197"/>
      <c r="E25" s="197"/>
      <c r="F25" s="197"/>
      <c r="G25" s="197"/>
      <c r="H25" s="198"/>
      <c r="I25" s="203"/>
      <c r="J25" s="204"/>
      <c r="K25" s="204"/>
      <c r="L25" s="204"/>
      <c r="M25" s="205"/>
      <c r="N25" s="235" t="s">
        <v>124</v>
      </c>
      <c r="O25" s="236"/>
      <c r="P25" s="236"/>
      <c r="Q25" s="237"/>
      <c r="R25" s="129"/>
      <c r="S25" s="129"/>
      <c r="T25" s="129"/>
      <c r="U25" s="129"/>
      <c r="V25" s="129"/>
      <c r="W25" s="129"/>
      <c r="X25" s="129"/>
      <c r="Y25" s="129"/>
      <c r="Z25" s="129"/>
      <c r="AA25" s="129"/>
      <c r="AB25" s="129"/>
      <c r="AC25" s="129"/>
      <c r="AD25" s="290"/>
      <c r="BD25" s="22"/>
      <c r="BE25" s="22"/>
      <c r="BF25" s="22"/>
    </row>
    <row r="26" spans="1:58" ht="19.5" customHeight="1">
      <c r="A26" s="196"/>
      <c r="B26" s="197"/>
      <c r="C26" s="197"/>
      <c r="D26" s="197"/>
      <c r="E26" s="197"/>
      <c r="F26" s="197"/>
      <c r="G26" s="197"/>
      <c r="H26" s="198"/>
      <c r="I26" s="203"/>
      <c r="J26" s="204"/>
      <c r="K26" s="204"/>
      <c r="L26" s="204"/>
      <c r="M26" s="205"/>
      <c r="N26" s="235" t="s">
        <v>109</v>
      </c>
      <c r="O26" s="236"/>
      <c r="P26" s="236"/>
      <c r="Q26" s="237"/>
      <c r="R26" s="218"/>
      <c r="S26" s="218"/>
      <c r="T26" s="218"/>
      <c r="U26" s="218"/>
      <c r="V26" s="218"/>
      <c r="W26" s="218"/>
      <c r="X26" s="218"/>
      <c r="Y26" s="218"/>
      <c r="Z26" s="218"/>
      <c r="AA26" s="218"/>
      <c r="AB26" s="218"/>
      <c r="AC26" s="218"/>
      <c r="AD26" s="219"/>
      <c r="BD26" s="22"/>
      <c r="BE26" s="22"/>
      <c r="BF26" s="22"/>
    </row>
    <row r="27" spans="1:58" ht="19.5" customHeight="1">
      <c r="A27" s="185"/>
      <c r="B27" s="186"/>
      <c r="C27" s="186"/>
      <c r="D27" s="186"/>
      <c r="E27" s="186"/>
      <c r="F27" s="186"/>
      <c r="G27" s="186"/>
      <c r="H27" s="187"/>
      <c r="I27" s="206"/>
      <c r="J27" s="207"/>
      <c r="K27" s="207"/>
      <c r="L27" s="207"/>
      <c r="M27" s="208"/>
      <c r="N27" s="235" t="s">
        <v>110</v>
      </c>
      <c r="O27" s="236"/>
      <c r="P27" s="236"/>
      <c r="Q27" s="237"/>
      <c r="R27" s="218"/>
      <c r="S27" s="218"/>
      <c r="T27" s="218"/>
      <c r="U27" s="218"/>
      <c r="V27" s="218"/>
      <c r="W27" s="218"/>
      <c r="X27" s="218"/>
      <c r="Y27" s="218"/>
      <c r="Z27" s="218"/>
      <c r="AA27" s="218"/>
      <c r="AB27" s="218"/>
      <c r="AC27" s="218"/>
      <c r="AD27" s="219"/>
      <c r="BD27" s="22"/>
      <c r="BE27" s="22"/>
      <c r="BF27" s="22"/>
    </row>
    <row r="28" spans="1:58" ht="19.5" customHeight="1">
      <c r="A28" s="177" t="s">
        <v>98</v>
      </c>
      <c r="B28" s="178"/>
      <c r="C28" s="178"/>
      <c r="D28" s="178"/>
      <c r="E28" s="178"/>
      <c r="F28" s="178"/>
      <c r="G28" s="178"/>
      <c r="H28" s="178"/>
      <c r="I28" s="220"/>
      <c r="J28" s="221"/>
      <c r="K28" s="221"/>
      <c r="L28" s="221"/>
      <c r="M28" s="221"/>
      <c r="N28" s="207"/>
      <c r="O28" s="207"/>
      <c r="P28" s="207"/>
      <c r="Q28" s="208"/>
      <c r="R28" s="225" t="s">
        <v>101</v>
      </c>
      <c r="S28" s="226"/>
      <c r="T28" s="226"/>
      <c r="U28" s="227"/>
      <c r="V28" s="218"/>
      <c r="W28" s="218"/>
      <c r="X28" s="218"/>
      <c r="Y28" s="218"/>
      <c r="Z28" s="218"/>
      <c r="AA28" s="218"/>
      <c r="AB28" s="218"/>
      <c r="AC28" s="218"/>
      <c r="AD28" s="219"/>
    </row>
    <row r="29" spans="1:58" ht="19.5" customHeight="1">
      <c r="A29" s="275" t="s">
        <v>99</v>
      </c>
      <c r="B29" s="276"/>
      <c r="C29" s="276"/>
      <c r="D29" s="276"/>
      <c r="E29" s="276"/>
      <c r="F29" s="276"/>
      <c r="G29" s="276"/>
      <c r="H29" s="276"/>
      <c r="I29" s="218"/>
      <c r="J29" s="218"/>
      <c r="K29" s="218"/>
      <c r="L29" s="218"/>
      <c r="M29" s="218"/>
      <c r="N29" s="218"/>
      <c r="O29" s="218"/>
      <c r="P29" s="218"/>
      <c r="Q29" s="218"/>
      <c r="R29" s="224" t="s">
        <v>100</v>
      </c>
      <c r="S29" s="224"/>
      <c r="T29" s="224"/>
      <c r="U29" s="224"/>
      <c r="V29" s="218"/>
      <c r="W29" s="218"/>
      <c r="X29" s="218"/>
      <c r="Y29" s="218"/>
      <c r="Z29" s="218"/>
      <c r="AA29" s="218"/>
      <c r="AB29" s="218"/>
      <c r="AC29" s="218"/>
      <c r="AD29" s="219"/>
    </row>
    <row r="30" spans="1:58" ht="19.5" customHeight="1" thickBot="1">
      <c r="A30" s="192" t="s">
        <v>112</v>
      </c>
      <c r="B30" s="193"/>
      <c r="C30" s="193"/>
      <c r="D30" s="193"/>
      <c r="E30" s="193"/>
      <c r="F30" s="193"/>
      <c r="G30" s="193"/>
      <c r="H30" s="194"/>
      <c r="I30" s="255"/>
      <c r="J30" s="255"/>
      <c r="K30" s="255"/>
      <c r="L30" s="255"/>
      <c r="M30" s="255"/>
      <c r="N30" s="255"/>
      <c r="O30" s="255"/>
      <c r="P30" s="255"/>
      <c r="Q30" s="255"/>
      <c r="R30" s="255"/>
      <c r="S30" s="255"/>
      <c r="T30" s="255"/>
      <c r="U30" s="255"/>
      <c r="V30" s="255"/>
      <c r="W30" s="255"/>
      <c r="X30" s="255"/>
      <c r="Y30" s="255"/>
      <c r="Z30" s="255"/>
      <c r="AA30" s="255"/>
      <c r="AB30" s="255"/>
      <c r="AC30" s="255"/>
      <c r="AD30" s="256"/>
    </row>
    <row r="31" spans="1:58" ht="20.25" customHeight="1" thickBot="1"/>
    <row r="32" spans="1:58" ht="19.5" customHeight="1">
      <c r="A32" s="188" t="s">
        <v>113</v>
      </c>
      <c r="B32" s="189"/>
      <c r="C32" s="189"/>
      <c r="D32" s="189"/>
      <c r="E32" s="189"/>
      <c r="F32" s="189"/>
      <c r="G32" s="189"/>
      <c r="H32" s="189"/>
      <c r="I32" s="190"/>
      <c r="J32" s="191"/>
      <c r="K32" s="191"/>
      <c r="L32" s="191"/>
      <c r="M32" s="249"/>
      <c r="N32" s="249"/>
      <c r="O32" s="249"/>
      <c r="P32" s="249"/>
      <c r="Q32" s="249"/>
      <c r="R32" s="249"/>
      <c r="S32" s="249"/>
      <c r="T32" s="191" t="s">
        <v>118</v>
      </c>
      <c r="U32" s="248"/>
      <c r="V32" s="24"/>
      <c r="W32" s="25"/>
      <c r="X32" s="25"/>
      <c r="Y32" s="25"/>
      <c r="Z32" s="25"/>
      <c r="AA32" s="25"/>
      <c r="AB32" s="25"/>
      <c r="AC32" s="25"/>
      <c r="AK32" s="109" t="s">
        <v>224</v>
      </c>
      <c r="AL32" s="110"/>
      <c r="AM32" s="110"/>
      <c r="AN32" s="110"/>
      <c r="AO32" s="110"/>
      <c r="AP32" s="110"/>
      <c r="AQ32" s="110"/>
      <c r="AR32" s="110"/>
      <c r="AS32" s="110"/>
      <c r="AT32" s="110"/>
      <c r="AU32" s="110"/>
      <c r="AV32" s="110"/>
      <c r="AW32" s="111"/>
    </row>
    <row r="33" spans="1:101" ht="19.5" customHeight="1">
      <c r="A33" s="177" t="s">
        <v>114</v>
      </c>
      <c r="B33" s="178"/>
      <c r="C33" s="178"/>
      <c r="D33" s="178"/>
      <c r="E33" s="178"/>
      <c r="F33" s="178"/>
      <c r="G33" s="178"/>
      <c r="H33" s="178"/>
      <c r="I33" s="168"/>
      <c r="J33" s="164"/>
      <c r="K33" s="164"/>
      <c r="L33" s="164"/>
      <c r="M33" s="170"/>
      <c r="N33" s="170"/>
      <c r="O33" s="170"/>
      <c r="P33" s="170"/>
      <c r="Q33" s="170"/>
      <c r="R33" s="170"/>
      <c r="S33" s="170"/>
      <c r="T33" s="164" t="s">
        <v>118</v>
      </c>
      <c r="U33" s="165"/>
      <c r="V33" s="24"/>
      <c r="W33" s="25"/>
      <c r="X33" s="25"/>
      <c r="Y33" s="25"/>
      <c r="Z33" s="25"/>
      <c r="AA33" s="25"/>
      <c r="AB33" s="25"/>
      <c r="AC33" s="25"/>
      <c r="AK33" s="112"/>
      <c r="AL33" s="113"/>
      <c r="AM33" s="113"/>
      <c r="AN33" s="113"/>
      <c r="AO33" s="113"/>
      <c r="AP33" s="113"/>
      <c r="AQ33" s="113"/>
      <c r="AR33" s="113"/>
      <c r="AS33" s="113"/>
      <c r="AT33" s="113"/>
      <c r="AU33" s="113"/>
      <c r="AV33" s="113"/>
      <c r="AW33" s="114"/>
    </row>
    <row r="34" spans="1:101" ht="19.5" customHeight="1" thickBot="1">
      <c r="A34" s="182" t="s">
        <v>115</v>
      </c>
      <c r="B34" s="183"/>
      <c r="C34" s="183"/>
      <c r="D34" s="183"/>
      <c r="E34" s="183"/>
      <c r="F34" s="183"/>
      <c r="G34" s="183"/>
      <c r="H34" s="184"/>
      <c r="I34" s="250" t="s">
        <v>116</v>
      </c>
      <c r="J34" s="250"/>
      <c r="K34" s="250"/>
      <c r="L34" s="250"/>
      <c r="M34" s="257"/>
      <c r="N34" s="170"/>
      <c r="O34" s="170"/>
      <c r="P34" s="170"/>
      <c r="Q34" s="170"/>
      <c r="R34" s="170"/>
      <c r="S34" s="170"/>
      <c r="T34" s="164" t="s">
        <v>119</v>
      </c>
      <c r="U34" s="165"/>
      <c r="V34" s="24"/>
      <c r="W34" s="25"/>
      <c r="X34" s="25"/>
      <c r="Y34" s="25"/>
      <c r="Z34" s="25"/>
      <c r="AA34" s="25"/>
      <c r="AB34" s="25"/>
      <c r="AC34" s="25"/>
      <c r="AK34" s="115"/>
      <c r="AL34" s="116"/>
      <c r="AM34" s="116"/>
      <c r="AN34" s="116"/>
      <c r="AO34" s="116"/>
      <c r="AP34" s="116"/>
      <c r="AQ34" s="116"/>
      <c r="AR34" s="116"/>
      <c r="AS34" s="116"/>
      <c r="AT34" s="116"/>
      <c r="AU34" s="116"/>
      <c r="AV34" s="116"/>
      <c r="AW34" s="117"/>
    </row>
    <row r="35" spans="1:101" ht="19.5" customHeight="1" thickBot="1">
      <c r="A35" s="185"/>
      <c r="B35" s="186"/>
      <c r="C35" s="186"/>
      <c r="D35" s="186"/>
      <c r="E35" s="186"/>
      <c r="F35" s="186"/>
      <c r="G35" s="186"/>
      <c r="H35" s="187"/>
      <c r="I35" s="250" t="s">
        <v>117</v>
      </c>
      <c r="J35" s="250"/>
      <c r="K35" s="250"/>
      <c r="L35" s="250"/>
      <c r="M35" s="257"/>
      <c r="N35" s="170"/>
      <c r="O35" s="170"/>
      <c r="P35" s="170"/>
      <c r="Q35" s="170"/>
      <c r="R35" s="170"/>
      <c r="S35" s="170"/>
      <c r="T35" s="164" t="s">
        <v>119</v>
      </c>
      <c r="U35" s="165"/>
      <c r="V35" s="24"/>
      <c r="W35" s="25"/>
      <c r="X35" s="25"/>
      <c r="Y35" s="25"/>
      <c r="Z35" s="25"/>
      <c r="AA35" s="25"/>
      <c r="AB35" s="25"/>
      <c r="AC35" s="25"/>
    </row>
    <row r="36" spans="1:101" ht="19.5" customHeight="1">
      <c r="A36" s="182" t="s">
        <v>202</v>
      </c>
      <c r="B36" s="183"/>
      <c r="C36" s="183"/>
      <c r="D36" s="183"/>
      <c r="E36" s="183"/>
      <c r="F36" s="183"/>
      <c r="G36" s="183"/>
      <c r="H36" s="184"/>
      <c r="I36" s="168"/>
      <c r="J36" s="164"/>
      <c r="K36" s="164"/>
      <c r="L36" s="164"/>
      <c r="M36" s="254"/>
      <c r="N36" s="254"/>
      <c r="O36" s="254"/>
      <c r="P36" s="254"/>
      <c r="Q36" s="254"/>
      <c r="R36" s="254"/>
      <c r="S36" s="254"/>
      <c r="T36" s="164"/>
      <c r="U36" s="165"/>
      <c r="V36" s="24"/>
      <c r="W36" s="25"/>
      <c r="X36" s="25"/>
      <c r="Y36" s="25"/>
      <c r="Z36" s="25"/>
      <c r="AA36" s="25"/>
      <c r="AB36" s="25"/>
      <c r="AC36" s="25"/>
      <c r="AK36" s="100" t="s">
        <v>208</v>
      </c>
      <c r="AL36" s="101"/>
      <c r="AM36" s="101"/>
      <c r="AN36" s="101"/>
      <c r="AO36" s="101"/>
      <c r="AP36" s="101"/>
      <c r="AQ36" s="101"/>
      <c r="AR36" s="101"/>
      <c r="AS36" s="101"/>
      <c r="AT36" s="101"/>
      <c r="AU36" s="101"/>
      <c r="AV36" s="101"/>
      <c r="AW36" s="102"/>
    </row>
    <row r="37" spans="1:101" ht="19.5" customHeight="1">
      <c r="A37" s="179" t="s">
        <v>120</v>
      </c>
      <c r="B37" s="180"/>
      <c r="C37" s="180"/>
      <c r="D37" s="180"/>
      <c r="E37" s="180"/>
      <c r="F37" s="180"/>
      <c r="G37" s="180"/>
      <c r="H37" s="181"/>
      <c r="I37" s="168"/>
      <c r="J37" s="164"/>
      <c r="K37" s="164"/>
      <c r="L37" s="164"/>
      <c r="M37" s="258"/>
      <c r="N37" s="258"/>
      <c r="O37" s="258"/>
      <c r="P37" s="258"/>
      <c r="Q37" s="258"/>
      <c r="R37" s="258"/>
      <c r="S37" s="258"/>
      <c r="T37" s="164" t="s">
        <v>121</v>
      </c>
      <c r="U37" s="165"/>
      <c r="V37" s="24"/>
      <c r="W37" s="25"/>
      <c r="X37" s="25"/>
      <c r="Y37" s="25"/>
      <c r="Z37" s="25"/>
      <c r="AA37" s="25"/>
      <c r="AB37" s="25"/>
      <c r="AC37" s="25"/>
      <c r="AK37" s="103"/>
      <c r="AL37" s="104"/>
      <c r="AM37" s="104"/>
      <c r="AN37" s="104"/>
      <c r="AO37" s="104"/>
      <c r="AP37" s="104"/>
      <c r="AQ37" s="104"/>
      <c r="AR37" s="104"/>
      <c r="AS37" s="104"/>
      <c r="AT37" s="104"/>
      <c r="AU37" s="104"/>
      <c r="AV37" s="104"/>
      <c r="AW37" s="105"/>
    </row>
    <row r="38" spans="1:101" ht="19.5" customHeight="1" thickBot="1">
      <c r="A38" s="171" t="s">
        <v>220</v>
      </c>
      <c r="B38" s="172"/>
      <c r="C38" s="172"/>
      <c r="D38" s="175" t="s">
        <v>245</v>
      </c>
      <c r="E38" s="175"/>
      <c r="F38" s="175"/>
      <c r="G38" s="175"/>
      <c r="H38" s="175"/>
      <c r="I38" s="168"/>
      <c r="J38" s="164"/>
      <c r="K38" s="164"/>
      <c r="L38" s="164"/>
      <c r="M38" s="170"/>
      <c r="N38" s="170"/>
      <c r="O38" s="170"/>
      <c r="P38" s="170"/>
      <c r="Q38" s="170"/>
      <c r="R38" s="170"/>
      <c r="S38" s="170"/>
      <c r="T38" s="164" t="s">
        <v>118</v>
      </c>
      <c r="U38" s="165"/>
      <c r="V38" s="24"/>
      <c r="W38" s="25"/>
      <c r="X38" s="25"/>
      <c r="Y38" s="25"/>
      <c r="Z38" s="25"/>
      <c r="AA38" s="25"/>
      <c r="AB38" s="25"/>
      <c r="AC38" s="25"/>
      <c r="AK38" s="106"/>
      <c r="AL38" s="107"/>
      <c r="AM38" s="107"/>
      <c r="AN38" s="107"/>
      <c r="AO38" s="107"/>
      <c r="AP38" s="107"/>
      <c r="AQ38" s="107"/>
      <c r="AR38" s="107"/>
      <c r="AS38" s="107"/>
      <c r="AT38" s="107"/>
      <c r="AU38" s="107"/>
      <c r="AV38" s="107"/>
      <c r="AW38" s="108"/>
    </row>
    <row r="39" spans="1:101" ht="19.5" customHeight="1" thickBot="1">
      <c r="A39" s="173"/>
      <c r="B39" s="174"/>
      <c r="C39" s="174"/>
      <c r="D39" s="175" t="s">
        <v>244</v>
      </c>
      <c r="E39" s="175"/>
      <c r="F39" s="175"/>
      <c r="G39" s="175"/>
      <c r="H39" s="175"/>
      <c r="I39" s="168"/>
      <c r="J39" s="164"/>
      <c r="K39" s="164"/>
      <c r="L39" s="164"/>
      <c r="M39" s="170"/>
      <c r="N39" s="170"/>
      <c r="O39" s="170"/>
      <c r="P39" s="170"/>
      <c r="Q39" s="170"/>
      <c r="R39" s="170"/>
      <c r="S39" s="170"/>
      <c r="T39" s="164" t="s">
        <v>118</v>
      </c>
      <c r="U39" s="165"/>
      <c r="V39" s="24"/>
      <c r="W39" s="25"/>
      <c r="X39" s="25"/>
      <c r="Y39" s="25"/>
      <c r="Z39" s="25"/>
      <c r="AA39" s="25"/>
      <c r="AB39" s="25"/>
      <c r="AC39" s="25"/>
    </row>
    <row r="40" spans="1:101" ht="19.5" customHeight="1">
      <c r="A40" s="177" t="s">
        <v>200</v>
      </c>
      <c r="B40" s="178"/>
      <c r="C40" s="178"/>
      <c r="D40" s="178"/>
      <c r="E40" s="178"/>
      <c r="F40" s="178"/>
      <c r="G40" s="178"/>
      <c r="H40" s="178"/>
      <c r="I40" s="168"/>
      <c r="J40" s="164"/>
      <c r="K40" s="164"/>
      <c r="L40" s="164"/>
      <c r="M40" s="170"/>
      <c r="N40" s="170"/>
      <c r="O40" s="170"/>
      <c r="P40" s="170"/>
      <c r="Q40" s="170"/>
      <c r="R40" s="170"/>
      <c r="S40" s="170"/>
      <c r="T40" s="164" t="s">
        <v>118</v>
      </c>
      <c r="U40" s="165"/>
      <c r="V40" s="24"/>
      <c r="W40" s="25"/>
      <c r="X40" s="25"/>
      <c r="Y40" s="25"/>
      <c r="Z40" s="25"/>
      <c r="AA40" s="25"/>
      <c r="AB40" s="25"/>
      <c r="AC40" s="25"/>
      <c r="AK40" s="100" t="s">
        <v>227</v>
      </c>
      <c r="AL40" s="101"/>
      <c r="AM40" s="101"/>
      <c r="AN40" s="101"/>
      <c r="AO40" s="101"/>
      <c r="AP40" s="101"/>
      <c r="AQ40" s="101"/>
      <c r="AR40" s="101"/>
      <c r="AS40" s="101"/>
      <c r="AT40" s="101"/>
      <c r="AU40" s="101"/>
      <c r="AV40" s="101"/>
      <c r="AW40" s="102"/>
    </row>
    <row r="41" spans="1:101" ht="19.5" customHeight="1" thickBot="1">
      <c r="A41" s="162" t="s">
        <v>201</v>
      </c>
      <c r="B41" s="163"/>
      <c r="C41" s="163"/>
      <c r="D41" s="163"/>
      <c r="E41" s="163"/>
      <c r="F41" s="163"/>
      <c r="G41" s="163"/>
      <c r="H41" s="163"/>
      <c r="I41" s="169"/>
      <c r="J41" s="166"/>
      <c r="K41" s="166"/>
      <c r="L41" s="166"/>
      <c r="M41" s="176"/>
      <c r="N41" s="176"/>
      <c r="O41" s="176"/>
      <c r="P41" s="176"/>
      <c r="Q41" s="176"/>
      <c r="R41" s="176"/>
      <c r="S41" s="176"/>
      <c r="T41" s="166" t="s">
        <v>118</v>
      </c>
      <c r="U41" s="167"/>
      <c r="V41" s="24"/>
      <c r="W41" s="25"/>
      <c r="X41" s="25"/>
      <c r="Y41" s="25"/>
      <c r="Z41" s="25"/>
      <c r="AA41" s="25"/>
      <c r="AB41" s="25"/>
      <c r="AC41" s="25"/>
      <c r="AK41" s="103"/>
      <c r="AL41" s="104"/>
      <c r="AM41" s="104"/>
      <c r="AN41" s="104"/>
      <c r="AO41" s="104"/>
      <c r="AP41" s="104"/>
      <c r="AQ41" s="104"/>
      <c r="AR41" s="104"/>
      <c r="AS41" s="104"/>
      <c r="AT41" s="104"/>
      <c r="AU41" s="104"/>
      <c r="AV41" s="104"/>
      <c r="AW41" s="105"/>
    </row>
    <row r="42" spans="1:101" ht="21" customHeight="1" thickBot="1">
      <c r="AK42" s="106"/>
      <c r="AL42" s="107"/>
      <c r="AM42" s="107"/>
      <c r="AN42" s="107"/>
      <c r="AO42" s="107"/>
      <c r="AP42" s="107"/>
      <c r="AQ42" s="107"/>
      <c r="AR42" s="107"/>
      <c r="AS42" s="107"/>
      <c r="AT42" s="107"/>
      <c r="AU42" s="107"/>
      <c r="AV42" s="107"/>
      <c r="AW42" s="108"/>
    </row>
    <row r="43" spans="1:101" ht="21" customHeight="1"/>
    <row r="44" spans="1:101" ht="21" customHeight="1" thickBot="1">
      <c r="AM44" s="22"/>
      <c r="AN44" s="22"/>
      <c r="AO44" s="22"/>
      <c r="AP44" s="22"/>
      <c r="AQ44" s="22"/>
      <c r="AR44" s="22"/>
      <c r="AS44" s="22"/>
      <c r="AT44" s="22"/>
      <c r="AU44" s="22"/>
      <c r="AV44" s="22"/>
      <c r="AW44" s="22"/>
      <c r="AX44" s="22"/>
      <c r="AY44" s="22"/>
      <c r="AZ44" s="22"/>
      <c r="BA44" s="22"/>
    </row>
    <row r="45" spans="1:101" ht="21" customHeight="1">
      <c r="A45" s="141" t="s">
        <v>151</v>
      </c>
      <c r="B45" s="142"/>
      <c r="C45" s="142"/>
      <c r="D45" s="142"/>
      <c r="E45" s="143"/>
      <c r="F45" s="158"/>
      <c r="G45" s="159"/>
      <c r="H45" s="121" t="s">
        <v>152</v>
      </c>
      <c r="I45" s="122"/>
      <c r="J45" s="130" t="s">
        <v>159</v>
      </c>
      <c r="K45" s="131"/>
      <c r="L45" s="131"/>
      <c r="M45" s="131"/>
      <c r="N45" s="131"/>
      <c r="O45" s="150"/>
      <c r="P45" s="150"/>
      <c r="Q45" s="150"/>
      <c r="R45" s="150"/>
      <c r="S45" s="151"/>
      <c r="T45" s="26"/>
      <c r="U45" s="27"/>
      <c r="V45" s="27"/>
      <c r="W45" s="27"/>
      <c r="X45" s="27"/>
      <c r="Y45" s="27"/>
      <c r="Z45" s="27"/>
      <c r="AA45" s="27"/>
      <c r="AB45" s="27"/>
      <c r="AC45" s="27"/>
      <c r="AD45" s="27"/>
      <c r="AE45" s="27"/>
      <c r="AF45" s="27"/>
      <c r="AG45" s="27"/>
      <c r="AH45" s="100" t="str">
        <f>IF(CW48&gt;=1,"同一番号が記載されています","")</f>
        <v/>
      </c>
      <c r="AI45" s="101"/>
      <c r="AJ45" s="101"/>
      <c r="AK45" s="101"/>
      <c r="AL45" s="101"/>
      <c r="AM45" s="101"/>
      <c r="AN45" s="101"/>
      <c r="AO45" s="102"/>
      <c r="CT45" s="9" t="str">
        <f>IF(COUNTIF($F$45:$G$51,1)=1,1,"")</f>
        <v/>
      </c>
      <c r="CU45" s="11" t="str">
        <f>IF(CT45="","",VLOOKUP(CT45,$F$45:$S$51,5,FALSE))</f>
        <v/>
      </c>
      <c r="CW45" s="11">
        <f>COUNTIF($F$45:$G$51,1)</f>
        <v>0</v>
      </c>
    </row>
    <row r="46" spans="1:101" ht="21" customHeight="1">
      <c r="A46" s="144"/>
      <c r="B46" s="145"/>
      <c r="C46" s="145"/>
      <c r="D46" s="145"/>
      <c r="E46" s="146"/>
      <c r="F46" s="123"/>
      <c r="G46" s="124"/>
      <c r="H46" s="125" t="s">
        <v>153</v>
      </c>
      <c r="I46" s="126"/>
      <c r="J46" s="152" t="s">
        <v>160</v>
      </c>
      <c r="K46" s="153"/>
      <c r="L46" s="153"/>
      <c r="M46" s="153"/>
      <c r="N46" s="153"/>
      <c r="O46" s="127"/>
      <c r="P46" s="127"/>
      <c r="Q46" s="127"/>
      <c r="R46" s="127"/>
      <c r="S46" s="128"/>
      <c r="T46" s="26"/>
      <c r="U46" s="27"/>
      <c r="V46" s="27"/>
      <c r="W46" s="27"/>
      <c r="X46" s="27"/>
      <c r="Y46" s="27"/>
      <c r="Z46" s="27"/>
      <c r="AA46" s="27"/>
      <c r="AB46" s="27"/>
      <c r="AC46" s="27"/>
      <c r="AD46" s="27"/>
      <c r="AE46" s="27"/>
      <c r="AF46" s="27"/>
      <c r="AG46" s="27"/>
      <c r="AH46" s="103"/>
      <c r="AI46" s="104"/>
      <c r="AJ46" s="104"/>
      <c r="AK46" s="104"/>
      <c r="AL46" s="104"/>
      <c r="AM46" s="104"/>
      <c r="AN46" s="104"/>
      <c r="AO46" s="105"/>
      <c r="CT46" s="9" t="str">
        <f>IF(COUNTIF($F$45:$G$51,2)=1,2,"")</f>
        <v/>
      </c>
      <c r="CU46" s="11" t="str">
        <f>IF(CT46="","",VLOOKUP(CT46,$F$45:$S$51,5,FALSE))</f>
        <v/>
      </c>
      <c r="CW46" s="11">
        <f>COUNTIF($F$45:$G$51,2)</f>
        <v>0</v>
      </c>
    </row>
    <row r="47" spans="1:101" ht="21" customHeight="1" thickBot="1">
      <c r="A47" s="144"/>
      <c r="B47" s="145"/>
      <c r="C47" s="145"/>
      <c r="D47" s="145"/>
      <c r="E47" s="146"/>
      <c r="F47" s="123"/>
      <c r="G47" s="124"/>
      <c r="H47" s="125" t="s">
        <v>154</v>
      </c>
      <c r="I47" s="126"/>
      <c r="J47" s="152" t="s">
        <v>184</v>
      </c>
      <c r="K47" s="153"/>
      <c r="L47" s="153"/>
      <c r="M47" s="153"/>
      <c r="N47" s="153"/>
      <c r="O47" s="127"/>
      <c r="P47" s="127"/>
      <c r="Q47" s="127"/>
      <c r="R47" s="127"/>
      <c r="S47" s="128"/>
      <c r="T47" s="26"/>
      <c r="U47" s="27"/>
      <c r="V47" s="27"/>
      <c r="W47" s="27"/>
      <c r="X47" s="27"/>
      <c r="Y47" s="27"/>
      <c r="Z47" s="27"/>
      <c r="AA47" s="27"/>
      <c r="AB47" s="27"/>
      <c r="AC47" s="27"/>
      <c r="AD47" s="27"/>
      <c r="AE47" s="27"/>
      <c r="AF47" s="27"/>
      <c r="AG47" s="27"/>
      <c r="AH47" s="106"/>
      <c r="AI47" s="107"/>
      <c r="AJ47" s="107"/>
      <c r="AK47" s="107"/>
      <c r="AL47" s="107"/>
      <c r="AM47" s="107"/>
      <c r="AN47" s="107"/>
      <c r="AO47" s="108"/>
      <c r="CT47" s="9" t="str">
        <f>IF(COUNTIF($F$45:$G$51,3)=1,3,"")</f>
        <v/>
      </c>
      <c r="CU47" s="11" t="str">
        <f>IF(CT47="","",VLOOKUP(CT47,$F$45:$S$51,5,FALSE))</f>
        <v/>
      </c>
      <c r="CW47" s="11">
        <f>COUNTIF($F$45:$G$51,3)</f>
        <v>0</v>
      </c>
    </row>
    <row r="48" spans="1:101" ht="21" customHeight="1">
      <c r="A48" s="144"/>
      <c r="B48" s="145"/>
      <c r="C48" s="145"/>
      <c r="D48" s="145"/>
      <c r="E48" s="146"/>
      <c r="F48" s="123"/>
      <c r="G48" s="124"/>
      <c r="H48" s="125" t="s">
        <v>155</v>
      </c>
      <c r="I48" s="126"/>
      <c r="J48" s="152" t="s">
        <v>162</v>
      </c>
      <c r="K48" s="153"/>
      <c r="L48" s="153"/>
      <c r="M48" s="153"/>
      <c r="N48" s="153"/>
      <c r="O48" s="127"/>
      <c r="P48" s="127"/>
      <c r="Q48" s="127"/>
      <c r="R48" s="127"/>
      <c r="S48" s="128"/>
      <c r="T48" s="26"/>
      <c r="U48" s="27"/>
      <c r="V48" s="27"/>
      <c r="W48" s="126" t="s">
        <v>183</v>
      </c>
      <c r="X48" s="126"/>
      <c r="Y48" s="126"/>
      <c r="Z48" s="126"/>
      <c r="AA48" s="126"/>
      <c r="AB48" s="126"/>
      <c r="AC48" s="126"/>
      <c r="AD48" s="126"/>
      <c r="AG48" s="27"/>
      <c r="CT48" s="85" t="str">
        <f>IF(COUNTIF($F$45:$G$51,4)=1,4,"")</f>
        <v/>
      </c>
      <c r="CU48" s="11" t="str">
        <f>IF(CT48="","",VLOOKUP(CT48,$F$45:$S$51,5,FALSE))</f>
        <v/>
      </c>
      <c r="CW48" s="11">
        <f>COUNTIF(CW45:CW47,"&gt;=2")</f>
        <v>0</v>
      </c>
    </row>
    <row r="49" spans="1:105" ht="21" customHeight="1">
      <c r="A49" s="144"/>
      <c r="B49" s="145"/>
      <c r="C49" s="145"/>
      <c r="D49" s="145"/>
      <c r="E49" s="146"/>
      <c r="F49" s="123"/>
      <c r="G49" s="124"/>
      <c r="H49" s="125" t="s">
        <v>156</v>
      </c>
      <c r="I49" s="126"/>
      <c r="J49" s="152" t="s">
        <v>163</v>
      </c>
      <c r="K49" s="153"/>
      <c r="L49" s="153"/>
      <c r="M49" s="153"/>
      <c r="N49" s="153"/>
      <c r="O49" s="127"/>
      <c r="P49" s="127"/>
      <c r="Q49" s="127"/>
      <c r="R49" s="127"/>
      <c r="S49" s="128"/>
      <c r="T49" s="26"/>
      <c r="U49" s="27"/>
      <c r="V49" s="27"/>
      <c r="W49" s="9">
        <v>1</v>
      </c>
      <c r="X49" s="129"/>
      <c r="Y49" s="129"/>
      <c r="Z49" s="129"/>
      <c r="AA49" s="129"/>
      <c r="AB49" s="129"/>
      <c r="AC49" s="129"/>
      <c r="AD49" s="129"/>
      <c r="AG49" s="27"/>
      <c r="AH49" s="132" t="str">
        <f>IF(F51="","","左の表に内容を記入してください。
（一つの欄で10文字以内）")</f>
        <v/>
      </c>
      <c r="AI49" s="133"/>
      <c r="AJ49" s="133"/>
      <c r="AK49" s="133"/>
      <c r="AL49" s="133"/>
      <c r="AM49" s="133"/>
      <c r="AN49" s="133"/>
      <c r="AO49" s="134"/>
      <c r="CW49" s="11">
        <f>COUNTA($F$45:$G$51)</f>
        <v>0</v>
      </c>
      <c r="CY49" s="11">
        <f>LEN(X49)</f>
        <v>0</v>
      </c>
    </row>
    <row r="50" spans="1:105" ht="21" customHeight="1">
      <c r="A50" s="144"/>
      <c r="B50" s="145"/>
      <c r="C50" s="145"/>
      <c r="D50" s="145"/>
      <c r="E50" s="146"/>
      <c r="F50" s="123"/>
      <c r="G50" s="124"/>
      <c r="H50" s="125" t="s">
        <v>157</v>
      </c>
      <c r="I50" s="126"/>
      <c r="J50" s="152" t="s">
        <v>164</v>
      </c>
      <c r="K50" s="153"/>
      <c r="L50" s="153"/>
      <c r="M50" s="153"/>
      <c r="N50" s="153"/>
      <c r="O50" s="127"/>
      <c r="P50" s="127"/>
      <c r="Q50" s="127"/>
      <c r="R50" s="127"/>
      <c r="S50" s="128"/>
      <c r="T50" s="26"/>
      <c r="U50" s="27"/>
      <c r="V50" s="27"/>
      <c r="W50" s="9">
        <v>2</v>
      </c>
      <c r="X50" s="129"/>
      <c r="Y50" s="129"/>
      <c r="Z50" s="129"/>
      <c r="AA50" s="129"/>
      <c r="AB50" s="129"/>
      <c r="AC50" s="129"/>
      <c r="AD50" s="129"/>
      <c r="AG50" s="27"/>
      <c r="AH50" s="135"/>
      <c r="AI50" s="104"/>
      <c r="AJ50" s="104"/>
      <c r="AK50" s="104"/>
      <c r="AL50" s="104"/>
      <c r="AM50" s="104"/>
      <c r="AN50" s="104"/>
      <c r="AO50" s="136"/>
      <c r="CY50" s="11">
        <f t="shared" ref="CY50:CY51" si="0">LEN(X50)</f>
        <v>0</v>
      </c>
    </row>
    <row r="51" spans="1:105" ht="21" customHeight="1" thickBot="1">
      <c r="A51" s="147"/>
      <c r="B51" s="148"/>
      <c r="C51" s="148"/>
      <c r="D51" s="148"/>
      <c r="E51" s="149"/>
      <c r="F51" s="154"/>
      <c r="G51" s="155"/>
      <c r="H51" s="156" t="s">
        <v>158</v>
      </c>
      <c r="I51" s="157"/>
      <c r="J51" s="298" t="s">
        <v>165</v>
      </c>
      <c r="K51" s="299"/>
      <c r="L51" s="299"/>
      <c r="M51" s="299"/>
      <c r="N51" s="299"/>
      <c r="O51" s="160" t="s">
        <v>199</v>
      </c>
      <c r="P51" s="160"/>
      <c r="Q51" s="160"/>
      <c r="R51" s="160"/>
      <c r="S51" s="161"/>
      <c r="T51" s="26"/>
      <c r="U51" s="27"/>
      <c r="V51" s="27"/>
      <c r="W51" s="9">
        <v>3</v>
      </c>
      <c r="X51" s="129"/>
      <c r="Y51" s="129"/>
      <c r="Z51" s="129"/>
      <c r="AA51" s="129"/>
      <c r="AB51" s="129"/>
      <c r="AC51" s="129"/>
      <c r="AD51" s="129"/>
      <c r="AG51" s="27"/>
      <c r="AH51" s="137"/>
      <c r="AI51" s="138"/>
      <c r="AJ51" s="138"/>
      <c r="AK51" s="138"/>
      <c r="AL51" s="138"/>
      <c r="AM51" s="138"/>
      <c r="AN51" s="138"/>
      <c r="AO51" s="139"/>
      <c r="CT51" s="1" t="str">
        <f>IF(F45="","",J45)</f>
        <v/>
      </c>
      <c r="CU51" s="1" t="str">
        <f>IF(CT51="","",IF(CT52="","","、"))</f>
        <v/>
      </c>
      <c r="CY51" s="11">
        <f t="shared" si="0"/>
        <v>0</v>
      </c>
    </row>
    <row r="52" spans="1:105" ht="21" customHeight="1">
      <c r="CT52" s="1" t="str">
        <f>IF(F46="","",J46)</f>
        <v/>
      </c>
      <c r="CU52" s="1" t="str">
        <f>IF(CV52=2,"",IF(CT53="","","、"))</f>
        <v/>
      </c>
      <c r="CV52" s="1">
        <f>COUNTBLANK(CT51:CT52)</f>
        <v>2</v>
      </c>
    </row>
    <row r="53" spans="1:105" ht="21" customHeight="1">
      <c r="CT53" s="1" t="str">
        <f>IF(F47="","",J47)</f>
        <v/>
      </c>
      <c r="CU53" s="1" t="str">
        <f>IF(CV53=3,"",IF(CT54="","","、"))</f>
        <v/>
      </c>
      <c r="CV53" s="1">
        <f>COUNTBLANK(CT51:CT53)</f>
        <v>3</v>
      </c>
    </row>
    <row r="54" spans="1:105" ht="21" customHeight="1">
      <c r="CT54" s="1" t="str">
        <f>IF(F48="","",J48)</f>
        <v/>
      </c>
      <c r="CU54" s="1" t="str">
        <f>IF(CV54=4,"",IF(CT55="","","、"))</f>
        <v/>
      </c>
      <c r="CV54" s="1">
        <f>COUNTBLANK(CT51:CT54)</f>
        <v>4</v>
      </c>
    </row>
    <row r="55" spans="1:105" ht="21" customHeight="1">
      <c r="CT55" s="1" t="str">
        <f>IF(F49="","",J49)</f>
        <v/>
      </c>
      <c r="CU55" s="1" t="str">
        <f>IF(CV55=5,"",IF(CT56="","","、"))</f>
        <v/>
      </c>
      <c r="CV55" s="1">
        <f>COUNTBLANK(CT51:CT55)</f>
        <v>5</v>
      </c>
    </row>
    <row r="56" spans="1:105" ht="21" customHeight="1">
      <c r="CT56" s="1" t="str">
        <f>IF(F50="","",J50)</f>
        <v/>
      </c>
      <c r="CU56" s="1" t="str">
        <f>IF(CV56=6,"",IF(CT57="","","、"))</f>
        <v/>
      </c>
      <c r="CV56" s="1">
        <f>COUNTBLANK(CT51:CT56)</f>
        <v>6</v>
      </c>
    </row>
    <row r="57" spans="1:105" ht="21" customHeight="1">
      <c r="CT57" s="1" t="str">
        <f t="shared" ref="CT57:CT62" si="1">IF(F51="","",J51)</f>
        <v/>
      </c>
      <c r="CU57" s="1" t="str">
        <f>IF(CT57="","","（")</f>
        <v/>
      </c>
      <c r="CV57" s="1" t="str">
        <f>IF($F$51="","",IF(X49="","",X49))</f>
        <v/>
      </c>
      <c r="CW57" s="1" t="str">
        <f>IF(CX57="","","、")</f>
        <v/>
      </c>
      <c r="CX57" s="1" t="str">
        <f>IF($F$51="","",IF(X50="","",X50))</f>
        <v/>
      </c>
      <c r="CY57" s="1" t="str">
        <f>IF(CZ57="","","、")</f>
        <v/>
      </c>
      <c r="CZ57" s="1" t="str">
        <f>IF(X51="","",X51)</f>
        <v/>
      </c>
      <c r="DA57" s="1" t="str">
        <f>IF(CT57="","","）")</f>
        <v/>
      </c>
    </row>
    <row r="58" spans="1:105" ht="21" customHeight="1">
      <c r="CT58" s="1" t="str">
        <f t="shared" si="1"/>
        <v/>
      </c>
    </row>
    <row r="59" spans="1:105" ht="21" customHeight="1">
      <c r="CT59" s="1" t="str">
        <f t="shared" si="1"/>
        <v/>
      </c>
    </row>
    <row r="60" spans="1:105" ht="21" customHeight="1">
      <c r="CT60" s="1" t="str">
        <f t="shared" si="1"/>
        <v/>
      </c>
    </row>
    <row r="61" spans="1:105" ht="21" customHeight="1">
      <c r="CT61" s="1" t="str">
        <f t="shared" si="1"/>
        <v/>
      </c>
    </row>
    <row r="62" spans="1:105" ht="21" customHeight="1">
      <c r="CT62" s="1" t="str">
        <f t="shared" si="1"/>
        <v/>
      </c>
    </row>
    <row r="63" spans="1:105" ht="21" customHeight="1"/>
    <row r="64" spans="1:105" ht="21" customHeight="1">
      <c r="Q64" s="8"/>
      <c r="R64" s="8"/>
      <c r="S64" s="8"/>
      <c r="T64" s="8"/>
      <c r="U64" s="8"/>
      <c r="V64" s="8"/>
      <c r="W64" s="8"/>
      <c r="X64" s="8"/>
      <c r="Y64" s="8"/>
      <c r="Z64" s="8"/>
      <c r="AA64" s="8"/>
      <c r="AB64" s="8"/>
      <c r="AC64" s="8"/>
      <c r="AD64" s="8"/>
      <c r="AE64" s="8"/>
      <c r="AF64" s="8"/>
      <c r="AG64" s="8"/>
      <c r="AH64" s="8"/>
      <c r="AI64" s="8"/>
      <c r="AJ64" s="8"/>
    </row>
    <row r="65" spans="17:90" ht="21" customHeight="1">
      <c r="Q65" s="8"/>
      <c r="R65" s="8"/>
      <c r="S65" s="8"/>
      <c r="AJ65" s="8"/>
    </row>
    <row r="66" spans="17:90" ht="21" customHeight="1">
      <c r="Q66" s="8"/>
      <c r="R66" s="8"/>
      <c r="S66" s="8"/>
      <c r="AJ66" s="8"/>
    </row>
    <row r="67" spans="17:90" ht="21" customHeight="1">
      <c r="Q67" s="8"/>
      <c r="R67" s="8"/>
      <c r="S67" s="8"/>
      <c r="AJ67" s="8"/>
    </row>
    <row r="68" spans="17:90" ht="21" customHeight="1">
      <c r="Q68" s="8"/>
      <c r="R68" s="8"/>
      <c r="S68" s="8"/>
      <c r="AJ68" s="8"/>
    </row>
    <row r="69" spans="17:90" ht="21" customHeight="1">
      <c r="Q69" s="8"/>
      <c r="R69" s="8"/>
      <c r="S69" s="8"/>
      <c r="AJ69" s="8"/>
    </row>
    <row r="70" spans="17:90" ht="21.75" customHeight="1">
      <c r="Q70" s="8"/>
      <c r="R70" s="8"/>
      <c r="S70" s="8"/>
      <c r="AJ70" s="8"/>
    </row>
    <row r="71" spans="17:90">
      <c r="Q71" s="8"/>
      <c r="R71" s="8"/>
      <c r="S71" s="8"/>
      <c r="AJ71" s="8"/>
      <c r="AK71" s="8"/>
      <c r="AL71" s="8"/>
      <c r="AM71" s="8"/>
      <c r="AN71" s="8"/>
      <c r="AO71" s="8"/>
      <c r="AP71" s="8"/>
      <c r="AQ71" s="8"/>
      <c r="AR71" s="8"/>
      <c r="AS71" s="8"/>
      <c r="AT71" s="8"/>
    </row>
    <row r="72" spans="17:90">
      <c r="Q72" s="8"/>
      <c r="R72" s="8"/>
      <c r="S72" s="8"/>
      <c r="AJ72" s="8"/>
    </row>
    <row r="73" spans="17:90">
      <c r="Q73" s="8"/>
      <c r="R73" s="8"/>
      <c r="S73" s="8"/>
      <c r="AJ73" s="8"/>
    </row>
    <row r="74" spans="17:90">
      <c r="Q74" s="8"/>
      <c r="R74" s="8"/>
      <c r="S74" s="8"/>
      <c r="AJ74" s="8"/>
    </row>
    <row r="75" spans="17:90">
      <c r="Q75" s="8"/>
      <c r="R75" s="8"/>
      <c r="S75" s="8"/>
      <c r="AJ75" s="8"/>
    </row>
    <row r="76" spans="17:90">
      <c r="Q76" s="8"/>
      <c r="R76" s="8"/>
      <c r="S76" s="8"/>
      <c r="AJ76" s="8"/>
    </row>
    <row r="77" spans="17:90">
      <c r="Q77" s="8"/>
      <c r="R77" s="8"/>
      <c r="S77" s="8"/>
      <c r="AJ77" s="8"/>
    </row>
    <row r="78" spans="17:90">
      <c r="Q78" s="8"/>
      <c r="R78" s="8"/>
      <c r="S78" s="8"/>
      <c r="AJ78" s="8"/>
    </row>
    <row r="79" spans="17:90">
      <c r="Q79" s="8"/>
      <c r="R79" s="8"/>
      <c r="S79" s="8"/>
      <c r="AJ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row>
    <row r="80" spans="17:90">
      <c r="Q80" s="8"/>
      <c r="R80" s="8"/>
      <c r="S80" s="8"/>
      <c r="AJ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row>
    <row r="81" spans="17:90">
      <c r="Q81" s="8"/>
      <c r="R81" s="8"/>
      <c r="S81" s="8"/>
      <c r="AJ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row>
    <row r="82" spans="17:90">
      <c r="Q82" s="8"/>
      <c r="R82" s="8"/>
      <c r="S82" s="8"/>
      <c r="AJ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row>
    <row r="83" spans="17:90">
      <c r="Q83" s="8"/>
      <c r="R83" s="8"/>
      <c r="S83" s="8"/>
      <c r="AJ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row>
    <row r="84" spans="17:90">
      <c r="Q84" s="8"/>
      <c r="R84" s="8"/>
      <c r="S84" s="8"/>
      <c r="AJ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row>
    <row r="85" spans="17:90">
      <c r="Q85" s="8"/>
      <c r="R85" s="8"/>
      <c r="S85" s="8"/>
      <c r="AJ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row>
    <row r="86" spans="17:90">
      <c r="Q86" s="8"/>
      <c r="R86" s="8"/>
      <c r="S86" s="8"/>
      <c r="AJ86" s="8"/>
    </row>
    <row r="87" spans="17:90">
      <c r="Q87" s="8"/>
      <c r="R87" s="8"/>
      <c r="S87" s="8"/>
      <c r="AJ87" s="8"/>
    </row>
    <row r="88" spans="17:90">
      <c r="Q88" s="8"/>
      <c r="R88" s="8"/>
      <c r="S88" s="8"/>
      <c r="AJ88" s="8"/>
    </row>
    <row r="89" spans="17:90">
      <c r="Q89" s="8"/>
      <c r="R89" s="8"/>
      <c r="S89" s="8"/>
      <c r="AJ89" s="8"/>
    </row>
    <row r="90" spans="17:90">
      <c r="Q90" s="8"/>
      <c r="R90" s="8"/>
      <c r="S90" s="8"/>
      <c r="AJ90" s="8"/>
    </row>
    <row r="91" spans="17:90">
      <c r="Q91" s="8"/>
      <c r="R91" s="8"/>
      <c r="S91" s="8"/>
      <c r="AJ91" s="8"/>
    </row>
    <row r="92" spans="17:90">
      <c r="Q92" s="8"/>
      <c r="R92" s="8"/>
      <c r="S92" s="8"/>
      <c r="AJ92" s="8"/>
    </row>
    <row r="93" spans="17:90">
      <c r="Q93" s="8"/>
      <c r="R93" s="8"/>
      <c r="S93" s="8"/>
      <c r="AJ93" s="8"/>
    </row>
    <row r="94" spans="17:90">
      <c r="Q94" s="8"/>
      <c r="R94" s="8"/>
      <c r="S94" s="8"/>
      <c r="AJ94" s="8"/>
    </row>
    <row r="95" spans="17:90">
      <c r="Q95" s="8"/>
      <c r="R95" s="8"/>
      <c r="S95" s="8"/>
      <c r="AJ95" s="8"/>
    </row>
    <row r="96" spans="17:90">
      <c r="Q96" s="8"/>
      <c r="R96" s="8"/>
      <c r="S96" s="8"/>
      <c r="AJ96" s="8"/>
    </row>
    <row r="97" spans="1:36">
      <c r="Q97" s="8"/>
      <c r="R97" s="8"/>
      <c r="S97" s="8"/>
      <c r="AJ97" s="8"/>
    </row>
    <row r="98" spans="1:36">
      <c r="Q98" s="8"/>
      <c r="R98" s="8"/>
      <c r="S98" s="8"/>
      <c r="AJ98" s="8"/>
    </row>
    <row r="99" spans="1:36">
      <c r="Q99" s="8"/>
      <c r="R99" s="8"/>
      <c r="S99" s="8"/>
      <c r="AJ99" s="8"/>
    </row>
    <row r="100" spans="1:36">
      <c r="A100" s="8"/>
      <c r="B100" s="8"/>
      <c r="C100" s="8"/>
      <c r="D100" s="8"/>
      <c r="E100" s="8"/>
      <c r="F100" s="8"/>
      <c r="G100" s="8"/>
      <c r="H100" s="8"/>
      <c r="I100" s="8"/>
      <c r="J100" s="8"/>
      <c r="K100" s="8"/>
      <c r="L100" s="8"/>
      <c r="M100" s="8"/>
      <c r="N100" s="8"/>
      <c r="O100" s="8"/>
      <c r="P100" s="8"/>
      <c r="Q100" s="8"/>
      <c r="R100" s="8"/>
      <c r="S100" s="8"/>
      <c r="AJ100" s="8"/>
    </row>
    <row r="101" spans="1:36">
      <c r="A101" s="8"/>
      <c r="B101" s="8"/>
      <c r="C101" s="8"/>
      <c r="D101" s="8"/>
      <c r="E101" s="8"/>
      <c r="F101" s="8"/>
      <c r="G101" s="8"/>
      <c r="H101" s="8"/>
      <c r="I101" s="8"/>
      <c r="J101" s="8"/>
      <c r="K101" s="8"/>
      <c r="L101" s="8"/>
      <c r="M101" s="8"/>
      <c r="N101" s="8"/>
      <c r="O101" s="8"/>
      <c r="P101" s="8"/>
      <c r="Q101" s="8"/>
      <c r="R101" s="8"/>
      <c r="S101" s="8"/>
      <c r="AJ101" s="8"/>
    </row>
    <row r="102" spans="1:36">
      <c r="A102" s="8"/>
      <c r="B102" s="8"/>
      <c r="C102" s="8"/>
      <c r="D102" s="8"/>
      <c r="E102" s="8"/>
      <c r="F102" s="8"/>
      <c r="G102" s="8"/>
      <c r="H102" s="8"/>
      <c r="I102" s="8"/>
      <c r="J102" s="8"/>
      <c r="K102" s="8"/>
      <c r="L102" s="8"/>
      <c r="M102" s="8"/>
      <c r="N102" s="8"/>
      <c r="O102" s="8"/>
      <c r="P102" s="8"/>
      <c r="Q102" s="8"/>
      <c r="R102" s="8"/>
      <c r="S102" s="8"/>
      <c r="AJ102" s="8"/>
    </row>
    <row r="128" ht="13.5" customHeight="1"/>
    <row r="137" ht="13.5" customHeight="1"/>
    <row r="139" ht="13.5" customHeight="1"/>
    <row r="148" ht="13.5" customHeight="1"/>
    <row r="161" ht="13.5" customHeight="1"/>
  </sheetData>
  <sheetProtection selectLockedCells="1"/>
  <dataConsolidate/>
  <mergeCells count="173">
    <mergeCell ref="AE1:AI1"/>
    <mergeCell ref="X1:AA1"/>
    <mergeCell ref="E2:AB2"/>
    <mergeCell ref="A9:H9"/>
    <mergeCell ref="A10:H10"/>
    <mergeCell ref="N11:AD11"/>
    <mergeCell ref="AI9:AK9"/>
    <mergeCell ref="J50:N50"/>
    <mergeCell ref="J51:N51"/>
    <mergeCell ref="AI4:AM4"/>
    <mergeCell ref="F1:R1"/>
    <mergeCell ref="R20:AD20"/>
    <mergeCell ref="R21:AD21"/>
    <mergeCell ref="R22:AD22"/>
    <mergeCell ref="W23:AD23"/>
    <mergeCell ref="R24:AD24"/>
    <mergeCell ref="R23:S23"/>
    <mergeCell ref="N23:Q23"/>
    <mergeCell ref="N18:Q18"/>
    <mergeCell ref="S1:W1"/>
    <mergeCell ref="A5:H5"/>
    <mergeCell ref="A6:H6"/>
    <mergeCell ref="A7:H7"/>
    <mergeCell ref="A8:H8"/>
    <mergeCell ref="R5:V5"/>
    <mergeCell ref="W5:AD5"/>
    <mergeCell ref="I4:Q4"/>
    <mergeCell ref="I5:Q5"/>
    <mergeCell ref="C2:D2"/>
    <mergeCell ref="A4:H4"/>
    <mergeCell ref="T34:U34"/>
    <mergeCell ref="T35:U35"/>
    <mergeCell ref="A33:H33"/>
    <mergeCell ref="T33:U33"/>
    <mergeCell ref="A29:H29"/>
    <mergeCell ref="I29:Q29"/>
    <mergeCell ref="R12:U12"/>
    <mergeCell ref="N12:Q12"/>
    <mergeCell ref="N15:Q15"/>
    <mergeCell ref="N17:Q17"/>
    <mergeCell ref="N26:Q26"/>
    <mergeCell ref="N20:Q20"/>
    <mergeCell ref="A12:H13"/>
    <mergeCell ref="A15:H17"/>
    <mergeCell ref="A11:H11"/>
    <mergeCell ref="A14:H14"/>
    <mergeCell ref="A28:H28"/>
    <mergeCell ref="R25:AD25"/>
    <mergeCell ref="V29:AD29"/>
    <mergeCell ref="I30:AD30"/>
    <mergeCell ref="R29:U29"/>
    <mergeCell ref="M34:S34"/>
    <mergeCell ref="M35:S35"/>
    <mergeCell ref="T37:U37"/>
    <mergeCell ref="M37:S37"/>
    <mergeCell ref="I37:L37"/>
    <mergeCell ref="J46:N46"/>
    <mergeCell ref="J47:N47"/>
    <mergeCell ref="J48:N48"/>
    <mergeCell ref="AK36:AW38"/>
    <mergeCell ref="AL7:AM7"/>
    <mergeCell ref="AI7:AK7"/>
    <mergeCell ref="N25:Q25"/>
    <mergeCell ref="I33:L33"/>
    <mergeCell ref="M33:S33"/>
    <mergeCell ref="T32:U32"/>
    <mergeCell ref="M32:S32"/>
    <mergeCell ref="I34:L34"/>
    <mergeCell ref="I35:L35"/>
    <mergeCell ref="AL10:AM10"/>
    <mergeCell ref="AI11:AK11"/>
    <mergeCell ref="AL11:AM11"/>
    <mergeCell ref="N16:Q16"/>
    <mergeCell ref="N19:Q19"/>
    <mergeCell ref="M36:S36"/>
    <mergeCell ref="V12:AD12"/>
    <mergeCell ref="AI5:AK5"/>
    <mergeCell ref="AI10:AK10"/>
    <mergeCell ref="AL5:AM5"/>
    <mergeCell ref="AI6:AK6"/>
    <mergeCell ref="AL6:AM6"/>
    <mergeCell ref="I6:AD6"/>
    <mergeCell ref="I7:AD7"/>
    <mergeCell ref="I8:AD8"/>
    <mergeCell ref="N27:Q27"/>
    <mergeCell ref="N13:AD13"/>
    <mergeCell ref="V14:AD14"/>
    <mergeCell ref="R15:AD15"/>
    <mergeCell ref="R16:AD16"/>
    <mergeCell ref="R14:U14"/>
    <mergeCell ref="N21:Q21"/>
    <mergeCell ref="N22:Q22"/>
    <mergeCell ref="AI8:AK8"/>
    <mergeCell ref="AL8:AM8"/>
    <mergeCell ref="I13:M13"/>
    <mergeCell ref="R18:AD18"/>
    <mergeCell ref="R19:AD19"/>
    <mergeCell ref="I9:AD9"/>
    <mergeCell ref="I10:AD10"/>
    <mergeCell ref="AL9:AM9"/>
    <mergeCell ref="I15:M17"/>
    <mergeCell ref="I12:M12"/>
    <mergeCell ref="I11:J11"/>
    <mergeCell ref="L11:M11"/>
    <mergeCell ref="I14:Q14"/>
    <mergeCell ref="I18:M27"/>
    <mergeCell ref="R27:AD27"/>
    <mergeCell ref="I28:Q28"/>
    <mergeCell ref="U23:V23"/>
    <mergeCell ref="N24:Q24"/>
    <mergeCell ref="V28:AD28"/>
    <mergeCell ref="R28:U28"/>
    <mergeCell ref="R17:AD17"/>
    <mergeCell ref="R26:AD26"/>
    <mergeCell ref="I36:L36"/>
    <mergeCell ref="T36:U36"/>
    <mergeCell ref="A37:H37"/>
    <mergeCell ref="A36:H36"/>
    <mergeCell ref="A34:H35"/>
    <mergeCell ref="A32:H32"/>
    <mergeCell ref="I32:L32"/>
    <mergeCell ref="A30:H30"/>
    <mergeCell ref="A18:H27"/>
    <mergeCell ref="H51:I51"/>
    <mergeCell ref="F45:G45"/>
    <mergeCell ref="O51:S51"/>
    <mergeCell ref="F50:G50"/>
    <mergeCell ref="A41:H41"/>
    <mergeCell ref="T38:U38"/>
    <mergeCell ref="T39:U39"/>
    <mergeCell ref="T40:U40"/>
    <mergeCell ref="T41:U41"/>
    <mergeCell ref="I38:L38"/>
    <mergeCell ref="I39:L39"/>
    <mergeCell ref="I40:L40"/>
    <mergeCell ref="I41:L41"/>
    <mergeCell ref="M38:S38"/>
    <mergeCell ref="M39:S39"/>
    <mergeCell ref="A38:C39"/>
    <mergeCell ref="D38:H38"/>
    <mergeCell ref="D39:H39"/>
    <mergeCell ref="M40:S40"/>
    <mergeCell ref="M41:S41"/>
    <mergeCell ref="A40:H40"/>
    <mergeCell ref="X50:AD50"/>
    <mergeCell ref="X51:AD51"/>
    <mergeCell ref="AH49:AO51"/>
    <mergeCell ref="F49:G49"/>
    <mergeCell ref="H49:I49"/>
    <mergeCell ref="O49:S49"/>
    <mergeCell ref="O50:S50"/>
    <mergeCell ref="A45:E51"/>
    <mergeCell ref="AH45:AO47"/>
    <mergeCell ref="O45:S45"/>
    <mergeCell ref="J49:N49"/>
    <mergeCell ref="H50:I50"/>
    <mergeCell ref="F51:G51"/>
    <mergeCell ref="AK40:AW42"/>
    <mergeCell ref="AK32:AW34"/>
    <mergeCell ref="CR12:CZ12"/>
    <mergeCell ref="H45:I45"/>
    <mergeCell ref="F48:G48"/>
    <mergeCell ref="H48:I48"/>
    <mergeCell ref="O46:S46"/>
    <mergeCell ref="O47:S47"/>
    <mergeCell ref="O48:S48"/>
    <mergeCell ref="W48:AD48"/>
    <mergeCell ref="X49:AD49"/>
    <mergeCell ref="J45:N45"/>
    <mergeCell ref="F46:G46"/>
    <mergeCell ref="H46:I46"/>
    <mergeCell ref="F47:G47"/>
    <mergeCell ref="H47:I47"/>
  </mergeCells>
  <phoneticPr fontId="4" type="Hiragana"/>
  <dataValidations count="49">
    <dataValidation imeMode="hiragana" allowBlank="1" showInputMessage="1" showErrorMessage="1" promptTitle="代表者役職名　欄" prompt="代表者の役職名を記入してください_x000a_例：代表取締役、代表取締役社長　等" sqref="I8"/>
    <dataValidation imeMode="hiragana" allowBlank="1" showInputMessage="1" showErrorMessage="1" promptTitle="代表者氏名　欄" prompt="代表者の氏名を記入してください_x000a_※氏と名の間にスペースを全角１文字入れてください" sqref="I34:I35 I9"/>
    <dataValidation imeMode="halfKatakana" allowBlank="1" showInputMessage="1" showErrorMessage="1" promptTitle="代表者フリガナ　欄" prompt="代表者氏名のフリガナを入力してください（半角カタカナ）_x000a_※氏と名の間にスペース（半角１文字）を入れてください" sqref="I10"/>
    <dataValidation imeMode="fullAlpha" allowBlank="1" showInputMessage="1" showErrorMessage="1" promptTitle="郵便番号　欄" prompt="郵便区番号を記入してください（はじめの３桁）" sqref="I11:J11 R23:S23"/>
    <dataValidation imeMode="fullAlpha" allowBlank="1" showInputMessage="1" showErrorMessage="1" promptTitle="郵便番号　欄" prompt="町域番号を記入してください（後ろの４桁）" sqref="L11:M11 U23:V23"/>
    <dataValidation imeMode="hiragana" allowBlank="1" showInputMessage="1" showErrorMessage="1" promptTitle="県名　欄" prompt="所在地県名を記入してください" sqref="N12:Q12"/>
    <dataValidation imeMode="hiragana" allowBlank="1" showInputMessage="1" showErrorMessage="1" promptTitle="市区町村名　欄" prompt="所在地の市区町村名を記入してください" sqref="V12"/>
    <dataValidation imeMode="hiragana" allowBlank="1" showInputMessage="1" showErrorMessage="1" promptTitle="所在地　欄" prompt="会社所在地の市区町村以降の住所を記入してください_x000a__x000a_※「大字」、「字」の文字は記入しないこと_x000a_　また、「丁目」、「番地」、「号」の文字も記入せず、区切りには「ー」を用いること_x000a_　例：東京都千代田区大手町1-1-1" sqref="N13:AD13"/>
    <dataValidation imeMode="halfAlpha" allowBlank="1" showInputMessage="1" showErrorMessage="1" promptTitle="電話番号　欄" prompt="会社電話番号を記入してください_x000a_03-1111-1000のように局番等の間に&quot;-&quot;を入れてください" sqref="I14:Q14"/>
    <dataValidation imeMode="halfAlpha" allowBlank="1" showInputMessage="1" showErrorMessage="1" promptTitle="FAX番号　欄" prompt="FAXの番号を記入してください_x000a_03-1111-1001のように局番等の間に&quot;-&quot;を入れてください" sqref="V14"/>
    <dataValidation imeMode="hiragana" allowBlank="1" showInputMessage="1" showErrorMessage="1" promptTitle="営業所等名称　欄" prompt="営業所等がある場合はここに名称を記入してください_x000a_左の欄が「有していない」場合は記入しないでください" sqref="R15"/>
    <dataValidation type="list" allowBlank="1" showInputMessage="1" showErrorMessage="1" promptTitle="受任者の有無　欄" prompt="受任者を置く場合は「おいている」を、設置しない場合は「置いていない」を選んでください" sqref="I18:I19">
      <formula1>$CV$5:$CV$7</formula1>
    </dataValidation>
    <dataValidation imeMode="hiragana" allowBlank="1" showInputMessage="1" showErrorMessage="1" promptTitle="申請担当者氏名　欄" prompt="貴社の申請担当者氏名（漢字）を記入してください_x000a_※氏と名の間にスペースを入れてください" sqref="I28:Q28"/>
    <dataValidation imeMode="halfKatakana" allowBlank="1" showInputMessage="1" showErrorMessage="1" promptTitle="担当者（フリガナ）　欄" prompt="貴社の担当者氏名フリガナ（カタカナ）を記入してください_x000a_※氏と名の間にスペースを入れてください" sqref="V28"/>
    <dataValidation imeMode="halfAlpha" allowBlank="1" showInputMessage="1" showErrorMessage="1" promptTitle="担当者電話番号　欄" prompt="貴社の担当者直通電話番号を記入してください_x000a_03-1111-1000のように局番等の間に&quot;-&quot;を入れてください_x000a_※内線は右の欄に記入してください" sqref="I29:Q29"/>
    <dataValidation imeMode="hiragana" allowBlank="1" showInputMessage="1" showErrorMessage="1" promptTitle="所属名・内線　欄" prompt="貴社の担当者所属名、内線を記入してください_x000a_例：総務課総務係　内線１１１" sqref="V29"/>
    <dataValidation imeMode="hiragana" allowBlank="1" showInputMessage="1" showErrorMessage="1" promptTitle="営業所等代理人職名　欄" prompt="営業所等代理人の職名を記入してください_x000a_例：所長、支店長等_x000a_左の欄が「置いていない」場合は記入しないでください" sqref="R20"/>
    <dataValidation imeMode="hiragana" allowBlank="1" showInputMessage="1" showErrorMessage="1" promptTitle="代理人氏名　欄" prompt="営業所等代理人の氏名（漢字）を記入してください_x000a_※氏と名の間にスペースを入れてください_x000a_左の欄が「置いていない」場合は記入しないでください" sqref="R21"/>
    <dataValidation imeMode="halfAlpha" allowBlank="1" showInputMessage="1" showErrorMessage="1" promptTitle="営業所等電話　欄" prompt="営業所等の電話番号を記入してください_x000a_※局番等の間に&quot;-&quot;を入れてください_x000a_左の欄が「置いていない」場合は記入しないでください" sqref="R26"/>
    <dataValidation imeMode="halfAlpha" allowBlank="1" showInputMessage="1" showErrorMessage="1" promptTitle="営業所等FAX番号　欄" prompt="営業所等のFAX番号を記入してください_x000a_※局番等の間に&quot;-&quot;を入れてください_x000a_左の欄が「置いていない」場合は記入しないでください" sqref="R27"/>
    <dataValidation imeMode="halfKatakana" allowBlank="1" showInputMessage="1" showErrorMessage="1" promptTitle="代理人氏名（ヨミ）　欄" prompt="代理人の氏名（ヨミ、カタカナ）を記入してください_x000a_氏と名の間にスペースを入れてください_x000a_左の欄が「置いていない」場合は記入しないでください" sqref="R22"/>
    <dataValidation imeMode="halfAlpha" allowBlank="1" showInputMessage="1" showErrorMessage="1" promptTitle="担当者メールアドレス　欄" prompt="担当者のメールアドレスを記入してください_x000a_※実務レベルの連絡先です（本店か代理人内の部署）" sqref="I30"/>
    <dataValidation imeMode="halfKatakana" allowBlank="1" showInputMessage="1" showErrorMessage="1" promptTitle="営業所等名称（ヨミ）　欄" prompt="営業所等がある場合はここに名称（ヨミ：カタカナ）を記入してください_x000a_左の欄が「有していない」場合は記入しないでください" sqref="R16"/>
    <dataValidation imeMode="halfKatakana" allowBlank="1" showInputMessage="1" showErrorMessage="1" promptTitle="営業所等所在地（よみ）　欄" prompt="上記営業所等所在地のよみを記入してください_x000a_" sqref="R25"/>
    <dataValidation imeMode="disabled" allowBlank="1" showInputMessage="1" showErrorMessage="1" promptTitle="無効　欄" prompt="右の着色部分に記入してください" sqref="I32:L33 I36:L41"/>
    <dataValidation imeMode="hiragana" allowBlank="1" showInputMessage="1" showErrorMessage="1" sqref="U37:U41 U32:U35 T32:T41 AG32:AI36 V32:AF41"/>
    <dataValidation type="list" allowBlank="1" showInputMessage="1" showErrorMessage="1" promptTitle="市内営業所等有無　欄" prompt="大田原市内に営業所等を有しているかを選んでください_x000a_なお、有の場合は右の欄に営業所名と所在地を記入してください" sqref="I15:M17">
      <formula1>$CU$5:$CU$7</formula1>
    </dataValidation>
    <dataValidation imeMode="halfAlpha" allowBlank="1" showInputMessage="1" showErrorMessage="1" promptTitle="資本金　欄" prompt="資本金額を入力してください" sqref="M32:S32"/>
    <dataValidation imeMode="halfAlpha" allowBlank="1" showInputMessage="1" showErrorMessage="1" promptTitle="自己資本額　欄" prompt="自己資本額を記入してください_x000a_※「自己資本額」＝「純資産」" sqref="M33:S33"/>
    <dataValidation imeMode="halfAlpha" allowBlank="1" showInputMessage="1" showErrorMessage="1" promptTitle="技術者職員　欄" prompt="技術職員数を記入してください" sqref="M34:S34"/>
    <dataValidation imeMode="halfAlpha" allowBlank="1" showInputMessage="1" showErrorMessage="1" promptTitle="その他従業員数　欄" prompt="その他従業員数を記入してください_x000a_（役員は含まない）" sqref="M35:S35"/>
    <dataValidation imeMode="halfAlpha" allowBlank="1" showInputMessage="1" showErrorMessage="1" promptTitle="営業年数　欄" prompt="営業年数を記入してください" sqref="M37:S37"/>
    <dataValidation imeMode="hiragana" allowBlank="1" showInputMessage="1" showErrorMessage="1" promptTitle="営業所等名称　欄" prompt="営業所等がある場合はここに名称を記入してください_x000a_左の欄が「置いていない」場合は記入しないでください" sqref="R18"/>
    <dataValidation imeMode="halfKatakana" allowBlank="1" showInputMessage="1" showErrorMessage="1" promptTitle="営業所等名称（ヨミ）　欄" prompt="営業所等がある場合はここに名称（ヨミ：カタカナ）を記入してください_x000a_左の欄が「置いていない」場合は記入しないでください" sqref="R19"/>
    <dataValidation imeMode="halfAlpha" allowBlank="1" showInputMessage="1" showErrorMessage="1" promptTitle="前回受付番号　欄" prompt="前回の受付番号を記入してください_x000a_５桁の数字_x000a_" sqref="AE5"/>
    <dataValidation type="list" allowBlank="1" showInputMessage="1" showErrorMessage="1" promptTitle="希望業種　欄" prompt="希望する業種を選び、順位をつけてください" sqref="F45:G51">
      <formula1>$DA$5:$DA$11</formula1>
    </dataValidation>
    <dataValidation imeMode="hiragana" allowBlank="1" showInputMessage="1" showErrorMessage="1" promptTitle="その他内容　欄" prompt="その他の内容を記入してください_x000a_３つまで記入できます。_x000a_なお、１つ１０文字以内で記入してください" sqref="X49:AD51"/>
    <dataValidation imeMode="halfAlpha" allowBlank="1" showInputMessage="1" showErrorMessage="1" promptTitle="創業年月　欄" prompt="創業年月をを記入してください_x000a_1980/10/10のように入力してください_x000a_" sqref="M36:S36"/>
    <dataValidation imeMode="halfAlpha" allowBlank="1" showInputMessage="1" showErrorMessage="1" promptTitle="流動負債額　欄" prompt="流動負債額を記入してください" sqref="M41:S41"/>
    <dataValidation imeMode="halfAlpha" allowBlank="1" showInputMessage="1" showErrorMessage="1" promptTitle="直前年度決算　欄" prompt="直前年度の決算額を記入してください" sqref="M39:S39"/>
    <dataValidation imeMode="halfAlpha" allowBlank="1" showInputMessage="1" showErrorMessage="1" promptTitle="直前々年度決算　欄" prompt="直前々年度の決算額を記入してください" sqref="M38:S38"/>
    <dataValidation imeMode="halfAlpha" allowBlank="1" showInputMessage="1" showErrorMessage="1" promptTitle="流動資産　欄" prompt="流動資産額を記入してください" sqref="M40:S40"/>
    <dataValidation imeMode="hiragana" allowBlank="1" showInputMessage="1" showErrorMessage="1" promptTitle="営業所等所持地　欄" prompt="営業所等の所在地を記入してください。_x000a_なお大田原市からの記載でお願いいたします。_x000a_例：大田原市本町１ー１ー１" sqref="R17:AD17"/>
    <dataValidation imeMode="hiragana" allowBlank="1" showInputMessage="1" showErrorMessage="1" promptTitle="営業所等所持地　欄" prompt="営業所等の所在地を記入してください。_x000a__x000a_※「大字」、「字」の文字は記入しないこと。_x000a_　また、「丁目」、「番地」、「号」の文字も記入せず、区切りには「ー」を用いること。" sqref="R24:AD24"/>
    <dataValidation imeMode="halfAlpha" allowBlank="1" showInputMessage="1" showErrorMessage="1" promptTitle="申請書提出日　欄" prompt="申請書を提出する日付を記入してください_x000a_例：令和2年12月1日、2020/12/1のように入力してください" sqref="I4:Q4"/>
    <dataValidation type="list" allowBlank="1" showInputMessage="1" showErrorMessage="1" promptTitle="申請の区分　欄" prompt="申請の区分を選んでください_x000a_新規：今回初めてまたは以前に登録していたが前回(1年前)の登録なし_x000a_継続：１年前に登録しているが業種の追加をする" sqref="I5:Q5">
      <formula1>$CR$5:$CR$7</formula1>
    </dataValidation>
    <dataValidation imeMode="halfAlpha" allowBlank="1" showInputMessage="1" showErrorMessage="1" promptTitle="受付番号　欄" prompt="継続申請の方は受付番号を記入してください（５桁の数字）" sqref="W5:AD5"/>
    <dataValidation imeMode="halfKatakana" allowBlank="1" showInputMessage="1" showErrorMessage="1" promptTitle="商号又は名称フリガナ欄" prompt="商号又は名称のフリガナを記入してください（半角カタカナ記入）_x000a_法人の種類を表す文字は記載しないでください" sqref="I7:AD7"/>
    <dataValidation imeMode="hiragana" allowBlank="1" showInputMessage="1" showErrorMessage="1" promptTitle="商号又は名称　欄" prompt="商号又は名称を記入してください_x000a_注：法人の種類を表す文字は略号で、環境依存文字を使用してください。_x000a_環境依存文字がない場合は、全角の「（」「株」「）」と大文字で入力してください。" sqref="I6:AD6"/>
  </dataValidations>
  <pageMargins left="0.59055118110236227" right="0.59055118110236227" top="0.59055118110236227" bottom="0.59055118110236227" header="0.31496062992125984" footer="0.31496062992125984"/>
  <pageSetup paperSize="9" scale="97" orientation="portrait" r:id="rId1"/>
  <rowBreaks count="1" manualBreakCount="1">
    <brk id="43"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C33"/>
  <sheetViews>
    <sheetView topLeftCell="A19" zoomScaleNormal="100" workbookViewId="0">
      <selection activeCell="Y13" sqref="Y13"/>
    </sheetView>
  </sheetViews>
  <sheetFormatPr defaultColWidth="9" defaultRowHeight="13.5"/>
  <cols>
    <col min="1" max="70" width="2.5" style="1" customWidth="1"/>
    <col min="71" max="74" width="2.625" style="1" customWidth="1"/>
    <col min="75" max="16384" width="9" style="1"/>
  </cols>
  <sheetData>
    <row r="2" spans="2:34" ht="16.5" customHeight="1" thickBot="1"/>
    <row r="3" spans="2:34" ht="16.5" customHeight="1" thickBot="1">
      <c r="B3" s="324" t="str">
        <f>IF(入力シート!I5=入力シート!CR5,"○","")</f>
        <v/>
      </c>
      <c r="C3" s="325"/>
      <c r="D3" s="324" t="s">
        <v>136</v>
      </c>
      <c r="E3" s="326"/>
      <c r="F3" s="327" t="str">
        <f>IF(入力シート!I5=入力シート!CR6,"○","")</f>
        <v/>
      </c>
      <c r="G3" s="325"/>
      <c r="H3" s="324" t="s">
        <v>137</v>
      </c>
      <c r="I3" s="326"/>
    </row>
    <row r="4" spans="2:34" ht="21" customHeight="1"/>
    <row r="5" spans="2:34" ht="21" customHeight="1">
      <c r="B5" s="328" t="s">
        <v>138</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row>
    <row r="6" spans="2:34" ht="21" customHeight="1"/>
    <row r="7" spans="2:34" ht="21" customHeight="1">
      <c r="D7" s="87" t="s">
        <v>284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row>
    <row r="8" spans="2:34" ht="21" customHeight="1">
      <c r="D8" s="323" t="s">
        <v>139</v>
      </c>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row>
    <row r="9" spans="2:34" ht="21" customHeight="1">
      <c r="D9" s="97" t="s">
        <v>140</v>
      </c>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row>
    <row r="10" spans="2:34" ht="21" customHeight="1">
      <c r="D10" s="97" t="s">
        <v>141</v>
      </c>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row>
    <row r="11" spans="2:34" ht="21" customHeight="1">
      <c r="D11" s="86" t="s">
        <v>219</v>
      </c>
    </row>
    <row r="12" spans="2:34" ht="21" customHeight="1"/>
    <row r="13" spans="2:34" ht="21" customHeight="1">
      <c r="D13" s="318" t="str">
        <f>IF(入力シート!I4="","令和　　年　　月　　日",入力シート!I4)</f>
        <v>令和　　年　　月　　日</v>
      </c>
      <c r="E13" s="318"/>
      <c r="F13" s="318"/>
      <c r="G13" s="318"/>
      <c r="H13" s="318"/>
      <c r="I13" s="318"/>
      <c r="J13" s="318"/>
      <c r="K13" s="318"/>
      <c r="L13" s="318"/>
      <c r="M13" s="318"/>
    </row>
    <row r="14" spans="2:34" ht="21" customHeight="1"/>
    <row r="15" spans="2:34" ht="21" customHeight="1">
      <c r="D15" s="97" t="s">
        <v>142</v>
      </c>
      <c r="E15" s="97"/>
      <c r="F15" s="97"/>
      <c r="G15" s="97"/>
      <c r="H15" s="97"/>
      <c r="I15" s="314" t="s">
        <v>235</v>
      </c>
      <c r="J15" s="314"/>
      <c r="K15" s="314"/>
      <c r="L15" s="314"/>
      <c r="M15" s="314"/>
      <c r="O15" s="1" t="s">
        <v>143</v>
      </c>
    </row>
    <row r="16" spans="2:34" ht="21" customHeight="1"/>
    <row r="17" spans="2:55" ht="21" customHeight="1">
      <c r="O17" s="321" t="s">
        <v>144</v>
      </c>
      <c r="P17" s="321"/>
      <c r="Q17" s="321"/>
      <c r="R17" s="321"/>
      <c r="S17" s="321"/>
      <c r="T17" s="319" t="str">
        <f>IF(入力シート!I11="","",入力シート!I11&amp;"-"&amp;入力シート!L11)</f>
        <v/>
      </c>
      <c r="U17" s="319"/>
      <c r="V17" s="319"/>
      <c r="W17" s="319"/>
      <c r="X17" s="319"/>
      <c r="Y17" s="319"/>
      <c r="Z17" s="319"/>
      <c r="AA17" s="319"/>
      <c r="AB17" s="319"/>
      <c r="AC17" s="319"/>
      <c r="AD17" s="319"/>
      <c r="AE17" s="319"/>
      <c r="AF17" s="319"/>
      <c r="AG17" s="319"/>
      <c r="AH17" s="319"/>
    </row>
    <row r="18" spans="2:55" ht="37.5" customHeight="1">
      <c r="O18" s="320" t="s">
        <v>145</v>
      </c>
      <c r="P18" s="320"/>
      <c r="Q18" s="320"/>
      <c r="R18" s="320"/>
      <c r="S18" s="320"/>
      <c r="T18" s="322" t="str">
        <f>IF(入力シート!N13="","",入力シート!N12&amp;入力シート!V12&amp;入力シート!N13)</f>
        <v/>
      </c>
      <c r="U18" s="322"/>
      <c r="V18" s="322"/>
      <c r="W18" s="322"/>
      <c r="X18" s="322"/>
      <c r="Y18" s="322"/>
      <c r="Z18" s="322"/>
      <c r="AA18" s="322"/>
      <c r="AB18" s="322"/>
      <c r="AC18" s="322"/>
      <c r="AD18" s="322"/>
      <c r="AE18" s="322"/>
      <c r="AF18" s="322"/>
      <c r="AG18" s="322"/>
      <c r="AH18" s="322"/>
    </row>
    <row r="19" spans="2:55" ht="21" customHeight="1">
      <c r="O19" s="320" t="s">
        <v>146</v>
      </c>
      <c r="P19" s="320"/>
      <c r="Q19" s="320"/>
      <c r="R19" s="320"/>
      <c r="S19" s="320"/>
      <c r="T19" s="319" t="str">
        <f>IF(入力シート!I6="","",入力シート!I6)</f>
        <v/>
      </c>
      <c r="U19" s="319"/>
      <c r="V19" s="319"/>
      <c r="W19" s="319"/>
      <c r="X19" s="319"/>
      <c r="Y19" s="319"/>
      <c r="Z19" s="319"/>
      <c r="AA19" s="319"/>
      <c r="AB19" s="319"/>
      <c r="AC19" s="319"/>
      <c r="AD19" s="319"/>
      <c r="AE19" s="319"/>
      <c r="AF19" s="319"/>
      <c r="AG19" s="319"/>
      <c r="AH19" s="319"/>
    </row>
    <row r="20" spans="2:55" ht="21" customHeight="1" thickBot="1">
      <c r="O20" s="320" t="s">
        <v>147</v>
      </c>
      <c r="P20" s="320"/>
      <c r="Q20" s="320"/>
      <c r="R20" s="320"/>
      <c r="S20" s="320"/>
      <c r="T20" s="319" t="str">
        <f>IF(入力シート!I8="","",入力シート!I8)</f>
        <v/>
      </c>
      <c r="U20" s="319"/>
      <c r="V20" s="319"/>
      <c r="W20" s="319"/>
      <c r="X20" s="319"/>
      <c r="Y20" s="319"/>
      <c r="Z20" s="319"/>
      <c r="AA20" s="319"/>
      <c r="AB20" s="319"/>
      <c r="AC20" s="319"/>
      <c r="AD20" s="319"/>
      <c r="AE20" s="319"/>
      <c r="AF20" s="319"/>
      <c r="AG20" s="319"/>
      <c r="AH20" s="319"/>
    </row>
    <row r="21" spans="2:55" ht="21" customHeight="1" thickBot="1">
      <c r="O21" s="314" t="s">
        <v>148</v>
      </c>
      <c r="P21" s="314"/>
      <c r="Q21" s="314"/>
      <c r="R21" s="314"/>
      <c r="S21" s="314"/>
      <c r="U21" s="319" t="str">
        <f>IF(入力シート!I9="","",入力シート!I9&amp;"　㊞")</f>
        <v/>
      </c>
      <c r="V21" s="319"/>
      <c r="W21" s="319"/>
      <c r="X21" s="319"/>
      <c r="Y21" s="319"/>
      <c r="Z21" s="319"/>
      <c r="AA21" s="319"/>
      <c r="AB21" s="319"/>
      <c r="AC21" s="319"/>
      <c r="AD21" s="319"/>
      <c r="AE21" s="319"/>
      <c r="AF21" s="319"/>
      <c r="AG21" s="319"/>
      <c r="AH21" s="319"/>
      <c r="AP21" s="315" t="s">
        <v>231</v>
      </c>
      <c r="AQ21" s="316"/>
      <c r="AR21" s="316"/>
      <c r="AS21" s="316"/>
      <c r="AT21" s="316"/>
      <c r="AU21" s="316"/>
      <c r="AV21" s="316"/>
      <c r="AW21" s="316"/>
      <c r="AX21" s="316"/>
      <c r="AY21" s="316"/>
      <c r="AZ21" s="316"/>
      <c r="BA21" s="316"/>
      <c r="BB21" s="316"/>
      <c r="BC21" s="317"/>
    </row>
    <row r="22" spans="2:55" ht="21" customHeight="1">
      <c r="O22" s="314" t="s">
        <v>149</v>
      </c>
      <c r="P22" s="314"/>
      <c r="Q22" s="314"/>
      <c r="R22" s="314"/>
      <c r="S22" s="314"/>
      <c r="T22" s="319" t="str">
        <f>IF(入力シート!I14="","",入力シート!I14)</f>
        <v/>
      </c>
      <c r="U22" s="319"/>
      <c r="V22" s="319"/>
      <c r="W22" s="319"/>
      <c r="X22" s="319"/>
      <c r="Y22" s="319"/>
      <c r="Z22" s="319"/>
      <c r="AA22" s="319"/>
      <c r="AB22" s="319"/>
      <c r="AC22" s="319"/>
      <c r="AD22" s="319"/>
      <c r="AE22" s="319"/>
      <c r="AF22" s="319"/>
      <c r="AG22" s="319"/>
      <c r="AH22" s="319"/>
    </row>
    <row r="23" spans="2:55" ht="21" customHeight="1">
      <c r="O23" s="314" t="s">
        <v>150</v>
      </c>
      <c r="P23" s="314"/>
      <c r="Q23" s="314"/>
      <c r="R23" s="314"/>
      <c r="S23" s="314"/>
      <c r="T23" s="319" t="str">
        <f>IF(入力シート!V14="","",入力シート!V14)</f>
        <v/>
      </c>
      <c r="U23" s="319"/>
      <c r="V23" s="319"/>
      <c r="W23" s="319"/>
      <c r="X23" s="319"/>
      <c r="Y23" s="319"/>
      <c r="Z23" s="319"/>
      <c r="AA23" s="319"/>
      <c r="AB23" s="319"/>
      <c r="AC23" s="319"/>
      <c r="AD23" s="319"/>
      <c r="AE23" s="319"/>
      <c r="AF23" s="319"/>
      <c r="AG23" s="319"/>
      <c r="AH23" s="319"/>
    </row>
    <row r="24" spans="2:55" ht="21" customHeight="1"/>
    <row r="25" spans="2:55" ht="33" customHeight="1">
      <c r="B25" s="311" t="s">
        <v>151</v>
      </c>
      <c r="C25" s="311"/>
      <c r="D25" s="311"/>
      <c r="E25" s="311"/>
      <c r="F25" s="311"/>
      <c r="G25" s="126" t="str">
        <f>IF(入力シート!F45="","",入力シート!F45)</f>
        <v/>
      </c>
      <c r="H25" s="126"/>
      <c r="I25" s="126" t="s">
        <v>152</v>
      </c>
      <c r="J25" s="126"/>
      <c r="K25" s="152" t="s">
        <v>159</v>
      </c>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310"/>
    </row>
    <row r="26" spans="2:55" ht="33" customHeight="1">
      <c r="B26" s="311"/>
      <c r="C26" s="311"/>
      <c r="D26" s="311"/>
      <c r="E26" s="311"/>
      <c r="F26" s="311"/>
      <c r="G26" s="126" t="str">
        <f>IF(入力シート!F46="","",入力シート!F46)</f>
        <v/>
      </c>
      <c r="H26" s="126"/>
      <c r="I26" s="126" t="s">
        <v>153</v>
      </c>
      <c r="J26" s="126"/>
      <c r="K26" s="152" t="s">
        <v>160</v>
      </c>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310"/>
    </row>
    <row r="27" spans="2:55" ht="33" customHeight="1">
      <c r="B27" s="311"/>
      <c r="C27" s="311"/>
      <c r="D27" s="311"/>
      <c r="E27" s="311"/>
      <c r="F27" s="311"/>
      <c r="G27" s="126" t="str">
        <f>IF(入力シート!F47="","",入力シート!F47)</f>
        <v/>
      </c>
      <c r="H27" s="126"/>
      <c r="I27" s="126" t="s">
        <v>154</v>
      </c>
      <c r="J27" s="126"/>
      <c r="K27" s="152" t="s">
        <v>161</v>
      </c>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310"/>
    </row>
    <row r="28" spans="2:55" ht="33" customHeight="1">
      <c r="B28" s="311"/>
      <c r="C28" s="311"/>
      <c r="D28" s="311"/>
      <c r="E28" s="311"/>
      <c r="F28" s="311"/>
      <c r="G28" s="126" t="str">
        <f>IF(入力シート!F48="","",入力シート!F48)</f>
        <v/>
      </c>
      <c r="H28" s="126"/>
      <c r="I28" s="126" t="s">
        <v>155</v>
      </c>
      <c r="J28" s="126"/>
      <c r="K28" s="152" t="s">
        <v>162</v>
      </c>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310"/>
    </row>
    <row r="29" spans="2:55" ht="33" customHeight="1">
      <c r="B29" s="311"/>
      <c r="C29" s="311"/>
      <c r="D29" s="311"/>
      <c r="E29" s="311"/>
      <c r="F29" s="311"/>
      <c r="G29" s="126" t="str">
        <f>IF(入力シート!F49="","",入力シート!F49)</f>
        <v/>
      </c>
      <c r="H29" s="126"/>
      <c r="I29" s="126" t="s">
        <v>156</v>
      </c>
      <c r="J29" s="126"/>
      <c r="K29" s="152" t="s">
        <v>163</v>
      </c>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310"/>
    </row>
    <row r="30" spans="2:55" ht="33" customHeight="1">
      <c r="B30" s="311"/>
      <c r="C30" s="311"/>
      <c r="D30" s="311"/>
      <c r="E30" s="311"/>
      <c r="F30" s="311"/>
      <c r="G30" s="126" t="str">
        <f>IF(入力シート!F50="","",入力シート!F50)</f>
        <v/>
      </c>
      <c r="H30" s="126"/>
      <c r="I30" s="126" t="s">
        <v>157</v>
      </c>
      <c r="J30" s="126"/>
      <c r="K30" s="152" t="s">
        <v>164</v>
      </c>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310"/>
    </row>
    <row r="31" spans="2:55" ht="33" customHeight="1">
      <c r="B31" s="311"/>
      <c r="C31" s="311"/>
      <c r="D31" s="311"/>
      <c r="E31" s="311"/>
      <c r="F31" s="311"/>
      <c r="G31" s="126" t="str">
        <f>IF(入力シート!F51="","",入力シート!F51)</f>
        <v/>
      </c>
      <c r="H31" s="126"/>
      <c r="I31" s="126" t="s">
        <v>158</v>
      </c>
      <c r="J31" s="126"/>
      <c r="K31" s="152" t="s">
        <v>165</v>
      </c>
      <c r="L31" s="153"/>
      <c r="M31" s="153"/>
      <c r="N31" s="153"/>
      <c r="O31" s="312" t="str">
        <f>IF(入力シート!F51="","","（"&amp;入力シート!X49&amp;"、"&amp;入力シート!X50&amp;"、"&amp;入力シート!X51&amp;"）")</f>
        <v/>
      </c>
      <c r="P31" s="312"/>
      <c r="Q31" s="312"/>
      <c r="R31" s="312"/>
      <c r="S31" s="312"/>
      <c r="T31" s="312"/>
      <c r="U31" s="312"/>
      <c r="V31" s="312"/>
      <c r="W31" s="312"/>
      <c r="X31" s="312"/>
      <c r="Y31" s="312"/>
      <c r="Z31" s="312"/>
      <c r="AA31" s="312"/>
      <c r="AB31" s="312"/>
      <c r="AC31" s="312"/>
      <c r="AD31" s="312"/>
      <c r="AE31" s="312"/>
      <c r="AF31" s="312"/>
      <c r="AG31" s="312"/>
      <c r="AH31" s="313"/>
    </row>
    <row r="32" spans="2:55" ht="16.5" customHeight="1"/>
    <row r="33" ht="16.5" customHeight="1"/>
  </sheetData>
  <sheetProtection selectLockedCells="1"/>
  <mergeCells count="49">
    <mergeCell ref="D8:AF8"/>
    <mergeCell ref="B3:C3"/>
    <mergeCell ref="D3:E3"/>
    <mergeCell ref="F3:G3"/>
    <mergeCell ref="H3:I3"/>
    <mergeCell ref="B5:AH5"/>
    <mergeCell ref="G25:H25"/>
    <mergeCell ref="O20:S20"/>
    <mergeCell ref="D9:AF9"/>
    <mergeCell ref="D10:AF10"/>
    <mergeCell ref="D15:H15"/>
    <mergeCell ref="I15:M15"/>
    <mergeCell ref="O18:S18"/>
    <mergeCell ref="O17:S17"/>
    <mergeCell ref="T17:AH17"/>
    <mergeCell ref="T18:AH18"/>
    <mergeCell ref="G26:H26"/>
    <mergeCell ref="G29:H29"/>
    <mergeCell ref="G30:H30"/>
    <mergeCell ref="K27:AH27"/>
    <mergeCell ref="K28:AH28"/>
    <mergeCell ref="K29:AH29"/>
    <mergeCell ref="O21:S21"/>
    <mergeCell ref="O22:S22"/>
    <mergeCell ref="O23:S23"/>
    <mergeCell ref="AP21:BC21"/>
    <mergeCell ref="D13:M13"/>
    <mergeCell ref="T22:AH22"/>
    <mergeCell ref="T23:AH23"/>
    <mergeCell ref="T19:AH19"/>
    <mergeCell ref="T20:AH20"/>
    <mergeCell ref="O19:S19"/>
    <mergeCell ref="U21:AH21"/>
    <mergeCell ref="K25:AH25"/>
    <mergeCell ref="K26:AH26"/>
    <mergeCell ref="B25:F31"/>
    <mergeCell ref="I25:J25"/>
    <mergeCell ref="I26:J26"/>
    <mergeCell ref="I27:J27"/>
    <mergeCell ref="I28:J28"/>
    <mergeCell ref="I29:J29"/>
    <mergeCell ref="K31:N31"/>
    <mergeCell ref="O31:AH31"/>
    <mergeCell ref="G28:H28"/>
    <mergeCell ref="I31:J31"/>
    <mergeCell ref="K30:AH30"/>
    <mergeCell ref="I30:J30"/>
    <mergeCell ref="G31:H31"/>
    <mergeCell ref="G27:H27"/>
  </mergeCells>
  <phoneticPr fontId="7"/>
  <pageMargins left="0.78740157480314965"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BI19"/>
  <sheetViews>
    <sheetView zoomScaleNormal="100" workbookViewId="0">
      <selection activeCell="G9" sqref="G9:AG9"/>
    </sheetView>
  </sheetViews>
  <sheetFormatPr defaultColWidth="9" defaultRowHeight="13.5"/>
  <cols>
    <col min="1" max="1" width="1.625" style="1" customWidth="1"/>
    <col min="2" max="33" width="2.625" style="1" customWidth="1"/>
    <col min="34" max="34" width="1.25" style="1" customWidth="1"/>
    <col min="35" max="72" width="2.625" style="1" customWidth="1"/>
    <col min="73" max="16384" width="9" style="1"/>
  </cols>
  <sheetData>
    <row r="3" spans="1:61" ht="21">
      <c r="A3" s="22"/>
      <c r="B3" s="22"/>
      <c r="C3" s="22"/>
      <c r="D3" s="22"/>
      <c r="E3" s="22"/>
      <c r="F3" s="22"/>
      <c r="G3" s="22"/>
      <c r="H3" s="22"/>
      <c r="I3" s="22"/>
      <c r="J3" s="22"/>
      <c r="K3" s="22"/>
      <c r="L3" s="22"/>
      <c r="M3" s="349" t="s">
        <v>166</v>
      </c>
      <c r="N3" s="349"/>
      <c r="O3" s="349"/>
      <c r="P3" s="349"/>
      <c r="Q3" s="349"/>
      <c r="R3" s="349"/>
      <c r="S3" s="349"/>
      <c r="T3" s="349"/>
      <c r="U3" s="349"/>
      <c r="V3" s="349"/>
      <c r="W3" s="22"/>
      <c r="X3" s="22"/>
      <c r="Y3" s="22"/>
      <c r="Z3" s="22"/>
      <c r="AA3" s="22"/>
      <c r="AB3" s="22"/>
      <c r="AC3" s="22"/>
      <c r="AD3" s="22"/>
      <c r="AE3" s="22"/>
      <c r="AF3" s="22"/>
      <c r="AG3" s="22"/>
      <c r="AH3" s="22"/>
      <c r="AI3" s="22"/>
    </row>
    <row r="6" spans="1:61" ht="17.25" customHeight="1">
      <c r="R6" s="98" t="s">
        <v>146</v>
      </c>
      <c r="S6" s="98"/>
      <c r="T6" s="98"/>
      <c r="U6" s="98"/>
      <c r="V6" s="98"/>
      <c r="W6" s="319" t="str">
        <f>IF(入力シート!$I$6="","",入力シート!I6)</f>
        <v/>
      </c>
      <c r="X6" s="319"/>
      <c r="Y6" s="319"/>
      <c r="Z6" s="319"/>
      <c r="AA6" s="319"/>
      <c r="AB6" s="319"/>
      <c r="AC6" s="319"/>
      <c r="AD6" s="319"/>
      <c r="AE6" s="319"/>
      <c r="AF6" s="319"/>
      <c r="AG6" s="319"/>
    </row>
    <row r="7" spans="1:61">
      <c r="R7" s="28"/>
      <c r="S7" s="28"/>
      <c r="T7" s="28"/>
      <c r="U7" s="28"/>
      <c r="V7" s="28"/>
      <c r="W7" s="29"/>
      <c r="X7" s="29"/>
      <c r="Y7" s="29"/>
      <c r="Z7" s="29"/>
      <c r="AA7" s="29"/>
      <c r="AB7" s="29"/>
      <c r="AC7" s="29"/>
      <c r="AD7" s="29"/>
      <c r="AE7" s="29"/>
      <c r="AF7" s="29"/>
      <c r="AG7" s="29"/>
    </row>
    <row r="9" spans="1:61" ht="40.5" customHeight="1">
      <c r="B9" s="360" t="s">
        <v>167</v>
      </c>
      <c r="C9" s="180"/>
      <c r="D9" s="180"/>
      <c r="E9" s="180"/>
      <c r="F9" s="181"/>
      <c r="G9" s="708" t="str">
        <f>IF(入力シート!$CT$45="","",入力シート!CT51&amp;入力シート!CU51&amp;入力シート!CT52&amp;入力シート!CU52&amp;入力シート!CT53&amp;入力シート!CU53&amp;入力シート!CT54&amp;入力シート!CU54&amp;入力シート!CT55&amp;入力シート!CU55&amp;入力シート!CT56&amp;入力シート!CU56&amp;入力シート!CT57&amp;入力シート!CU57&amp;入力シート!CV57&amp;入力シート!CW57&amp;入力シート!CX57&amp;入力シート!CY57&amp;入力シート!CZ57&amp;入力シート!DA57)</f>
        <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10"/>
    </row>
    <row r="10" spans="1:61" ht="40.5" customHeight="1">
      <c r="B10" s="126" t="s">
        <v>168</v>
      </c>
      <c r="C10" s="126"/>
      <c r="D10" s="126"/>
      <c r="E10" s="126"/>
      <c r="F10" s="126"/>
      <c r="G10" s="350" t="s">
        <v>247</v>
      </c>
      <c r="H10" s="127"/>
      <c r="I10" s="127"/>
      <c r="J10" s="127"/>
      <c r="K10" s="127"/>
      <c r="L10" s="127"/>
      <c r="M10" s="127"/>
      <c r="N10" s="127"/>
      <c r="O10" s="125"/>
      <c r="P10" s="350" t="s">
        <v>246</v>
      </c>
      <c r="Q10" s="127"/>
      <c r="R10" s="127"/>
      <c r="S10" s="127"/>
      <c r="T10" s="127"/>
      <c r="U10" s="127"/>
      <c r="V10" s="127"/>
      <c r="W10" s="127"/>
      <c r="X10" s="125"/>
      <c r="Y10" s="350" t="s">
        <v>178</v>
      </c>
      <c r="Z10" s="127"/>
      <c r="AA10" s="127"/>
      <c r="AB10" s="127"/>
      <c r="AC10" s="127"/>
      <c r="AD10" s="127"/>
      <c r="AE10" s="127"/>
      <c r="AF10" s="127"/>
      <c r="AG10" s="125"/>
    </row>
    <row r="11" spans="1:61" ht="40.5" customHeight="1">
      <c r="B11" s="126"/>
      <c r="C11" s="126"/>
      <c r="D11" s="126"/>
      <c r="E11" s="126"/>
      <c r="F11" s="126"/>
      <c r="G11" s="30"/>
      <c r="H11" s="352" t="str">
        <f>IF(入力シート!M38="","",入力シート!M38)</f>
        <v/>
      </c>
      <c r="I11" s="352"/>
      <c r="J11" s="352"/>
      <c r="K11" s="352"/>
      <c r="L11" s="352"/>
      <c r="M11" s="127" t="s">
        <v>177</v>
      </c>
      <c r="N11" s="127"/>
      <c r="O11" s="31"/>
      <c r="P11" s="30"/>
      <c r="Q11" s="352" t="str">
        <f>IF(入力シート!M39="","",入力シート!M39)</f>
        <v/>
      </c>
      <c r="R11" s="352"/>
      <c r="S11" s="352"/>
      <c r="T11" s="352"/>
      <c r="U11" s="352"/>
      <c r="V11" s="127" t="s">
        <v>177</v>
      </c>
      <c r="W11" s="127"/>
      <c r="X11" s="31"/>
      <c r="Y11" s="30"/>
      <c r="Z11" s="352" t="str">
        <f>IF(H11="","",ROUND((H11+Q11)/2,0))</f>
        <v/>
      </c>
      <c r="AA11" s="352"/>
      <c r="AB11" s="352"/>
      <c r="AC11" s="352"/>
      <c r="AD11" s="352"/>
      <c r="AE11" s="127" t="s">
        <v>177</v>
      </c>
      <c r="AF11" s="127"/>
      <c r="AG11" s="31"/>
      <c r="AQ11" s="22"/>
      <c r="AR11" s="22"/>
      <c r="AS11" s="22"/>
      <c r="AT11" s="22"/>
      <c r="AU11" s="22"/>
      <c r="AV11" s="22"/>
      <c r="AW11" s="22"/>
      <c r="AX11" s="22"/>
    </row>
    <row r="12" spans="1:61" ht="40.5" customHeight="1">
      <c r="B12" s="360" t="s">
        <v>169</v>
      </c>
      <c r="C12" s="180"/>
      <c r="D12" s="180"/>
      <c r="E12" s="180"/>
      <c r="F12" s="181"/>
      <c r="G12" s="350" t="s">
        <v>173</v>
      </c>
      <c r="H12" s="127"/>
      <c r="I12" s="127"/>
      <c r="J12" s="127"/>
      <c r="K12" s="127"/>
      <c r="L12" s="351" t="str">
        <f>IF(入力シート!M34="","",入力シート!M34)</f>
        <v/>
      </c>
      <c r="M12" s="351"/>
      <c r="N12" s="351"/>
      <c r="O12" s="31" t="s">
        <v>174</v>
      </c>
      <c r="P12" s="350" t="s">
        <v>176</v>
      </c>
      <c r="Q12" s="127"/>
      <c r="R12" s="127"/>
      <c r="S12" s="127"/>
      <c r="T12" s="127"/>
      <c r="U12" s="351" t="str">
        <f>IF(入力シート!M35="","",入力シート!M35)</f>
        <v/>
      </c>
      <c r="V12" s="351"/>
      <c r="W12" s="351"/>
      <c r="X12" s="31" t="s">
        <v>174</v>
      </c>
      <c r="Y12" s="350" t="s">
        <v>175</v>
      </c>
      <c r="Z12" s="127"/>
      <c r="AA12" s="127"/>
      <c r="AB12" s="127"/>
      <c r="AC12" s="127"/>
      <c r="AD12" s="351" t="str">
        <f>IF(L12="","",L12+U12)</f>
        <v/>
      </c>
      <c r="AE12" s="351"/>
      <c r="AF12" s="351"/>
      <c r="AG12" s="31" t="s">
        <v>174</v>
      </c>
      <c r="AQ12" s="22"/>
      <c r="AR12" s="22"/>
      <c r="AS12" s="22"/>
      <c r="AT12" s="22"/>
      <c r="AU12" s="22"/>
      <c r="AV12" s="22"/>
      <c r="AW12" s="22"/>
      <c r="AX12" s="22"/>
    </row>
    <row r="13" spans="1:61" ht="40.5" customHeight="1">
      <c r="B13" s="126" t="s">
        <v>170</v>
      </c>
      <c r="C13" s="126"/>
      <c r="D13" s="126"/>
      <c r="E13" s="126"/>
      <c r="F13" s="126"/>
      <c r="G13" s="361" t="str">
        <f>IF(入力シート!M33="","",入力シート!M33)</f>
        <v/>
      </c>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127" t="s">
        <v>177</v>
      </c>
      <c r="AF13" s="127"/>
      <c r="AG13" s="31"/>
      <c r="AQ13" s="22"/>
      <c r="AR13" s="22"/>
      <c r="AS13" s="22"/>
      <c r="AT13" s="22"/>
      <c r="AU13" s="22"/>
      <c r="AV13" s="22"/>
      <c r="AW13" s="22"/>
      <c r="AX13" s="22"/>
    </row>
    <row r="14" spans="1:61" ht="40.5" customHeight="1">
      <c r="B14" s="178" t="s">
        <v>171</v>
      </c>
      <c r="C14" s="178"/>
      <c r="D14" s="178"/>
      <c r="E14" s="178"/>
      <c r="F14" s="178"/>
      <c r="G14" s="350" t="s">
        <v>179</v>
      </c>
      <c r="H14" s="127"/>
      <c r="I14" s="127"/>
      <c r="J14" s="127"/>
      <c r="K14" s="127"/>
      <c r="L14" s="127"/>
      <c r="M14" s="127"/>
      <c r="N14" s="127"/>
      <c r="O14" s="125"/>
      <c r="P14" s="350" t="s">
        <v>180</v>
      </c>
      <c r="Q14" s="127"/>
      <c r="R14" s="127"/>
      <c r="S14" s="127"/>
      <c r="T14" s="127"/>
      <c r="U14" s="127"/>
      <c r="V14" s="127"/>
      <c r="W14" s="127"/>
      <c r="X14" s="125"/>
      <c r="Y14" s="350" t="s">
        <v>181</v>
      </c>
      <c r="Z14" s="127"/>
      <c r="AA14" s="127"/>
      <c r="AB14" s="127"/>
      <c r="AC14" s="127"/>
      <c r="AD14" s="127"/>
      <c r="AE14" s="127"/>
      <c r="AF14" s="127"/>
      <c r="AG14" s="125"/>
      <c r="AQ14" s="22"/>
      <c r="AR14" s="22"/>
      <c r="AS14" s="22"/>
      <c r="AT14" s="22"/>
      <c r="AU14" s="22"/>
      <c r="AV14" s="22"/>
      <c r="AW14" s="22"/>
      <c r="AX14" s="22"/>
    </row>
    <row r="15" spans="1:61" ht="40.5" customHeight="1">
      <c r="B15" s="178"/>
      <c r="C15" s="178"/>
      <c r="D15" s="178"/>
      <c r="E15" s="178"/>
      <c r="F15" s="178"/>
      <c r="G15" s="32"/>
      <c r="H15" s="352" t="str">
        <f>IF(入力シート!M40="","",入力シート!M40)</f>
        <v/>
      </c>
      <c r="I15" s="352"/>
      <c r="J15" s="352"/>
      <c r="K15" s="352"/>
      <c r="L15" s="352"/>
      <c r="M15" s="127" t="s">
        <v>177</v>
      </c>
      <c r="N15" s="127"/>
      <c r="O15" s="31"/>
      <c r="P15" s="32"/>
      <c r="Q15" s="352" t="str">
        <f>IF(入力シート!M41="","",入力シート!M41)</f>
        <v/>
      </c>
      <c r="R15" s="352"/>
      <c r="S15" s="352"/>
      <c r="T15" s="352"/>
      <c r="U15" s="352"/>
      <c r="V15" s="127" t="s">
        <v>177</v>
      </c>
      <c r="W15" s="127"/>
      <c r="X15" s="31"/>
      <c r="Y15" s="32"/>
      <c r="Z15" s="353" t="str">
        <f>IF(入力シート!M41="","",②営業経歴書!H15/②営業経歴書!Q15*100)</f>
        <v/>
      </c>
      <c r="AA15" s="353"/>
      <c r="AB15" s="353"/>
      <c r="AC15" s="353"/>
      <c r="AD15" s="353"/>
      <c r="AE15" s="353"/>
      <c r="AF15" s="33" t="s">
        <v>182</v>
      </c>
      <c r="AG15" s="31"/>
      <c r="AQ15" s="22"/>
      <c r="AR15" s="22"/>
    </row>
    <row r="16" spans="1:61" ht="40.5" customHeight="1" thickBot="1">
      <c r="B16" s="178" t="s">
        <v>172</v>
      </c>
      <c r="C16" s="178"/>
      <c r="D16" s="178"/>
      <c r="E16" s="178"/>
      <c r="F16" s="178"/>
      <c r="G16" s="30"/>
      <c r="H16" s="34"/>
      <c r="I16" s="34"/>
      <c r="J16" s="127" t="str">
        <f>IF(入力シート!M36="","","創業")</f>
        <v/>
      </c>
      <c r="K16" s="127"/>
      <c r="L16" s="34"/>
      <c r="M16" s="346" t="str">
        <f>IF(入力シート!$M$36="","",入力シート!M36)</f>
        <v/>
      </c>
      <c r="N16" s="346"/>
      <c r="O16" s="346"/>
      <c r="P16" s="346"/>
      <c r="Q16" s="346"/>
      <c r="R16" s="346"/>
      <c r="S16" s="346"/>
      <c r="T16" s="34"/>
      <c r="U16" s="34"/>
      <c r="V16" s="127" t="s">
        <v>172</v>
      </c>
      <c r="W16" s="127"/>
      <c r="X16" s="127"/>
      <c r="Y16" s="127"/>
      <c r="Z16" s="127" t="str">
        <f>IF(入力シート!$M$37="","",入力シート!M37)</f>
        <v/>
      </c>
      <c r="AA16" s="127"/>
      <c r="AB16" s="1" t="s">
        <v>225</v>
      </c>
      <c r="AC16" s="127"/>
      <c r="AD16" s="127"/>
      <c r="AF16" s="33"/>
      <c r="AG16" s="31"/>
      <c r="AQ16" s="35"/>
      <c r="AR16" s="35"/>
      <c r="AS16" s="35"/>
      <c r="AT16" s="35"/>
      <c r="AU16" s="35"/>
      <c r="AV16" s="35"/>
      <c r="AW16" s="35"/>
      <c r="AX16" s="35"/>
      <c r="AY16" s="35"/>
      <c r="AZ16" s="35"/>
      <c r="BA16" s="347"/>
      <c r="BB16" s="347"/>
      <c r="BC16" s="36"/>
      <c r="BD16" s="348"/>
      <c r="BE16" s="348"/>
      <c r="BF16" s="36"/>
      <c r="BG16" s="347"/>
      <c r="BH16" s="347"/>
      <c r="BI16" s="347"/>
    </row>
    <row r="17" spans="2:61" ht="21" customHeight="1">
      <c r="B17" s="354" t="s">
        <v>198</v>
      </c>
      <c r="C17" s="355"/>
      <c r="D17" s="355"/>
      <c r="E17" s="355"/>
      <c r="F17" s="356"/>
      <c r="G17" s="337"/>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9"/>
      <c r="AQ17" s="100" t="s">
        <v>226</v>
      </c>
      <c r="AR17" s="329"/>
      <c r="AS17" s="329"/>
      <c r="AT17" s="329"/>
      <c r="AU17" s="329"/>
      <c r="AV17" s="329"/>
      <c r="AW17" s="329"/>
      <c r="AX17" s="329"/>
      <c r="AY17" s="329"/>
      <c r="AZ17" s="329"/>
      <c r="BA17" s="329"/>
      <c r="BB17" s="329"/>
      <c r="BC17" s="329"/>
      <c r="BD17" s="329"/>
      <c r="BE17" s="329"/>
      <c r="BF17" s="329"/>
      <c r="BG17" s="329"/>
      <c r="BH17" s="329"/>
      <c r="BI17" s="330"/>
    </row>
    <row r="18" spans="2:61" ht="21" customHeight="1">
      <c r="B18" s="354"/>
      <c r="C18" s="355"/>
      <c r="D18" s="355"/>
      <c r="E18" s="355"/>
      <c r="F18" s="356"/>
      <c r="G18" s="340"/>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2"/>
      <c r="AQ18" s="331"/>
      <c r="AR18" s="332"/>
      <c r="AS18" s="332"/>
      <c r="AT18" s="332"/>
      <c r="AU18" s="332"/>
      <c r="AV18" s="332"/>
      <c r="AW18" s="332"/>
      <c r="AX18" s="332"/>
      <c r="AY18" s="332"/>
      <c r="AZ18" s="332"/>
      <c r="BA18" s="332"/>
      <c r="BB18" s="332"/>
      <c r="BC18" s="332"/>
      <c r="BD18" s="332"/>
      <c r="BE18" s="332"/>
      <c r="BF18" s="332"/>
      <c r="BG18" s="332"/>
      <c r="BH18" s="332"/>
      <c r="BI18" s="333"/>
    </row>
    <row r="19" spans="2:61" ht="21" customHeight="1" thickBot="1">
      <c r="B19" s="357"/>
      <c r="C19" s="358"/>
      <c r="D19" s="358"/>
      <c r="E19" s="358"/>
      <c r="F19" s="359"/>
      <c r="G19" s="343"/>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5"/>
      <c r="AQ19" s="334"/>
      <c r="AR19" s="335"/>
      <c r="AS19" s="335"/>
      <c r="AT19" s="335"/>
      <c r="AU19" s="335"/>
      <c r="AV19" s="335"/>
      <c r="AW19" s="335"/>
      <c r="AX19" s="335"/>
      <c r="AY19" s="335"/>
      <c r="AZ19" s="335"/>
      <c r="BA19" s="335"/>
      <c r="BB19" s="335"/>
      <c r="BC19" s="335"/>
      <c r="BD19" s="335"/>
      <c r="BE19" s="335"/>
      <c r="BF19" s="335"/>
      <c r="BG19" s="335"/>
      <c r="BH19" s="335"/>
      <c r="BI19" s="336"/>
    </row>
  </sheetData>
  <sheetProtection selectLockedCells="1"/>
  <mergeCells count="48">
    <mergeCell ref="B17:F19"/>
    <mergeCell ref="G9:AG9"/>
    <mergeCell ref="G10:O10"/>
    <mergeCell ref="P10:X10"/>
    <mergeCell ref="Y10:AG10"/>
    <mergeCell ref="B16:F16"/>
    <mergeCell ref="B14:F15"/>
    <mergeCell ref="B13:F13"/>
    <mergeCell ref="B12:F12"/>
    <mergeCell ref="B10:F11"/>
    <mergeCell ref="B9:F9"/>
    <mergeCell ref="G13:AD13"/>
    <mergeCell ref="AE13:AF13"/>
    <mergeCell ref="G12:K12"/>
    <mergeCell ref="L12:N12"/>
    <mergeCell ref="P12:T12"/>
    <mergeCell ref="Z15:AE15"/>
    <mergeCell ref="V15:W15"/>
    <mergeCell ref="Q15:U15"/>
    <mergeCell ref="H15:L15"/>
    <mergeCell ref="M15:N15"/>
    <mergeCell ref="M3:V3"/>
    <mergeCell ref="R6:V6"/>
    <mergeCell ref="W6:AG6"/>
    <mergeCell ref="G14:O14"/>
    <mergeCell ref="P14:X14"/>
    <mergeCell ref="Y14:AG14"/>
    <mergeCell ref="AD12:AF12"/>
    <mergeCell ref="U12:W12"/>
    <mergeCell ref="Y12:AC12"/>
    <mergeCell ref="AE11:AF11"/>
    <mergeCell ref="Z11:AD11"/>
    <mergeCell ref="H11:L11"/>
    <mergeCell ref="M11:N11"/>
    <mergeCell ref="Q11:U11"/>
    <mergeCell ref="V11:W11"/>
    <mergeCell ref="AQ17:BI19"/>
    <mergeCell ref="G17:AG17"/>
    <mergeCell ref="G18:AG18"/>
    <mergeCell ref="G19:AG19"/>
    <mergeCell ref="M16:S16"/>
    <mergeCell ref="J16:K16"/>
    <mergeCell ref="V16:Y16"/>
    <mergeCell ref="BA16:BB16"/>
    <mergeCell ref="BD16:BE16"/>
    <mergeCell ref="BG16:BI16"/>
    <mergeCell ref="Z16:AA16"/>
    <mergeCell ref="AC16:AD16"/>
  </mergeCells>
  <phoneticPr fontId="7"/>
  <dataValidations count="1">
    <dataValidation imeMode="halfAlpha" allowBlank="1" showInputMessage="1" showErrorMessage="1" promptTitle="創業年月日　欄" prompt="1900年以降は入力シートから自動で入力されます。_x000a_1900年以前の創業は直接入力してください。_x000a_" sqref="M16:S16"/>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M41"/>
  <sheetViews>
    <sheetView view="pageBreakPreview" topLeftCell="A4" zoomScaleNormal="100" zoomScaleSheetLayoutView="100" workbookViewId="0">
      <selection activeCell="K23" sqref="K23:AK23"/>
    </sheetView>
  </sheetViews>
  <sheetFormatPr defaultColWidth="1.75" defaultRowHeight="20.25" customHeight="1"/>
  <cols>
    <col min="1" max="106" width="1.75" style="1"/>
    <col min="107" max="108" width="4.625" style="1" customWidth="1"/>
    <col min="109" max="16384" width="1.75" style="1"/>
  </cols>
  <sheetData>
    <row r="1" spans="1:81" ht="20.25" customHeight="1">
      <c r="P1" s="37" t="s">
        <v>23</v>
      </c>
    </row>
    <row r="2" spans="1:81" s="38" customFormat="1" ht="20.25" customHeight="1"/>
    <row r="3" spans="1:81" s="38" customFormat="1" ht="20.25" customHeight="1">
      <c r="AG3" s="362" t="str">
        <f>IF(入力シート!I4="","令和　　年　　月　　日",入力シート!I4)</f>
        <v>令和　　年　　月　　日</v>
      </c>
      <c r="AH3" s="362"/>
      <c r="AI3" s="362"/>
      <c r="AJ3" s="362"/>
      <c r="AK3" s="362"/>
      <c r="AL3" s="362"/>
      <c r="AM3" s="362"/>
      <c r="AN3" s="362"/>
      <c r="AO3" s="362"/>
      <c r="AP3" s="362"/>
      <c r="AQ3" s="362"/>
      <c r="AR3" s="362"/>
      <c r="AS3" s="362"/>
      <c r="AT3" s="362"/>
      <c r="AU3" s="362"/>
    </row>
    <row r="4" spans="1:81" s="38" customFormat="1" ht="20.25" customHeight="1"/>
    <row r="5" spans="1:81" s="38" customFormat="1" ht="33.75" customHeight="1">
      <c r="D5" s="38" t="s">
        <v>236</v>
      </c>
    </row>
    <row r="6" spans="1:81" s="38" customFormat="1" ht="20.25" customHeight="1">
      <c r="P6" s="38" t="s">
        <v>76</v>
      </c>
    </row>
    <row r="7" spans="1:81" s="38" customFormat="1" ht="35.25" customHeight="1">
      <c r="Q7" s="38" t="s">
        <v>21</v>
      </c>
      <c r="Z7" s="368" t="str">
        <f>IF(入力シート!N13="","",入力シート!N12&amp;入力シート!V12&amp;入力シート!N13)</f>
        <v/>
      </c>
      <c r="AA7" s="368"/>
      <c r="AB7" s="368"/>
      <c r="AC7" s="368"/>
      <c r="AD7" s="368"/>
      <c r="AE7" s="368"/>
      <c r="AF7" s="368"/>
      <c r="AG7" s="368"/>
      <c r="AH7" s="368"/>
      <c r="AI7" s="368"/>
      <c r="AJ7" s="368"/>
      <c r="AK7" s="368"/>
      <c r="AL7" s="368"/>
      <c r="AM7" s="368"/>
      <c r="AN7" s="368"/>
      <c r="AO7" s="368"/>
      <c r="AP7" s="368"/>
      <c r="AQ7" s="368"/>
      <c r="AR7" s="368"/>
      <c r="AS7" s="368"/>
      <c r="AT7" s="368"/>
      <c r="AU7" s="368"/>
      <c r="AV7" s="368"/>
    </row>
    <row r="8" spans="1:81" s="38" customFormat="1" ht="34.5" customHeight="1">
      <c r="Q8" s="38" t="s">
        <v>0</v>
      </c>
      <c r="Z8" s="368" t="str">
        <f>IF(入力シート!I6="","",入力シート!I6)</f>
        <v/>
      </c>
      <c r="AA8" s="368"/>
      <c r="AB8" s="368"/>
      <c r="AC8" s="368"/>
      <c r="AD8" s="368"/>
      <c r="AE8" s="368"/>
      <c r="AF8" s="368"/>
      <c r="AG8" s="368"/>
      <c r="AH8" s="368"/>
      <c r="AI8" s="368"/>
      <c r="AJ8" s="368"/>
      <c r="AK8" s="368"/>
      <c r="AL8" s="368"/>
      <c r="AM8" s="368"/>
      <c r="AN8" s="368"/>
      <c r="AO8" s="368"/>
      <c r="AP8" s="368"/>
      <c r="AQ8" s="368"/>
      <c r="AR8" s="368"/>
      <c r="AS8" s="368"/>
      <c r="AT8" s="368"/>
      <c r="AU8" s="368"/>
      <c r="AV8" s="368"/>
    </row>
    <row r="9" spans="1:81" s="38" customFormat="1" ht="30" customHeight="1">
      <c r="Q9" s="38" t="s">
        <v>286</v>
      </c>
      <c r="Z9" s="365" t="str">
        <f>IF(入力シート!I8="","",入力シート!I8)</f>
        <v/>
      </c>
      <c r="AA9" s="365"/>
      <c r="AB9" s="365"/>
      <c r="AC9" s="365"/>
      <c r="AD9" s="365"/>
      <c r="AE9" s="365"/>
      <c r="AF9" s="365"/>
      <c r="AG9" s="365"/>
      <c r="AH9" s="365"/>
      <c r="AI9" s="365"/>
      <c r="AJ9" s="365"/>
      <c r="AK9" s="365"/>
      <c r="AL9" s="365"/>
      <c r="AM9" s="365"/>
      <c r="AN9" s="365"/>
      <c r="AO9" s="365"/>
      <c r="AP9" s="365"/>
      <c r="AQ9" s="365"/>
      <c r="AR9" s="365"/>
      <c r="AS9" s="365"/>
      <c r="AT9" s="365"/>
      <c r="AU9" s="365"/>
      <c r="AV9" s="365"/>
      <c r="AZ9" s="1"/>
    </row>
    <row r="10" spans="1:81" s="38" customFormat="1" ht="30" customHeight="1">
      <c r="Z10" s="91"/>
      <c r="AA10" s="91"/>
      <c r="AB10" s="369" t="str">
        <f>IF(入力シート!I9="","",入力シート!I9&amp;"　㊞")</f>
        <v/>
      </c>
      <c r="AC10" s="369"/>
      <c r="AD10" s="369"/>
      <c r="AE10" s="369"/>
      <c r="AF10" s="369"/>
      <c r="AG10" s="369"/>
      <c r="AH10" s="369"/>
      <c r="AI10" s="369"/>
      <c r="AJ10" s="369"/>
      <c r="AK10" s="369"/>
      <c r="AL10" s="369"/>
      <c r="AM10" s="369"/>
      <c r="AN10" s="369"/>
      <c r="AO10" s="369"/>
      <c r="AP10" s="369"/>
      <c r="AQ10" s="369"/>
      <c r="AR10" s="369"/>
      <c r="AS10" s="369"/>
      <c r="AT10" s="369"/>
      <c r="AU10" s="369"/>
      <c r="AV10" s="369"/>
      <c r="AZ10" s="1"/>
    </row>
    <row r="11" spans="1:81" s="38" customFormat="1" ht="11.45" customHeight="1"/>
    <row r="12" spans="1:81" s="38" customFormat="1" ht="20.25" customHeight="1">
      <c r="B12" s="365" t="s">
        <v>285</v>
      </c>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row>
    <row r="13" spans="1:81" s="38" customFormat="1" ht="20.25" customHeight="1">
      <c r="A13" s="38" t="s">
        <v>249</v>
      </c>
    </row>
    <row r="14" spans="1:81" s="38" customFormat="1" ht="29.25" customHeight="1" thickBot="1">
      <c r="B14" s="366" t="s">
        <v>20</v>
      </c>
      <c r="C14" s="367"/>
      <c r="D14" s="367"/>
      <c r="E14" s="367"/>
      <c r="F14" s="367"/>
      <c r="G14" s="367"/>
      <c r="H14" s="367"/>
      <c r="N14" s="39"/>
      <c r="O14" s="40"/>
      <c r="P14" s="40"/>
      <c r="Q14" s="40"/>
      <c r="R14" s="40"/>
      <c r="S14" s="40"/>
      <c r="T14" s="40"/>
      <c r="U14" s="40"/>
      <c r="V14" s="40"/>
      <c r="W14" s="40"/>
      <c r="X14" s="40"/>
      <c r="Y14" s="40"/>
      <c r="Z14" s="40"/>
      <c r="AA14" s="39"/>
      <c r="AB14" s="39"/>
      <c r="AC14" s="39"/>
      <c r="AD14" s="39"/>
      <c r="AE14" s="39"/>
      <c r="AF14" s="39"/>
      <c r="AG14" s="39"/>
      <c r="AH14" s="39"/>
      <c r="AI14" s="39"/>
      <c r="AJ14" s="39"/>
      <c r="AK14" s="39"/>
      <c r="AL14" s="39"/>
      <c r="AM14" s="39"/>
      <c r="AN14" s="39"/>
      <c r="AO14" s="39"/>
      <c r="AP14" s="39"/>
      <c r="AQ14" s="39"/>
      <c r="AR14" s="39"/>
      <c r="AS14" s="39"/>
      <c r="AT14" s="39"/>
    </row>
    <row r="15" spans="1:81" s="38" customFormat="1" ht="30" customHeight="1" thickBot="1">
      <c r="B15" s="385" t="s">
        <v>19</v>
      </c>
      <c r="C15" s="386"/>
      <c r="D15" s="386"/>
      <c r="E15" s="386"/>
      <c r="F15" s="386"/>
      <c r="G15" s="386"/>
      <c r="H15" s="386"/>
      <c r="I15" s="386"/>
      <c r="J15" s="386"/>
      <c r="K15" s="380" t="str">
        <f>IF(入力シート!$I$18="","",IF(入力シート!$I$18=入力シート!$CV$5,MID(入力シート!$R$23,1,1),""))</f>
        <v/>
      </c>
      <c r="L15" s="381"/>
      <c r="M15" s="380" t="str">
        <f>IF(入力シート!$I$18="","",IF(入力シート!$I$18=入力シート!$CV$5,MID(入力シート!$R$23,2,1),""))</f>
        <v/>
      </c>
      <c r="N15" s="381"/>
      <c r="O15" s="363" t="str">
        <f>IF(入力シート!$I$18="","",IF(入力シート!$I$18=入力シート!$CV$5,MID(入力シート!$R$23,3,1),""))</f>
        <v/>
      </c>
      <c r="P15" s="364"/>
      <c r="Q15" s="363" t="s">
        <v>18</v>
      </c>
      <c r="R15" s="364"/>
      <c r="S15" s="363" t="str">
        <f>IF(入力シート!$I$18="","",IF(入力シート!$I$18=入力シート!$CV$5,MID(入力シート!$U$23,1,1),""))</f>
        <v/>
      </c>
      <c r="T15" s="364"/>
      <c r="U15" s="363" t="str">
        <f>IF(入力シート!$I$18="","",IF(入力シート!$I$18=入力シート!$CV$5,MID(入力シート!$U$23,2,1),""))</f>
        <v/>
      </c>
      <c r="V15" s="364"/>
      <c r="W15" s="363" t="str">
        <f>IF(入力シート!$I$18="","",IF(入力シート!$I$18=入力シート!$CV$5,MID(入力シート!$U$23,3,1),""))</f>
        <v/>
      </c>
      <c r="X15" s="364"/>
      <c r="Y15" s="363" t="str">
        <f>IF(入力シート!$I$18="","",IF(入力シート!$I$18=入力シート!$CV$5,MID(入力シート!$U$23,4,1),""))</f>
        <v/>
      </c>
      <c r="Z15" s="379"/>
      <c r="AA15" s="39"/>
      <c r="AB15" s="39"/>
      <c r="AC15" s="39"/>
      <c r="AD15" s="39"/>
      <c r="AE15" s="39"/>
      <c r="AF15" s="39"/>
      <c r="AG15" s="39"/>
      <c r="AH15" s="39"/>
      <c r="AI15" s="39"/>
      <c r="AJ15" s="39"/>
      <c r="AK15" s="39"/>
      <c r="AL15" s="39"/>
      <c r="AM15" s="39"/>
      <c r="AN15" s="39"/>
      <c r="AO15" s="39"/>
      <c r="AP15" s="39"/>
      <c r="AQ15" s="39"/>
      <c r="AR15" s="39"/>
      <c r="AS15" s="39"/>
      <c r="AT15" s="40"/>
      <c r="BB15" s="411" t="str">
        <f>IF(入力シート!$I$18="","",IF(入力シート!$I$18=入力シート!$CV$5,"この書類を提出してください","この書類は提出する必要がありません"))</f>
        <v/>
      </c>
      <c r="BC15" s="412"/>
      <c r="BD15" s="412"/>
      <c r="BE15" s="412"/>
      <c r="BF15" s="412"/>
      <c r="BG15" s="412"/>
      <c r="BH15" s="412"/>
      <c r="BI15" s="412"/>
      <c r="BJ15" s="412"/>
      <c r="BK15" s="412"/>
      <c r="BL15" s="412"/>
      <c r="BM15" s="412"/>
      <c r="BN15" s="412"/>
      <c r="BO15" s="412"/>
      <c r="BP15" s="412"/>
      <c r="BQ15" s="412"/>
      <c r="BR15" s="412"/>
      <c r="BS15" s="412"/>
      <c r="BT15" s="412"/>
      <c r="BU15" s="412"/>
      <c r="BV15" s="412"/>
      <c r="BW15" s="412"/>
      <c r="BX15" s="412"/>
      <c r="BY15" s="412"/>
      <c r="BZ15" s="412"/>
      <c r="CA15" s="412"/>
      <c r="CB15" s="412"/>
      <c r="CC15" s="413"/>
    </row>
    <row r="16" spans="1:81" s="38" customFormat="1" ht="30" customHeight="1">
      <c r="B16" s="370" t="s">
        <v>13</v>
      </c>
      <c r="C16" s="371"/>
      <c r="D16" s="371"/>
      <c r="E16" s="371"/>
      <c r="F16" s="371"/>
      <c r="G16" s="371"/>
      <c r="H16" s="371"/>
      <c r="I16" s="371"/>
      <c r="J16" s="372"/>
      <c r="K16" s="382" t="str">
        <f>IF(入力シート!$I$18="","",IF(入力シート!$I$18=入力シート!$CV$5,PHONETIC(入力シート!$R$25),""))</f>
        <v/>
      </c>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4"/>
      <c r="BB16" s="414"/>
      <c r="BC16" s="415"/>
      <c r="BD16" s="415"/>
      <c r="BE16" s="415"/>
      <c r="BF16" s="415"/>
      <c r="BG16" s="415"/>
      <c r="BH16" s="415"/>
      <c r="BI16" s="415"/>
      <c r="BJ16" s="415"/>
      <c r="BK16" s="415"/>
      <c r="BL16" s="415"/>
      <c r="BM16" s="415"/>
      <c r="BN16" s="415"/>
      <c r="BO16" s="415"/>
      <c r="BP16" s="415"/>
      <c r="BQ16" s="415"/>
      <c r="BR16" s="415"/>
      <c r="BS16" s="415"/>
      <c r="BT16" s="415"/>
      <c r="BU16" s="415"/>
      <c r="BV16" s="415"/>
      <c r="BW16" s="415"/>
      <c r="BX16" s="415"/>
      <c r="BY16" s="415"/>
      <c r="BZ16" s="415"/>
      <c r="CA16" s="415"/>
      <c r="CB16" s="415"/>
      <c r="CC16" s="416"/>
    </row>
    <row r="17" spans="2:91" s="38" customFormat="1" ht="30" customHeight="1" thickBot="1">
      <c r="B17" s="389" t="s">
        <v>17</v>
      </c>
      <c r="C17" s="390"/>
      <c r="D17" s="390"/>
      <c r="E17" s="390"/>
      <c r="F17" s="390"/>
      <c r="G17" s="390"/>
      <c r="H17" s="390"/>
      <c r="I17" s="390"/>
      <c r="J17" s="391"/>
      <c r="K17" s="373" t="str">
        <f>IF(入力シート!$I$18="","",IF(入力シート!$I$18=入力シート!$CV$5,入力シート!$R$24,""))</f>
        <v/>
      </c>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5"/>
      <c r="BB17" s="417"/>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c r="CA17" s="418"/>
      <c r="CB17" s="418"/>
      <c r="CC17" s="419"/>
    </row>
    <row r="18" spans="2:91" s="38" customFormat="1" ht="30" customHeight="1" thickBot="1">
      <c r="B18" s="387" t="s">
        <v>16</v>
      </c>
      <c r="C18" s="388"/>
      <c r="D18" s="388"/>
      <c r="E18" s="388"/>
      <c r="F18" s="388"/>
      <c r="G18" s="388"/>
      <c r="H18" s="388"/>
      <c r="I18" s="388"/>
      <c r="J18" s="388"/>
      <c r="K18" s="376"/>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8"/>
    </row>
    <row r="19" spans="2:91" s="38" customFormat="1" ht="30" customHeight="1">
      <c r="B19" s="370" t="s">
        <v>13</v>
      </c>
      <c r="C19" s="371"/>
      <c r="D19" s="371"/>
      <c r="E19" s="371"/>
      <c r="F19" s="371"/>
      <c r="G19" s="371"/>
      <c r="H19" s="371"/>
      <c r="I19" s="371"/>
      <c r="J19" s="372"/>
      <c r="K19" s="382" t="str">
        <f>IF(入力シート!$I$18="","",IF(入力シート!$I$18=入力シート!$CV$5,PHONETIC(入力シート!$R$19),""))</f>
        <v/>
      </c>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4"/>
    </row>
    <row r="20" spans="2:91" s="38" customFormat="1" ht="30" customHeight="1">
      <c r="B20" s="389" t="s">
        <v>15</v>
      </c>
      <c r="C20" s="390"/>
      <c r="D20" s="390"/>
      <c r="E20" s="390"/>
      <c r="F20" s="390"/>
      <c r="G20" s="390"/>
      <c r="H20" s="390"/>
      <c r="I20" s="390"/>
      <c r="J20" s="391"/>
      <c r="K20" s="408" t="str">
        <f>IF(入力シート!$I$18="","",IF(入力シート!$I$18=入力シート!$CV$5,入力シート!$R$18,""))</f>
        <v/>
      </c>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10"/>
    </row>
    <row r="21" spans="2:91" s="38" customFormat="1" ht="30" customHeight="1" thickBot="1">
      <c r="B21" s="387" t="s">
        <v>14</v>
      </c>
      <c r="C21" s="388"/>
      <c r="D21" s="388"/>
      <c r="E21" s="388"/>
      <c r="F21" s="388"/>
      <c r="G21" s="388"/>
      <c r="H21" s="388"/>
      <c r="I21" s="388"/>
      <c r="J21" s="388"/>
      <c r="K21" s="376"/>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8"/>
      <c r="BS21" s="41"/>
      <c r="BT21" s="41"/>
      <c r="BU21" s="41"/>
      <c r="BV21" s="41"/>
      <c r="BW21" s="41"/>
      <c r="BX21" s="41"/>
      <c r="BY21" s="41"/>
      <c r="BZ21" s="41"/>
      <c r="CA21" s="41"/>
      <c r="CB21" s="41"/>
      <c r="CC21" s="41"/>
      <c r="CD21" s="41"/>
      <c r="CE21" s="41"/>
      <c r="CF21" s="41"/>
      <c r="CG21" s="41"/>
      <c r="CH21" s="41"/>
      <c r="CI21" s="41"/>
      <c r="CJ21" s="41"/>
      <c r="CK21" s="41"/>
      <c r="CL21" s="41"/>
      <c r="CM21" s="41"/>
    </row>
    <row r="22" spans="2:91" s="38" customFormat="1" ht="30" customHeight="1" thickBot="1">
      <c r="B22" s="392" t="s">
        <v>74</v>
      </c>
      <c r="C22" s="393"/>
      <c r="D22" s="393"/>
      <c r="E22" s="393"/>
      <c r="F22" s="393"/>
      <c r="G22" s="393"/>
      <c r="H22" s="393"/>
      <c r="I22" s="393"/>
      <c r="J22" s="394"/>
      <c r="K22" s="395" t="str">
        <f>IF(入力シート!I18="","",IF(入力シート!$I$18=入力シート!$CV$5,入力シート!$R$26,""))</f>
        <v/>
      </c>
      <c r="L22" s="396"/>
      <c r="M22" s="396"/>
      <c r="N22" s="396"/>
      <c r="O22" s="396"/>
      <c r="P22" s="396"/>
      <c r="Q22" s="396"/>
      <c r="R22" s="396"/>
      <c r="S22" s="396"/>
      <c r="T22" s="396"/>
      <c r="U22" s="396"/>
      <c r="V22" s="396"/>
      <c r="W22" s="396"/>
      <c r="X22" s="407"/>
      <c r="Y22" s="406" t="s">
        <v>75</v>
      </c>
      <c r="Z22" s="393"/>
      <c r="AA22" s="393"/>
      <c r="AB22" s="393"/>
      <c r="AC22" s="393"/>
      <c r="AD22" s="393"/>
      <c r="AE22" s="393"/>
      <c r="AF22" s="393"/>
      <c r="AG22" s="394"/>
      <c r="AH22" s="395" t="str">
        <f>IF(入力シート!I18="","",IF(入力シート!$I$18=入力シート!$CV$5,入力シート!$R$27,""))</f>
        <v/>
      </c>
      <c r="AI22" s="396"/>
      <c r="AJ22" s="396"/>
      <c r="AK22" s="396"/>
      <c r="AL22" s="396"/>
      <c r="AM22" s="396"/>
      <c r="AN22" s="396"/>
      <c r="AO22" s="396"/>
      <c r="AP22" s="396"/>
      <c r="AQ22" s="396"/>
      <c r="AR22" s="396"/>
      <c r="AS22" s="396"/>
      <c r="AT22" s="397"/>
      <c r="BS22" s="41"/>
      <c r="BT22" s="41"/>
      <c r="BU22" s="41"/>
      <c r="BV22" s="41"/>
      <c r="BW22" s="41"/>
      <c r="BX22" s="41"/>
      <c r="BY22" s="41"/>
      <c r="BZ22" s="41"/>
      <c r="CA22" s="41"/>
      <c r="CB22" s="41"/>
      <c r="CC22" s="41"/>
      <c r="CD22" s="41"/>
      <c r="CE22" s="41"/>
      <c r="CF22" s="41"/>
      <c r="CG22" s="41"/>
      <c r="CH22" s="41"/>
      <c r="CI22" s="41"/>
      <c r="CJ22" s="41"/>
      <c r="CK22" s="41"/>
      <c r="CL22" s="41"/>
      <c r="CM22" s="41"/>
    </row>
    <row r="23" spans="2:91" s="38" customFormat="1" ht="30" customHeight="1">
      <c r="B23" s="370" t="s">
        <v>13</v>
      </c>
      <c r="C23" s="371"/>
      <c r="D23" s="371"/>
      <c r="E23" s="371"/>
      <c r="F23" s="371"/>
      <c r="G23" s="371"/>
      <c r="H23" s="371"/>
      <c r="I23" s="371"/>
      <c r="J23" s="372"/>
      <c r="K23" s="420" t="str">
        <f>IF(入力シート!$I$18="","",IF(入力シート!$I$18=入力シート!$CV$5,PHONETIC(入力シート!$R$22),""))</f>
        <v/>
      </c>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c r="AL23" s="423" t="s">
        <v>12</v>
      </c>
      <c r="AM23" s="424"/>
      <c r="AN23" s="424"/>
      <c r="AO23" s="424"/>
      <c r="AP23" s="424"/>
      <c r="AQ23" s="424"/>
      <c r="AR23" s="424"/>
      <c r="AS23" s="424"/>
      <c r="AT23" s="425"/>
      <c r="BS23" s="41"/>
      <c r="BT23" s="41"/>
      <c r="BU23" s="41"/>
      <c r="BV23" s="41"/>
      <c r="BW23" s="41"/>
      <c r="BX23" s="41"/>
      <c r="BY23" s="41"/>
      <c r="BZ23" s="41"/>
      <c r="CA23" s="41"/>
      <c r="CB23" s="41"/>
      <c r="CC23" s="41"/>
      <c r="CD23" s="41"/>
      <c r="CE23" s="41"/>
      <c r="CF23" s="41"/>
      <c r="CG23" s="41"/>
      <c r="CH23" s="41"/>
      <c r="CI23" s="41"/>
      <c r="CJ23" s="41"/>
      <c r="CK23" s="41"/>
      <c r="CL23" s="41"/>
      <c r="CM23" s="41"/>
    </row>
    <row r="24" spans="2:91" s="38" customFormat="1" ht="33.75" customHeight="1">
      <c r="B24" s="389" t="s">
        <v>11</v>
      </c>
      <c r="C24" s="390"/>
      <c r="D24" s="390"/>
      <c r="E24" s="390"/>
      <c r="F24" s="390"/>
      <c r="G24" s="390"/>
      <c r="H24" s="390"/>
      <c r="I24" s="390"/>
      <c r="J24" s="391"/>
      <c r="K24" s="373" t="str">
        <f>IF(入力シート!$I$18="","",IF(入力シート!$I$18=入力シート!$CV$5,入力シート!$R$20&amp;"　"&amp;入力シート!R21,""))</f>
        <v/>
      </c>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5"/>
      <c r="AL24" s="400"/>
      <c r="AM24" s="401"/>
      <c r="AN24" s="401"/>
      <c r="AO24" s="401"/>
      <c r="AP24" s="401"/>
      <c r="AQ24" s="401"/>
      <c r="AR24" s="401"/>
      <c r="AS24" s="401"/>
      <c r="AT24" s="402"/>
      <c r="BS24" s="41"/>
      <c r="BT24" s="41"/>
      <c r="BU24" s="41"/>
      <c r="BV24" s="41"/>
      <c r="BW24" s="41"/>
      <c r="BX24" s="41"/>
      <c r="BY24" s="41"/>
      <c r="BZ24" s="41"/>
      <c r="CA24" s="41"/>
      <c r="CB24" s="41"/>
      <c r="CC24" s="41"/>
      <c r="CD24" s="41"/>
      <c r="CE24" s="41"/>
      <c r="CF24" s="41"/>
      <c r="CG24" s="41"/>
      <c r="CH24" s="41"/>
      <c r="CI24" s="41"/>
      <c r="CJ24" s="41"/>
      <c r="CK24" s="41"/>
      <c r="CL24" s="41"/>
      <c r="CM24" s="41"/>
    </row>
    <row r="25" spans="2:91" s="38" customFormat="1" ht="33.75" customHeight="1" thickBot="1">
      <c r="B25" s="398" t="s">
        <v>10</v>
      </c>
      <c r="C25" s="399"/>
      <c r="D25" s="399"/>
      <c r="E25" s="399"/>
      <c r="F25" s="399"/>
      <c r="G25" s="399"/>
      <c r="H25" s="399"/>
      <c r="I25" s="399"/>
      <c r="J25" s="399"/>
      <c r="K25" s="376"/>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8"/>
      <c r="AL25" s="403"/>
      <c r="AM25" s="404"/>
      <c r="AN25" s="404"/>
      <c r="AO25" s="404"/>
      <c r="AP25" s="404"/>
      <c r="AQ25" s="404"/>
      <c r="AR25" s="404"/>
      <c r="AS25" s="404"/>
      <c r="AT25" s="405"/>
    </row>
    <row r="26" spans="2:91" s="38" customFormat="1" ht="9" customHeight="1"/>
    <row r="27" spans="2:91" s="38" customFormat="1" ht="20.25" customHeight="1">
      <c r="E27" s="38" t="s">
        <v>9</v>
      </c>
    </row>
    <row r="28" spans="2:91" s="38" customFormat="1" ht="22.5" customHeight="1">
      <c r="H28" s="38" t="s">
        <v>8</v>
      </c>
    </row>
    <row r="29" spans="2:91" s="38" customFormat="1" ht="22.5" customHeight="1">
      <c r="H29" s="38" t="s">
        <v>7</v>
      </c>
    </row>
    <row r="30" spans="2:91" s="38" customFormat="1" ht="22.5" customHeight="1">
      <c r="H30" s="38" t="s">
        <v>6</v>
      </c>
    </row>
    <row r="31" spans="2:91" s="38" customFormat="1" ht="22.5" customHeight="1">
      <c r="H31" s="38" t="s">
        <v>5</v>
      </c>
    </row>
    <row r="32" spans="2:91" s="38" customFormat="1" ht="22.5" customHeight="1">
      <c r="H32" s="38" t="s">
        <v>73</v>
      </c>
    </row>
    <row r="33" s="38" customFormat="1" ht="20.25" customHeight="1"/>
    <row r="34" s="38" customFormat="1" ht="20.25" customHeight="1"/>
    <row r="35" s="38" customFormat="1" ht="20.25" customHeight="1"/>
    <row r="36" s="38" customFormat="1" ht="20.25" customHeight="1"/>
    <row r="37" s="38" customFormat="1" ht="20.25" customHeight="1"/>
    <row r="38" s="38" customFormat="1" ht="20.25" customHeight="1"/>
    <row r="39" s="38" customFormat="1" ht="20.25" customHeight="1"/>
    <row r="40" s="38" customFormat="1" ht="20.25" customHeight="1"/>
    <row r="41" s="38" customFormat="1" ht="20.25" customHeight="1"/>
  </sheetData>
  <sheetProtection selectLockedCells="1"/>
  <mergeCells count="38">
    <mergeCell ref="BB15:CC17"/>
    <mergeCell ref="K23:AK23"/>
    <mergeCell ref="K24:AK25"/>
    <mergeCell ref="AL23:AT23"/>
    <mergeCell ref="O15:P15"/>
    <mergeCell ref="K19:AT19"/>
    <mergeCell ref="B24:J24"/>
    <mergeCell ref="AH22:AT22"/>
    <mergeCell ref="B23:J23"/>
    <mergeCell ref="B21:J21"/>
    <mergeCell ref="B25:J25"/>
    <mergeCell ref="AL24:AT25"/>
    <mergeCell ref="Y22:AG22"/>
    <mergeCell ref="K22:X22"/>
    <mergeCell ref="K20:AT21"/>
    <mergeCell ref="B19:J19"/>
    <mergeCell ref="B18:J18"/>
    <mergeCell ref="B17:J17"/>
    <mergeCell ref="B22:J22"/>
    <mergeCell ref="B20:J20"/>
    <mergeCell ref="B16:J16"/>
    <mergeCell ref="K17:AT18"/>
    <mergeCell ref="W15:X15"/>
    <mergeCell ref="Y15:Z15"/>
    <mergeCell ref="M15:N15"/>
    <mergeCell ref="Q15:R15"/>
    <mergeCell ref="K15:L15"/>
    <mergeCell ref="K16:AT16"/>
    <mergeCell ref="S15:T15"/>
    <mergeCell ref="B15:J15"/>
    <mergeCell ref="AG3:AU3"/>
    <mergeCell ref="U15:V15"/>
    <mergeCell ref="B12:AV12"/>
    <mergeCell ref="B14:H14"/>
    <mergeCell ref="Z7:AV7"/>
    <mergeCell ref="Z8:AV8"/>
    <mergeCell ref="AB10:AV10"/>
    <mergeCell ref="Z9:AV9"/>
  </mergeCells>
  <phoneticPr fontId="3"/>
  <pageMargins left="0.98425196850393704" right="0.78740157480314965" top="0.94488188976377963" bottom="0.78740157480314965"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V40"/>
  <sheetViews>
    <sheetView view="pageBreakPreview" zoomScaleNormal="100" zoomScaleSheetLayoutView="100" workbookViewId="0">
      <selection activeCell="F17" sqref="F17:AS28"/>
    </sheetView>
  </sheetViews>
  <sheetFormatPr defaultColWidth="1.75" defaultRowHeight="20.25" customHeight="1"/>
  <cols>
    <col min="1" max="1" width="0.625" style="1" customWidth="1"/>
    <col min="2" max="16384" width="1.75" style="1"/>
  </cols>
  <sheetData>
    <row r="1" spans="2:48" ht="22.5" customHeight="1">
      <c r="P1" s="37" t="s">
        <v>24</v>
      </c>
    </row>
    <row r="2" spans="2:48" s="38" customFormat="1" ht="22.5" customHeight="1"/>
    <row r="3" spans="2:48" s="38" customFormat="1" ht="20.25" customHeight="1">
      <c r="AH3" s="362" t="str">
        <f>IF(入力シート!I4="","令和　　年　　月　　日",入力シート!I4)</f>
        <v>令和　　年　　月　　日</v>
      </c>
      <c r="AI3" s="362"/>
      <c r="AJ3" s="362"/>
      <c r="AK3" s="362"/>
      <c r="AL3" s="362"/>
      <c r="AM3" s="362"/>
      <c r="AN3" s="362"/>
      <c r="AO3" s="362"/>
      <c r="AP3" s="362"/>
      <c r="AQ3" s="362"/>
      <c r="AR3" s="362"/>
      <c r="AS3" s="362"/>
      <c r="AT3" s="362"/>
      <c r="AU3" s="362"/>
    </row>
    <row r="4" spans="2:48" s="38" customFormat="1" ht="20.25" customHeight="1"/>
    <row r="5" spans="2:48" s="38" customFormat="1" ht="33.75" customHeight="1">
      <c r="D5" s="38" t="s">
        <v>236</v>
      </c>
    </row>
    <row r="6" spans="2:48" s="38" customFormat="1" ht="22.5" customHeight="1">
      <c r="P6" s="38" t="s">
        <v>76</v>
      </c>
    </row>
    <row r="7" spans="2:48" s="38" customFormat="1" ht="30" customHeight="1">
      <c r="Q7" s="38" t="s">
        <v>21</v>
      </c>
      <c r="Z7" s="368" t="str">
        <f>IF(入力シート!N13="","",入力シート!N12&amp;入力シート!V12&amp;入力シート!N13)</f>
        <v/>
      </c>
      <c r="AA7" s="368"/>
      <c r="AB7" s="368"/>
      <c r="AC7" s="368"/>
      <c r="AD7" s="368"/>
      <c r="AE7" s="368"/>
      <c r="AF7" s="368"/>
      <c r="AG7" s="368"/>
      <c r="AH7" s="368"/>
      <c r="AI7" s="368"/>
      <c r="AJ7" s="368"/>
      <c r="AK7" s="368"/>
      <c r="AL7" s="368"/>
      <c r="AM7" s="368"/>
      <c r="AN7" s="368"/>
      <c r="AO7" s="368"/>
      <c r="AP7" s="368"/>
      <c r="AQ7" s="368"/>
      <c r="AR7" s="368"/>
      <c r="AS7" s="368"/>
      <c r="AT7" s="368"/>
      <c r="AU7" s="368"/>
      <c r="AV7" s="368"/>
    </row>
    <row r="8" spans="2:48" s="38" customFormat="1" ht="30" customHeight="1">
      <c r="Q8" s="38" t="s">
        <v>0</v>
      </c>
      <c r="Z8" s="368" t="str">
        <f>IF(入力シート!I6="","",入力シート!I6)</f>
        <v/>
      </c>
      <c r="AA8" s="368"/>
      <c r="AB8" s="368"/>
      <c r="AC8" s="368"/>
      <c r="AD8" s="368"/>
      <c r="AE8" s="368"/>
      <c r="AF8" s="368"/>
      <c r="AG8" s="368"/>
      <c r="AH8" s="368"/>
      <c r="AI8" s="368"/>
      <c r="AJ8" s="368"/>
      <c r="AK8" s="368"/>
      <c r="AL8" s="368"/>
      <c r="AM8" s="368"/>
      <c r="AN8" s="368"/>
      <c r="AO8" s="368"/>
      <c r="AP8" s="368"/>
      <c r="AQ8" s="368"/>
      <c r="AR8" s="368"/>
      <c r="AS8" s="368"/>
      <c r="AT8" s="368"/>
      <c r="AU8" s="368"/>
      <c r="AV8" s="368"/>
    </row>
    <row r="9" spans="2:48" s="38" customFormat="1" ht="30" customHeight="1">
      <c r="Q9" s="38" t="s">
        <v>286</v>
      </c>
      <c r="Z9" s="365" t="str">
        <f>IF(入力シート!I8="","",入力シート!I8)</f>
        <v/>
      </c>
      <c r="AA9" s="365"/>
      <c r="AB9" s="365"/>
      <c r="AC9" s="365"/>
      <c r="AD9" s="365"/>
      <c r="AE9" s="365"/>
      <c r="AF9" s="365"/>
      <c r="AG9" s="365"/>
      <c r="AH9" s="365"/>
      <c r="AI9" s="365"/>
      <c r="AJ9" s="365"/>
      <c r="AK9" s="365"/>
      <c r="AL9" s="365"/>
      <c r="AM9" s="365"/>
      <c r="AN9" s="365"/>
      <c r="AO9" s="365"/>
      <c r="AP9" s="365"/>
      <c r="AQ9" s="365"/>
      <c r="AR9" s="365"/>
      <c r="AS9" s="365"/>
      <c r="AT9" s="365"/>
      <c r="AU9" s="365"/>
      <c r="AV9" s="365"/>
    </row>
    <row r="10" spans="2:48" s="38" customFormat="1" ht="30" customHeight="1">
      <c r="Z10" s="91"/>
      <c r="AA10" s="91"/>
      <c r="AB10" s="365" t="str">
        <f>IF(入力シート!I9="","",入力シート!I9&amp;"　㊞")</f>
        <v/>
      </c>
      <c r="AC10" s="365"/>
      <c r="AD10" s="365"/>
      <c r="AE10" s="365"/>
      <c r="AF10" s="365"/>
      <c r="AG10" s="365"/>
      <c r="AH10" s="365"/>
      <c r="AI10" s="365"/>
      <c r="AJ10" s="365"/>
      <c r="AK10" s="365"/>
      <c r="AL10" s="365"/>
      <c r="AM10" s="365"/>
      <c r="AN10" s="365"/>
      <c r="AO10" s="365"/>
      <c r="AP10" s="365"/>
      <c r="AQ10" s="365"/>
      <c r="AR10" s="365"/>
      <c r="AS10" s="365"/>
      <c r="AT10" s="365"/>
      <c r="AU10" s="365"/>
      <c r="AV10" s="365"/>
    </row>
    <row r="11" spans="2:48" s="38" customFormat="1" ht="22.5" customHeight="1"/>
    <row r="12" spans="2:48" s="38" customFormat="1" ht="30" customHeight="1">
      <c r="B12" s="42"/>
      <c r="C12" s="41" t="s">
        <v>25</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row>
    <row r="13" spans="2:48" s="38" customFormat="1" ht="30" customHeight="1">
      <c r="B13" s="38" t="s">
        <v>26</v>
      </c>
    </row>
    <row r="14" spans="2:48" s="38" customFormat="1" ht="22.5" customHeight="1">
      <c r="B14" s="43"/>
      <c r="C14" s="44"/>
      <c r="D14" s="44"/>
      <c r="E14" s="44"/>
      <c r="F14" s="44"/>
      <c r="G14" s="44"/>
      <c r="H14" s="44"/>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row>
    <row r="15" spans="2:48" s="38" customFormat="1" ht="22.5" customHeight="1">
      <c r="B15" s="44"/>
      <c r="C15" s="44"/>
      <c r="D15" s="44"/>
      <c r="E15" s="44"/>
      <c r="F15" s="44"/>
      <c r="G15" s="44"/>
      <c r="H15" s="44"/>
      <c r="I15" s="44"/>
      <c r="J15" s="44"/>
      <c r="K15" s="44"/>
      <c r="L15" s="44"/>
      <c r="M15" s="44"/>
      <c r="N15" s="44"/>
      <c r="O15" s="44"/>
      <c r="P15" s="44"/>
      <c r="Q15" s="45"/>
      <c r="R15" s="45"/>
      <c r="S15" s="44"/>
      <c r="T15" s="44"/>
      <c r="U15" s="44"/>
      <c r="V15" s="44" t="s">
        <v>27</v>
      </c>
      <c r="W15" s="44"/>
      <c r="X15" s="44"/>
      <c r="Y15" s="44"/>
      <c r="Z15" s="44"/>
      <c r="AA15" s="39"/>
      <c r="AB15" s="39"/>
      <c r="AC15" s="39"/>
      <c r="AD15" s="39"/>
      <c r="AE15" s="39"/>
      <c r="AF15" s="39"/>
      <c r="AG15" s="39"/>
      <c r="AH15" s="39"/>
      <c r="AI15" s="39"/>
      <c r="AJ15" s="39"/>
      <c r="AK15" s="39"/>
      <c r="AL15" s="39"/>
      <c r="AM15" s="39"/>
      <c r="AN15" s="39"/>
      <c r="AO15" s="39"/>
      <c r="AP15" s="39"/>
      <c r="AQ15" s="39"/>
      <c r="AR15" s="39"/>
      <c r="AS15" s="39"/>
      <c r="AT15" s="39"/>
    </row>
    <row r="16" spans="2:48" s="38" customFormat="1" ht="22.5" customHeight="1">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row>
    <row r="17" spans="2:46" s="38" customFormat="1" ht="22.5" customHeight="1">
      <c r="B17" s="426" t="s">
        <v>28</v>
      </c>
      <c r="C17" s="427"/>
      <c r="D17" s="427"/>
      <c r="E17" s="428"/>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4"/>
    </row>
    <row r="18" spans="2:46" s="38" customFormat="1" ht="22.5" customHeight="1">
      <c r="B18" s="429"/>
      <c r="C18" s="430"/>
      <c r="D18" s="430"/>
      <c r="E18" s="431"/>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4"/>
    </row>
    <row r="19" spans="2:46" s="38" customFormat="1" ht="22.5" customHeight="1">
      <c r="B19" s="429"/>
      <c r="C19" s="430"/>
      <c r="D19" s="430"/>
      <c r="E19" s="431"/>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6"/>
    </row>
    <row r="20" spans="2:46" s="38" customFormat="1" ht="22.5" customHeight="1">
      <c r="B20" s="429"/>
      <c r="C20" s="430"/>
      <c r="D20" s="430"/>
      <c r="E20" s="431"/>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4"/>
    </row>
    <row r="21" spans="2:46" s="38" customFormat="1" ht="22.5" customHeight="1">
      <c r="B21" s="429"/>
      <c r="C21" s="430"/>
      <c r="D21" s="430"/>
      <c r="E21" s="431"/>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4"/>
    </row>
    <row r="22" spans="2:46" s="38" customFormat="1" ht="22.5" customHeight="1">
      <c r="B22" s="429"/>
      <c r="C22" s="430"/>
      <c r="D22" s="430"/>
      <c r="E22" s="431"/>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7"/>
    </row>
    <row r="23" spans="2:46" s="38" customFormat="1" ht="22.5" customHeight="1">
      <c r="B23" s="429"/>
      <c r="C23" s="430"/>
      <c r="D23" s="430"/>
      <c r="E23" s="431"/>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4"/>
    </row>
    <row r="24" spans="2:46" s="38" customFormat="1" ht="22.5" customHeight="1">
      <c r="B24" s="429"/>
      <c r="C24" s="430"/>
      <c r="D24" s="430"/>
      <c r="E24" s="431"/>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c r="AQ24" s="436"/>
      <c r="AR24" s="436"/>
      <c r="AS24" s="436"/>
      <c r="AT24" s="44"/>
    </row>
    <row r="25" spans="2:46" s="38" customFormat="1" ht="22.5" customHeight="1">
      <c r="B25" s="429"/>
      <c r="C25" s="430"/>
      <c r="D25" s="430"/>
      <c r="E25" s="431"/>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c r="AQ25" s="436"/>
      <c r="AR25" s="436"/>
      <c r="AS25" s="436"/>
    </row>
    <row r="26" spans="2:46" s="38" customFormat="1" ht="22.5" customHeight="1">
      <c r="B26" s="429"/>
      <c r="C26" s="430"/>
      <c r="D26" s="430"/>
      <c r="E26" s="431"/>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row>
    <row r="27" spans="2:46" s="38" customFormat="1" ht="22.5" customHeight="1">
      <c r="B27" s="429"/>
      <c r="C27" s="430"/>
      <c r="D27" s="430"/>
      <c r="E27" s="431"/>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row>
    <row r="28" spans="2:46" s="38" customFormat="1" ht="22.5" customHeight="1">
      <c r="B28" s="432"/>
      <c r="C28" s="433"/>
      <c r="D28" s="433"/>
      <c r="E28" s="434"/>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row>
    <row r="29" spans="2:46" s="38" customFormat="1" ht="22.5" customHeight="1"/>
    <row r="30" spans="2:46" s="38" customFormat="1" ht="22.5" customHeight="1"/>
    <row r="31" spans="2:46" s="38" customFormat="1" ht="22.5" customHeight="1"/>
    <row r="32" spans="2:46" s="38" customFormat="1" ht="22.5" customHeight="1"/>
    <row r="33" s="38" customFormat="1" ht="22.5" customHeight="1"/>
    <row r="34" s="38" customFormat="1" ht="22.5" customHeight="1"/>
    <row r="35" s="38" customFormat="1" ht="22.5" customHeight="1"/>
    <row r="36" s="38" customFormat="1" ht="22.5" customHeight="1"/>
    <row r="37" s="38" customFormat="1" ht="20.25" customHeight="1"/>
    <row r="38" s="38" customFormat="1" ht="20.25" customHeight="1"/>
    <row r="39" s="38" customFormat="1" ht="20.25" customHeight="1"/>
    <row r="40" s="38" customFormat="1" ht="20.25" customHeight="1"/>
  </sheetData>
  <sheetProtection selectLockedCells="1"/>
  <mergeCells count="7">
    <mergeCell ref="AH3:AU3"/>
    <mergeCell ref="B17:E28"/>
    <mergeCell ref="F17:AS28"/>
    <mergeCell ref="Z7:AV7"/>
    <mergeCell ref="Z8:AV8"/>
    <mergeCell ref="Z9:AV9"/>
    <mergeCell ref="AB10:AV10"/>
  </mergeCells>
  <phoneticPr fontId="3"/>
  <pageMargins left="0.98425196850393704" right="0.78740157480314965" top="0.94488188976377963" bottom="0.9448818897637796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39"/>
  <sheetViews>
    <sheetView zoomScaleNormal="100" workbookViewId="0">
      <selection activeCell="J10" sqref="J10:M10"/>
    </sheetView>
  </sheetViews>
  <sheetFormatPr defaultRowHeight="13.5"/>
  <cols>
    <col min="1" max="1" width="2.125" style="1" customWidth="1"/>
    <col min="2" max="2" width="4.25" style="92" customWidth="1"/>
    <col min="3" max="3" width="5.25" style="1" customWidth="1"/>
    <col min="4" max="4" width="1.625" style="1" customWidth="1"/>
    <col min="5" max="5" width="10.25" style="1" bestFit="1" customWidth="1"/>
    <col min="6" max="6" width="1.625" style="1" customWidth="1"/>
    <col min="7" max="7" width="7.125" style="1" customWidth="1"/>
    <col min="8" max="8" width="13" style="1" bestFit="1" customWidth="1"/>
    <col min="9" max="9" width="1.875" style="1" customWidth="1"/>
    <col min="10" max="11" width="7.875" style="1" customWidth="1"/>
    <col min="12" max="13" width="12.5" style="1" customWidth="1"/>
    <col min="14" max="16384" width="9" style="1"/>
  </cols>
  <sheetData>
    <row r="1" spans="2:24" ht="23.25" customHeight="1">
      <c r="C1" s="441" t="s">
        <v>254</v>
      </c>
      <c r="D1" s="441"/>
      <c r="E1" s="441"/>
      <c r="F1" s="441"/>
      <c r="G1" s="441"/>
      <c r="H1" s="441"/>
      <c r="I1" s="441"/>
      <c r="J1" s="441"/>
      <c r="K1" s="441"/>
      <c r="L1" s="441"/>
    </row>
    <row r="3" spans="2:24" ht="23.25" customHeight="1">
      <c r="H3" s="442" t="str">
        <f>IF([1]入力シート!W4="","令和　　年　　月　　日",[1]入力シート!W4)</f>
        <v>令和　　年　　月　　日</v>
      </c>
      <c r="I3" s="442"/>
      <c r="J3" s="442"/>
      <c r="K3" s="442"/>
      <c r="L3" s="442"/>
      <c r="M3" s="442"/>
      <c r="N3" s="93"/>
      <c r="O3" s="93"/>
      <c r="P3" s="93"/>
      <c r="Q3" s="93"/>
      <c r="R3" s="93"/>
      <c r="S3" s="93"/>
      <c r="T3" s="93"/>
      <c r="U3" s="93"/>
      <c r="V3" s="93"/>
      <c r="W3" s="93"/>
      <c r="X3" s="93"/>
    </row>
    <row r="5" spans="2:24" ht="18" customHeight="1">
      <c r="B5" s="88" t="s">
        <v>255</v>
      </c>
      <c r="E5" s="1" t="s">
        <v>256</v>
      </c>
      <c r="G5" s="1" t="s">
        <v>143</v>
      </c>
    </row>
    <row r="7" spans="2:24" ht="27.75" customHeight="1">
      <c r="H7" s="89" t="s">
        <v>257</v>
      </c>
      <c r="I7" s="89"/>
      <c r="J7" s="440" t="str">
        <f>入力シート!N12&amp;入力シート!V12&amp;入力シート!N13</f>
        <v/>
      </c>
      <c r="K7" s="440"/>
      <c r="L7" s="440"/>
      <c r="M7" s="440"/>
    </row>
    <row r="8" spans="2:24" ht="12.75" customHeight="1">
      <c r="H8" s="89"/>
      <c r="I8" s="89"/>
      <c r="J8" s="440"/>
      <c r="K8" s="440"/>
      <c r="L8" s="440"/>
      <c r="M8" s="440"/>
    </row>
    <row r="9" spans="2:24" ht="27.75" customHeight="1">
      <c r="H9" s="89" t="s">
        <v>258</v>
      </c>
      <c r="I9" s="89"/>
      <c r="J9" s="443" t="str">
        <f>IF(入力シート!I6="","",入力シート!I6)</f>
        <v/>
      </c>
      <c r="K9" s="443"/>
      <c r="L9" s="443"/>
      <c r="M9" s="443"/>
    </row>
    <row r="10" spans="2:24" ht="26.25" customHeight="1">
      <c r="H10" s="89" t="s">
        <v>287</v>
      </c>
      <c r="I10" s="89"/>
      <c r="J10" s="443" t="str">
        <f>IF(入力シート!I8="","",入力シート!I8)</f>
        <v/>
      </c>
      <c r="K10" s="443"/>
      <c r="L10" s="443"/>
      <c r="M10" s="443"/>
    </row>
    <row r="11" spans="2:24" ht="26.25" customHeight="1">
      <c r="J11" s="438" t="str">
        <f>IF(入力シート!I9="","",入力シート!I9&amp;"　㊞")</f>
        <v/>
      </c>
      <c r="K11" s="438"/>
      <c r="L11" s="438"/>
      <c r="M11" s="438"/>
    </row>
    <row r="12" spans="2:24" ht="12" customHeight="1"/>
    <row r="13" spans="2:24" ht="18" customHeight="1">
      <c r="B13" s="92" t="s">
        <v>259</v>
      </c>
    </row>
    <row r="14" spans="2:24" ht="18" customHeight="1">
      <c r="B14" s="439" t="s">
        <v>260</v>
      </c>
      <c r="C14" s="439"/>
      <c r="D14" s="439"/>
      <c r="E14" s="439"/>
      <c r="F14" s="439"/>
      <c r="G14" s="439"/>
      <c r="H14" s="439"/>
      <c r="I14" s="439"/>
      <c r="J14" s="439"/>
      <c r="K14" s="439"/>
      <c r="L14" s="439"/>
      <c r="M14" s="439"/>
    </row>
    <row r="15" spans="2:24" ht="18" customHeight="1">
      <c r="B15" s="439"/>
      <c r="C15" s="439"/>
      <c r="D15" s="439"/>
      <c r="E15" s="439"/>
      <c r="F15" s="439"/>
      <c r="G15" s="439"/>
      <c r="H15" s="439"/>
      <c r="I15" s="439"/>
      <c r="J15" s="439"/>
      <c r="K15" s="439"/>
      <c r="L15" s="439"/>
      <c r="M15" s="439"/>
    </row>
    <row r="16" spans="2:24" ht="18" customHeight="1"/>
    <row r="17" spans="1:13" ht="18" customHeight="1">
      <c r="A17" s="98" t="s">
        <v>261</v>
      </c>
      <c r="B17" s="98"/>
      <c r="C17" s="98"/>
      <c r="D17" s="98"/>
      <c r="E17" s="98"/>
      <c r="F17" s="98"/>
      <c r="G17" s="98"/>
      <c r="H17" s="98"/>
      <c r="I17" s="98"/>
      <c r="J17" s="98"/>
      <c r="K17" s="98"/>
      <c r="L17" s="98"/>
      <c r="M17" s="98"/>
    </row>
    <row r="18" spans="1:13" ht="18" customHeight="1"/>
    <row r="19" spans="1:13" ht="21" customHeight="1">
      <c r="A19" s="1">
        <v>1</v>
      </c>
      <c r="B19" s="440" t="s">
        <v>262</v>
      </c>
      <c r="C19" s="440"/>
      <c r="D19" s="440"/>
      <c r="E19" s="440"/>
      <c r="F19" s="440"/>
      <c r="G19" s="440"/>
      <c r="H19" s="440"/>
      <c r="I19" s="440"/>
      <c r="J19" s="440"/>
      <c r="K19" s="440"/>
      <c r="L19" s="440"/>
      <c r="M19" s="440"/>
    </row>
    <row r="20" spans="1:13" ht="30.75" customHeight="1">
      <c r="B20" s="440"/>
      <c r="C20" s="440"/>
      <c r="D20" s="440"/>
      <c r="E20" s="440"/>
      <c r="F20" s="440"/>
      <c r="G20" s="440"/>
      <c r="H20" s="440"/>
      <c r="I20" s="440"/>
      <c r="J20" s="440"/>
      <c r="K20" s="440"/>
      <c r="L20" s="440"/>
      <c r="M20" s="440"/>
    </row>
    <row r="21" spans="1:13" ht="22.5" customHeight="1">
      <c r="B21" s="92" t="s">
        <v>263</v>
      </c>
      <c r="C21" s="440" t="s">
        <v>264</v>
      </c>
      <c r="D21" s="440"/>
      <c r="E21" s="440"/>
      <c r="F21" s="440"/>
      <c r="G21" s="440"/>
      <c r="H21" s="440"/>
      <c r="I21" s="440"/>
      <c r="J21" s="440"/>
      <c r="K21" s="440"/>
      <c r="L21" s="440"/>
      <c r="M21" s="440"/>
    </row>
    <row r="22" spans="1:13" ht="13.5" customHeight="1">
      <c r="C22" s="440"/>
      <c r="D22" s="440"/>
      <c r="E22" s="440"/>
      <c r="F22" s="440"/>
      <c r="G22" s="440"/>
      <c r="H22" s="440"/>
      <c r="I22" s="440"/>
      <c r="J22" s="440"/>
      <c r="K22" s="440"/>
      <c r="L22" s="440"/>
      <c r="M22" s="440"/>
    </row>
    <row r="23" spans="1:13" ht="22.5" customHeight="1">
      <c r="B23" s="92" t="s">
        <v>265</v>
      </c>
      <c r="C23" s="1" t="s">
        <v>266</v>
      </c>
    </row>
    <row r="24" spans="1:13" ht="22.5" customHeight="1">
      <c r="B24" s="92" t="s">
        <v>267</v>
      </c>
      <c r="C24" s="1" t="s">
        <v>268</v>
      </c>
    </row>
    <row r="25" spans="1:13" ht="22.5" customHeight="1">
      <c r="B25" s="92" t="s">
        <v>269</v>
      </c>
      <c r="C25" s="1" t="s">
        <v>270</v>
      </c>
    </row>
    <row r="26" spans="1:13" ht="22.5" customHeight="1">
      <c r="B26" s="92" t="s">
        <v>271</v>
      </c>
      <c r="C26" s="440" t="s">
        <v>272</v>
      </c>
      <c r="D26" s="440"/>
      <c r="E26" s="440"/>
      <c r="F26" s="440"/>
      <c r="G26" s="440"/>
      <c r="H26" s="440"/>
      <c r="I26" s="440"/>
      <c r="J26" s="440"/>
      <c r="K26" s="440"/>
      <c r="L26" s="440"/>
      <c r="M26" s="440"/>
    </row>
    <row r="27" spans="1:13" ht="13.5" customHeight="1">
      <c r="C27" s="440"/>
      <c r="D27" s="440"/>
      <c r="E27" s="440"/>
      <c r="F27" s="440"/>
      <c r="G27" s="440"/>
      <c r="H27" s="440"/>
      <c r="I27" s="440"/>
      <c r="J27" s="440"/>
      <c r="K27" s="440"/>
      <c r="L27" s="440"/>
      <c r="M27" s="440"/>
    </row>
    <row r="28" spans="1:13" ht="22.5" customHeight="1">
      <c r="B28" s="92" t="s">
        <v>273</v>
      </c>
      <c r="C28" s="440" t="s">
        <v>274</v>
      </c>
      <c r="D28" s="440"/>
      <c r="E28" s="440"/>
      <c r="F28" s="440"/>
      <c r="G28" s="440"/>
      <c r="H28" s="440"/>
      <c r="I28" s="440"/>
      <c r="J28" s="440"/>
      <c r="K28" s="440"/>
      <c r="L28" s="440"/>
      <c r="M28" s="440"/>
    </row>
    <row r="29" spans="1:13" ht="13.5" customHeight="1">
      <c r="C29" s="440"/>
      <c r="D29" s="440"/>
      <c r="E29" s="440"/>
      <c r="F29" s="440"/>
      <c r="G29" s="440"/>
      <c r="H29" s="440"/>
      <c r="I29" s="440"/>
      <c r="J29" s="440"/>
      <c r="K29" s="440"/>
      <c r="L29" s="440"/>
      <c r="M29" s="440"/>
    </row>
    <row r="30" spans="1:13" ht="22.5" customHeight="1">
      <c r="B30" s="92" t="s">
        <v>275</v>
      </c>
      <c r="C30" s="1" t="s">
        <v>276</v>
      </c>
    </row>
    <row r="31" spans="1:13" ht="22.5" customHeight="1">
      <c r="B31" s="92" t="s">
        <v>277</v>
      </c>
      <c r="C31" s="1" t="s">
        <v>278</v>
      </c>
    </row>
    <row r="32" spans="1:13" ht="12" customHeight="1"/>
    <row r="33" spans="1:13" ht="22.5" customHeight="1">
      <c r="A33" s="1">
        <v>2</v>
      </c>
      <c r="B33" s="439" t="s">
        <v>279</v>
      </c>
      <c r="C33" s="439"/>
      <c r="D33" s="439"/>
      <c r="E33" s="439"/>
      <c r="F33" s="439"/>
      <c r="G33" s="439"/>
      <c r="H33" s="439"/>
      <c r="I33" s="439"/>
      <c r="J33" s="439"/>
      <c r="K33" s="439"/>
      <c r="L33" s="439"/>
      <c r="M33" s="439"/>
    </row>
    <row r="34" spans="1:13" ht="13.5" customHeight="1">
      <c r="B34" s="439"/>
      <c r="C34" s="439"/>
      <c r="D34" s="439"/>
      <c r="E34" s="439"/>
      <c r="F34" s="439"/>
      <c r="G34" s="439"/>
      <c r="H34" s="439"/>
      <c r="I34" s="439"/>
      <c r="J34" s="439"/>
      <c r="K34" s="439"/>
      <c r="L34" s="439"/>
      <c r="M34" s="439"/>
    </row>
    <row r="35" spans="1:13" ht="12" customHeight="1">
      <c r="B35" s="94"/>
      <c r="C35" s="95"/>
      <c r="D35" s="95"/>
      <c r="E35" s="95"/>
      <c r="F35" s="95"/>
      <c r="G35" s="95"/>
      <c r="H35" s="95"/>
      <c r="I35" s="95"/>
      <c r="J35" s="95"/>
      <c r="K35" s="95"/>
      <c r="L35" s="95"/>
      <c r="M35" s="95"/>
    </row>
    <row r="36" spans="1:13" ht="22.5" customHeight="1">
      <c r="A36" s="1">
        <v>3</v>
      </c>
      <c r="B36" s="92" t="s">
        <v>280</v>
      </c>
    </row>
    <row r="37" spans="1:13" ht="12" customHeight="1"/>
    <row r="38" spans="1:13" ht="18" customHeight="1">
      <c r="A38" s="1">
        <v>4</v>
      </c>
      <c r="B38" s="439" t="s">
        <v>281</v>
      </c>
      <c r="C38" s="439"/>
      <c r="D38" s="439"/>
      <c r="E38" s="439"/>
      <c r="F38" s="439"/>
      <c r="G38" s="439"/>
      <c r="H38" s="439"/>
      <c r="I38" s="439"/>
      <c r="J38" s="439"/>
      <c r="K38" s="439"/>
      <c r="L38" s="439"/>
      <c r="M38" s="439"/>
    </row>
    <row r="39" spans="1:13" ht="13.5" customHeight="1">
      <c r="B39" s="439"/>
      <c r="C39" s="439"/>
      <c r="D39" s="439"/>
      <c r="E39" s="439"/>
      <c r="F39" s="439"/>
      <c r="G39" s="439"/>
      <c r="H39" s="439"/>
      <c r="I39" s="439"/>
      <c r="J39" s="439"/>
      <c r="K39" s="439"/>
      <c r="L39" s="439"/>
      <c r="M39" s="439"/>
    </row>
  </sheetData>
  <mergeCells count="14">
    <mergeCell ref="C1:L1"/>
    <mergeCell ref="H3:M3"/>
    <mergeCell ref="J7:M8"/>
    <mergeCell ref="J9:M9"/>
    <mergeCell ref="J10:M10"/>
    <mergeCell ref="J11:M11"/>
    <mergeCell ref="B33:M34"/>
    <mergeCell ref="B38:M39"/>
    <mergeCell ref="B14:M15"/>
    <mergeCell ref="A17:M17"/>
    <mergeCell ref="B19:M20"/>
    <mergeCell ref="C21:M22"/>
    <mergeCell ref="C26:M27"/>
    <mergeCell ref="C28:M29"/>
  </mergeCells>
  <phoneticPr fontId="7"/>
  <printOptions horizontalCentered="1"/>
  <pageMargins left="0.70866141732283472" right="0.51181102362204722" top="0.94488188976377963" bottom="0.9448818897637796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I124"/>
  <sheetViews>
    <sheetView view="pageBreakPreview" topLeftCell="A3" zoomScaleNormal="100" zoomScaleSheetLayoutView="100" workbookViewId="0">
      <selection activeCell="S71" sqref="S71:T72"/>
    </sheetView>
  </sheetViews>
  <sheetFormatPr defaultColWidth="2.25" defaultRowHeight="13.9" customHeight="1" outlineLevelRow="1"/>
  <cols>
    <col min="1" max="69" width="2.125" style="8" customWidth="1"/>
    <col min="70" max="73" width="2.25" style="8"/>
    <col min="74" max="117" width="2.25" style="8" customWidth="1"/>
    <col min="118" max="165" width="2.25" style="8"/>
    <col min="166" max="189" width="3.625" style="8" customWidth="1"/>
    <col min="190" max="16384" width="2.25" style="8"/>
  </cols>
  <sheetData>
    <row r="1" spans="1:112" ht="13.9" hidden="1" customHeight="1" outlineLevel="1">
      <c r="A1" s="48"/>
      <c r="B1" s="48"/>
      <c r="C1" s="48"/>
      <c r="D1" s="48"/>
      <c r="E1" s="48"/>
      <c r="F1" s="48"/>
      <c r="G1" s="48"/>
      <c r="H1" s="48"/>
      <c r="I1" s="48"/>
      <c r="J1" s="48"/>
      <c r="K1" s="48"/>
      <c r="L1" s="48"/>
      <c r="M1" s="48">
        <v>1</v>
      </c>
      <c r="N1" s="48">
        <v>2</v>
      </c>
      <c r="O1" s="48">
        <v>3</v>
      </c>
      <c r="P1" s="48">
        <v>4</v>
      </c>
      <c r="Q1" s="48">
        <v>5</v>
      </c>
      <c r="R1" s="48">
        <v>6</v>
      </c>
      <c r="S1" s="48">
        <v>7</v>
      </c>
      <c r="T1" s="48">
        <v>8</v>
      </c>
      <c r="U1" s="48">
        <v>9</v>
      </c>
      <c r="V1" s="48">
        <v>10</v>
      </c>
      <c r="W1" s="48">
        <v>11</v>
      </c>
      <c r="X1" s="48">
        <v>12</v>
      </c>
      <c r="Y1" s="48">
        <v>13</v>
      </c>
      <c r="Z1" s="48">
        <v>14</v>
      </c>
      <c r="AA1" s="48">
        <v>15</v>
      </c>
      <c r="AB1" s="48">
        <v>16</v>
      </c>
      <c r="AC1" s="48">
        <v>17</v>
      </c>
      <c r="AD1" s="48">
        <v>18</v>
      </c>
      <c r="AE1" s="48">
        <v>19</v>
      </c>
      <c r="AF1" s="48">
        <v>20</v>
      </c>
      <c r="AG1" s="48">
        <v>21</v>
      </c>
      <c r="AH1" s="48">
        <v>22</v>
      </c>
      <c r="AI1" s="48">
        <v>23</v>
      </c>
      <c r="AJ1" s="48">
        <v>24</v>
      </c>
      <c r="AK1" s="48">
        <v>25</v>
      </c>
      <c r="AL1" s="48">
        <v>26</v>
      </c>
      <c r="AM1" s="48">
        <v>27</v>
      </c>
      <c r="AN1" s="48">
        <v>28</v>
      </c>
      <c r="AO1" s="48">
        <v>29</v>
      </c>
      <c r="AP1" s="48">
        <v>30</v>
      </c>
      <c r="AQ1" s="48">
        <v>31</v>
      </c>
      <c r="AR1" s="48">
        <v>32</v>
      </c>
      <c r="AS1" s="48">
        <v>33</v>
      </c>
      <c r="AT1" s="48">
        <v>34</v>
      </c>
      <c r="AU1" s="48">
        <v>35</v>
      </c>
      <c r="AV1" s="48">
        <v>36</v>
      </c>
      <c r="AW1" s="48">
        <v>37</v>
      </c>
      <c r="AX1" s="48">
        <v>38</v>
      </c>
      <c r="AY1" s="48">
        <v>39</v>
      </c>
      <c r="AZ1" s="48">
        <v>40</v>
      </c>
      <c r="BA1" s="48">
        <v>41</v>
      </c>
      <c r="BB1" s="48">
        <v>42</v>
      </c>
      <c r="BC1" s="48">
        <v>43</v>
      </c>
      <c r="BD1" s="48">
        <v>44</v>
      </c>
      <c r="BE1" s="48">
        <v>45</v>
      </c>
      <c r="BF1" s="48">
        <v>46</v>
      </c>
      <c r="BG1" s="48">
        <v>47</v>
      </c>
      <c r="BH1" s="48">
        <v>48</v>
      </c>
      <c r="BI1" s="48">
        <v>49</v>
      </c>
      <c r="BJ1" s="48">
        <v>50</v>
      </c>
      <c r="BK1" s="48">
        <v>51</v>
      </c>
      <c r="BL1" s="48">
        <v>52</v>
      </c>
      <c r="BM1" s="48">
        <v>53</v>
      </c>
      <c r="BN1" s="48">
        <v>54</v>
      </c>
      <c r="BO1" s="48">
        <v>55</v>
      </c>
      <c r="BP1" s="48">
        <v>56</v>
      </c>
      <c r="BQ1" s="48"/>
      <c r="BR1" s="48"/>
      <c r="BS1" s="48"/>
      <c r="BT1" s="48"/>
      <c r="BU1" s="48"/>
      <c r="BV1" s="48"/>
      <c r="BW1" s="48"/>
      <c r="BX1" s="48"/>
      <c r="BY1" s="48"/>
      <c r="BZ1" s="48"/>
      <c r="CA1" s="48"/>
      <c r="CB1" s="48"/>
      <c r="CC1" s="48"/>
      <c r="CD1" s="48"/>
      <c r="CE1" s="48"/>
      <c r="CF1" s="48"/>
      <c r="CG1" s="48"/>
      <c r="CH1" s="48"/>
      <c r="CI1" s="48"/>
      <c r="CJ1" s="48"/>
      <c r="CK1" s="48"/>
    </row>
    <row r="2" spans="1:112" ht="13.9" hidden="1" customHeight="1" outlineLevel="1">
      <c r="A2" s="48"/>
      <c r="B2" s="48"/>
      <c r="C2" s="48"/>
      <c r="D2" s="48"/>
      <c r="E2" s="48"/>
      <c r="F2" s="48"/>
      <c r="G2" s="48"/>
      <c r="H2" s="48"/>
      <c r="I2" s="48"/>
      <c r="J2" s="48"/>
      <c r="K2" s="48"/>
      <c r="L2" s="48"/>
      <c r="M2" s="541">
        <v>1</v>
      </c>
      <c r="N2" s="541"/>
      <c r="O2" s="541">
        <v>2</v>
      </c>
      <c r="P2" s="541"/>
      <c r="Q2" s="541">
        <v>3</v>
      </c>
      <c r="R2" s="541"/>
      <c r="S2" s="541">
        <v>4</v>
      </c>
      <c r="T2" s="541"/>
      <c r="U2" s="541">
        <v>5</v>
      </c>
      <c r="V2" s="541"/>
      <c r="W2" s="541">
        <v>6</v>
      </c>
      <c r="X2" s="541"/>
      <c r="Y2" s="541">
        <v>7</v>
      </c>
      <c r="Z2" s="541"/>
      <c r="AA2" s="541">
        <v>8</v>
      </c>
      <c r="AB2" s="541"/>
      <c r="AC2" s="541">
        <v>9</v>
      </c>
      <c r="AD2" s="541"/>
      <c r="AE2" s="541">
        <v>10</v>
      </c>
      <c r="AF2" s="541"/>
      <c r="AG2" s="541">
        <v>11</v>
      </c>
      <c r="AH2" s="541"/>
      <c r="AI2" s="541">
        <v>12</v>
      </c>
      <c r="AJ2" s="541"/>
      <c r="AK2" s="541">
        <v>13</v>
      </c>
      <c r="AL2" s="541"/>
      <c r="AM2" s="541">
        <v>14</v>
      </c>
      <c r="AN2" s="541"/>
      <c r="AO2" s="541">
        <v>15</v>
      </c>
      <c r="AP2" s="541"/>
      <c r="AQ2" s="541">
        <v>16</v>
      </c>
      <c r="AR2" s="541"/>
      <c r="AS2" s="541">
        <v>17</v>
      </c>
      <c r="AT2" s="541"/>
      <c r="AU2" s="541">
        <v>18</v>
      </c>
      <c r="AV2" s="541"/>
      <c r="AW2" s="541">
        <v>19</v>
      </c>
      <c r="AX2" s="541"/>
      <c r="AY2" s="541">
        <v>20</v>
      </c>
      <c r="AZ2" s="541"/>
      <c r="BA2" s="541">
        <v>21</v>
      </c>
      <c r="BB2" s="541"/>
      <c r="BC2" s="541">
        <v>22</v>
      </c>
      <c r="BD2" s="541"/>
      <c r="BE2" s="541">
        <v>23</v>
      </c>
      <c r="BF2" s="541"/>
      <c r="BG2" s="541">
        <v>24</v>
      </c>
      <c r="BH2" s="541"/>
      <c r="BI2" s="541">
        <v>25</v>
      </c>
      <c r="BJ2" s="541"/>
      <c r="BK2" s="541">
        <v>26</v>
      </c>
      <c r="BL2" s="541"/>
      <c r="BM2" s="541">
        <v>27</v>
      </c>
      <c r="BN2" s="541"/>
      <c r="BO2" s="541">
        <v>28</v>
      </c>
      <c r="BP2" s="541"/>
      <c r="BQ2" s="541">
        <v>29</v>
      </c>
      <c r="BR2" s="541"/>
      <c r="BS2" s="541">
        <v>30</v>
      </c>
      <c r="BT2" s="541"/>
      <c r="BU2" s="541">
        <v>31</v>
      </c>
      <c r="BV2" s="541"/>
      <c r="BW2" s="541">
        <v>32</v>
      </c>
      <c r="BX2" s="541"/>
      <c r="BY2" s="541">
        <v>33</v>
      </c>
      <c r="BZ2" s="541"/>
      <c r="CA2" s="541">
        <v>34</v>
      </c>
      <c r="CB2" s="541"/>
      <c r="CC2" s="541">
        <v>35</v>
      </c>
      <c r="CD2" s="541"/>
      <c r="CE2" s="541">
        <v>36</v>
      </c>
      <c r="CF2" s="541"/>
      <c r="CG2" s="541">
        <v>37</v>
      </c>
      <c r="CH2" s="541"/>
      <c r="CI2" s="541">
        <v>38</v>
      </c>
      <c r="CJ2" s="541"/>
      <c r="CK2" s="541">
        <v>39</v>
      </c>
      <c r="CL2" s="541"/>
      <c r="CM2" s="541">
        <v>40</v>
      </c>
      <c r="CN2" s="541"/>
      <c r="CO2" s="541">
        <v>41</v>
      </c>
      <c r="CP2" s="541"/>
      <c r="CQ2" s="541">
        <v>42</v>
      </c>
      <c r="CR2" s="541"/>
      <c r="CS2" s="541">
        <v>43</v>
      </c>
      <c r="CT2" s="541"/>
      <c r="CU2" s="541">
        <v>44</v>
      </c>
      <c r="CV2" s="541"/>
      <c r="CW2" s="541">
        <v>45</v>
      </c>
      <c r="CX2" s="541"/>
      <c r="CY2" s="541">
        <v>46</v>
      </c>
      <c r="CZ2" s="541"/>
      <c r="DA2" s="541">
        <v>47</v>
      </c>
      <c r="DB2" s="541"/>
      <c r="DC2" s="541">
        <v>48</v>
      </c>
      <c r="DD2" s="541"/>
      <c r="DE2" s="541">
        <v>49</v>
      </c>
      <c r="DF2" s="541"/>
      <c r="DG2" s="541">
        <v>50</v>
      </c>
      <c r="DH2" s="541"/>
    </row>
    <row r="3" spans="1:112" ht="13.9" customHeight="1" collapsed="1" thickBo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row>
    <row r="4" spans="1:112" ht="12" customHeight="1" thickTop="1">
      <c r="A4" s="5"/>
      <c r="B4" s="5"/>
      <c r="C4" s="661" t="s">
        <v>251</v>
      </c>
      <c r="D4" s="662"/>
      <c r="E4" s="662"/>
      <c r="F4" s="662"/>
      <c r="G4" s="662"/>
      <c r="H4" s="662"/>
      <c r="I4" s="662"/>
      <c r="J4" s="662"/>
      <c r="K4" s="662"/>
      <c r="L4" s="662"/>
      <c r="M4" s="663"/>
      <c r="N4" s="5"/>
      <c r="O4" s="667" t="s">
        <v>250</v>
      </c>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BD4" s="494" t="s">
        <v>204</v>
      </c>
      <c r="BE4" s="494"/>
      <c r="BF4" s="494"/>
      <c r="BG4" s="494"/>
      <c r="BH4" s="494"/>
      <c r="BI4" s="494"/>
      <c r="BJ4" s="494"/>
      <c r="BK4" s="493" t="s">
        <v>205</v>
      </c>
      <c r="BL4" s="493"/>
    </row>
    <row r="5" spans="1:112" ht="12" customHeight="1" thickBot="1">
      <c r="A5" s="5"/>
      <c r="B5" s="5"/>
      <c r="C5" s="664"/>
      <c r="D5" s="665"/>
      <c r="E5" s="665"/>
      <c r="F5" s="665"/>
      <c r="G5" s="665"/>
      <c r="H5" s="665"/>
      <c r="I5" s="665"/>
      <c r="J5" s="665"/>
      <c r="K5" s="665"/>
      <c r="L5" s="665"/>
      <c r="M5" s="666"/>
      <c r="N5" s="5"/>
      <c r="O5" s="667"/>
      <c r="P5" s="667"/>
      <c r="Q5" s="667"/>
      <c r="R5" s="667"/>
      <c r="S5" s="667"/>
      <c r="T5" s="667"/>
      <c r="U5" s="667"/>
      <c r="V5" s="667"/>
      <c r="W5" s="667"/>
      <c r="X5" s="667"/>
      <c r="Y5" s="667"/>
      <c r="Z5" s="667"/>
      <c r="AA5" s="667"/>
      <c r="AB5" s="667"/>
      <c r="AC5" s="667"/>
      <c r="AD5" s="667"/>
      <c r="AE5" s="667"/>
      <c r="AF5" s="667"/>
      <c r="AG5" s="667"/>
      <c r="AH5" s="667"/>
      <c r="AI5" s="667"/>
      <c r="AJ5" s="667"/>
      <c r="AK5" s="667"/>
      <c r="AL5" s="667"/>
      <c r="AM5" s="667"/>
      <c r="AN5" s="667"/>
      <c r="AO5" s="667"/>
      <c r="AP5" s="667"/>
      <c r="AQ5" s="667"/>
      <c r="AR5" s="667"/>
      <c r="AS5" s="667"/>
      <c r="AT5" s="667"/>
      <c r="AU5" s="667"/>
      <c r="AV5" s="667"/>
      <c r="AW5" s="667"/>
      <c r="AX5" s="667"/>
      <c r="BG5" s="49"/>
      <c r="BH5" s="49"/>
      <c r="BI5" s="49"/>
      <c r="BJ5" s="49"/>
      <c r="BK5" s="49"/>
    </row>
    <row r="6" spans="1:112" ht="12" customHeight="1" thickTop="1" thickBot="1">
      <c r="A6" s="5"/>
      <c r="B6" s="5"/>
      <c r="C6" s="5"/>
      <c r="D6" s="5"/>
      <c r="E6" s="5"/>
      <c r="F6" s="5"/>
      <c r="G6" s="5"/>
      <c r="H6" s="5"/>
      <c r="I6" s="5"/>
      <c r="J6" s="5"/>
      <c r="K6" s="5"/>
      <c r="L6" s="5"/>
      <c r="M6" s="5"/>
      <c r="N6" s="5"/>
      <c r="O6" s="5"/>
      <c r="P6" s="5"/>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BF6" s="49"/>
      <c r="BG6" s="49"/>
      <c r="BH6" s="49"/>
      <c r="BI6" s="49"/>
      <c r="BJ6" s="49"/>
    </row>
    <row r="7" spans="1:112" ht="12" customHeight="1">
      <c r="A7" s="5"/>
      <c r="B7" s="520" t="s">
        <v>30</v>
      </c>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P7" s="526" t="s">
        <v>29</v>
      </c>
      <c r="AQ7" s="527"/>
      <c r="AR7" s="527"/>
      <c r="AS7" s="527"/>
      <c r="AT7" s="527"/>
      <c r="AU7" s="527"/>
      <c r="AV7" s="527"/>
      <c r="AW7" s="527"/>
      <c r="AX7" s="527"/>
      <c r="AY7" s="527"/>
      <c r="AZ7" s="687" t="str">
        <f>IF(入力シート!$I$5="","",IF(入力シート!$I$5=入力シート!$CR$5,"新規","継続"))</f>
        <v/>
      </c>
      <c r="BA7" s="688"/>
      <c r="BB7" s="688"/>
      <c r="BC7" s="688"/>
      <c r="BD7" s="688"/>
      <c r="BE7" s="688"/>
      <c r="BF7" s="688"/>
      <c r="BG7" s="688"/>
      <c r="BH7" s="688"/>
      <c r="BI7" s="689"/>
      <c r="BJ7" s="51"/>
      <c r="BK7" s="52"/>
    </row>
    <row r="8" spans="1:112" ht="12" customHeight="1" thickBot="1">
      <c r="A8" s="5"/>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P8" s="532"/>
      <c r="AQ8" s="533"/>
      <c r="AR8" s="533"/>
      <c r="AS8" s="533"/>
      <c r="AT8" s="533"/>
      <c r="AU8" s="533"/>
      <c r="AV8" s="533"/>
      <c r="AW8" s="533"/>
      <c r="AX8" s="533"/>
      <c r="AY8" s="533"/>
      <c r="AZ8" s="690"/>
      <c r="BA8" s="691"/>
      <c r="BB8" s="691"/>
      <c r="BC8" s="691"/>
      <c r="BD8" s="691"/>
      <c r="BE8" s="691"/>
      <c r="BF8" s="691"/>
      <c r="BG8" s="691"/>
      <c r="BH8" s="691"/>
      <c r="BI8" s="692"/>
      <c r="BJ8" s="51"/>
      <c r="BK8" s="52"/>
    </row>
    <row r="9" spans="1:112" ht="12" customHeight="1">
      <c r="A9" s="5"/>
      <c r="AP9" s="526" t="s">
        <v>31</v>
      </c>
      <c r="AQ9" s="527"/>
      <c r="AR9" s="527"/>
      <c r="AS9" s="527"/>
      <c r="AT9" s="527"/>
      <c r="AU9" s="527"/>
      <c r="AV9" s="527"/>
      <c r="AW9" s="527"/>
      <c r="AX9" s="527"/>
      <c r="AY9" s="527"/>
      <c r="AZ9" s="685" t="str">
        <f>IF(入力シート!$W$5="","",IF(入力シート!$I$5=入力シート!$CR$5,"",MID(入力シート!$W$5,M2,1)))</f>
        <v/>
      </c>
      <c r="BA9" s="677"/>
      <c r="BB9" s="677" t="str">
        <f>IF(入力シート!$W$5="","",IF(入力シート!$I$5=入力シート!$CR$5,"",MID(入力シート!$W$5,O2,1)))</f>
        <v/>
      </c>
      <c r="BC9" s="677"/>
      <c r="BD9" s="677" t="str">
        <f>IF(入力シート!$W$5="","",IF(入力シート!$I$5=入力シート!$CR$5,"",MID(入力シート!$W$5,Q2,1)))</f>
        <v/>
      </c>
      <c r="BE9" s="677"/>
      <c r="BF9" s="677" t="str">
        <f>IF(入力シート!$W$5="","",IF(入力シート!$I$5=入力シート!$CR$5,"",MID(入力シート!$W$5,S2,1)))</f>
        <v/>
      </c>
      <c r="BG9" s="677"/>
      <c r="BH9" s="677" t="str">
        <f>IF(入力シート!$W$5="","",IF(入力シート!$I$5=入力シート!$CR$5,"",MID(入力シート!$W$5,U2,1)))</f>
        <v/>
      </c>
      <c r="BI9" s="678"/>
      <c r="BJ9" s="51"/>
      <c r="BK9" s="52"/>
      <c r="BV9" s="693" t="str">
        <f>IF(AZ7="新規","新規は前回受付番号未記入","")</f>
        <v/>
      </c>
      <c r="BW9" s="694"/>
      <c r="BX9" s="694"/>
      <c r="BY9" s="694"/>
      <c r="BZ9" s="694"/>
      <c r="CA9" s="694"/>
      <c r="CB9" s="694"/>
      <c r="CC9" s="694"/>
      <c r="CD9" s="694"/>
      <c r="CE9" s="694"/>
      <c r="CF9" s="694"/>
      <c r="CG9" s="694"/>
      <c r="CH9" s="695"/>
    </row>
    <row r="10" spans="1:112" ht="12" customHeight="1" thickBot="1">
      <c r="Q10" s="8" t="s">
        <v>135</v>
      </c>
      <c r="AP10" s="532"/>
      <c r="AQ10" s="533"/>
      <c r="AR10" s="533"/>
      <c r="AS10" s="533"/>
      <c r="AT10" s="533"/>
      <c r="AU10" s="533"/>
      <c r="AV10" s="533"/>
      <c r="AW10" s="533"/>
      <c r="AX10" s="533"/>
      <c r="AY10" s="533"/>
      <c r="AZ10" s="686"/>
      <c r="BA10" s="679"/>
      <c r="BB10" s="679"/>
      <c r="BC10" s="679"/>
      <c r="BD10" s="679"/>
      <c r="BE10" s="679"/>
      <c r="BF10" s="679"/>
      <c r="BG10" s="679"/>
      <c r="BH10" s="679"/>
      <c r="BI10" s="680"/>
      <c r="BJ10" s="51"/>
      <c r="BK10" s="52"/>
      <c r="BV10" s="696"/>
      <c r="BW10" s="697"/>
      <c r="BX10" s="697"/>
      <c r="BY10" s="697"/>
      <c r="BZ10" s="697"/>
      <c r="CA10" s="697"/>
      <c r="CB10" s="697"/>
      <c r="CC10" s="697"/>
      <c r="CD10" s="697"/>
      <c r="CE10" s="697"/>
      <c r="CF10" s="697"/>
      <c r="CG10" s="697"/>
      <c r="CH10" s="698"/>
    </row>
    <row r="11" spans="1:112" ht="12" customHeight="1">
      <c r="L11" s="16"/>
      <c r="M11" s="16"/>
      <c r="O11" s="53"/>
      <c r="P11" s="53"/>
      <c r="Q11" s="53"/>
      <c r="R11" s="53"/>
      <c r="S11" s="53"/>
      <c r="T11" s="53"/>
      <c r="U11" s="53"/>
      <c r="V11" s="53"/>
      <c r="W11" s="53"/>
      <c r="X11" s="53"/>
      <c r="AJ11" s="54"/>
      <c r="BA11" s="55"/>
      <c r="BB11" s="5"/>
      <c r="BC11" s="5"/>
      <c r="BD11" s="55"/>
      <c r="BE11" s="55"/>
      <c r="BF11" s="5"/>
      <c r="BG11" s="5"/>
      <c r="BH11" s="5"/>
      <c r="BI11" s="5"/>
    </row>
    <row r="12" spans="1:112" ht="12" customHeight="1">
      <c r="B12" s="526" t="s">
        <v>32</v>
      </c>
      <c r="C12" s="527"/>
      <c r="D12" s="527"/>
      <c r="E12" s="527"/>
      <c r="F12" s="527"/>
      <c r="G12" s="527"/>
      <c r="H12" s="527"/>
      <c r="I12" s="527"/>
      <c r="J12" s="527"/>
      <c r="K12" s="527"/>
      <c r="L12" s="522" t="s">
        <v>33</v>
      </c>
      <c r="M12" s="522"/>
      <c r="N12" s="522"/>
      <c r="O12" s="522"/>
      <c r="P12" s="522"/>
      <c r="Q12" s="521" t="s">
        <v>221</v>
      </c>
      <c r="R12" s="521"/>
      <c r="S12" s="521"/>
      <c r="T12" s="521"/>
      <c r="U12" s="521"/>
      <c r="V12" s="521"/>
      <c r="W12" s="521"/>
      <c r="X12" s="521"/>
      <c r="Y12" s="521"/>
      <c r="Z12" s="521"/>
      <c r="AA12" s="521"/>
      <c r="AB12" s="521"/>
      <c r="AD12" s="54"/>
      <c r="AU12" s="55"/>
      <c r="AV12" s="5"/>
      <c r="AW12" s="5"/>
      <c r="AX12" s="5"/>
      <c r="AY12" s="5"/>
      <c r="BA12" s="5"/>
      <c r="BB12" s="5"/>
      <c r="BC12" s="5"/>
    </row>
    <row r="13" spans="1:112" ht="12" customHeight="1">
      <c r="B13" s="529"/>
      <c r="C13" s="530"/>
      <c r="D13" s="530"/>
      <c r="E13" s="530"/>
      <c r="F13" s="530"/>
      <c r="G13" s="530"/>
      <c r="H13" s="530"/>
      <c r="I13" s="530"/>
      <c r="J13" s="530"/>
      <c r="K13" s="530"/>
      <c r="L13" s="522"/>
      <c r="M13" s="522"/>
      <c r="N13" s="522"/>
      <c r="O13" s="522"/>
      <c r="P13" s="522"/>
      <c r="Q13" s="521"/>
      <c r="R13" s="521"/>
      <c r="S13" s="521"/>
      <c r="T13" s="521"/>
      <c r="U13" s="521"/>
      <c r="V13" s="521"/>
      <c r="W13" s="521"/>
      <c r="X13" s="521"/>
      <c r="Y13" s="521"/>
      <c r="Z13" s="521"/>
      <c r="AA13" s="521"/>
      <c r="AB13" s="521"/>
      <c r="AD13" s="54"/>
      <c r="AU13" s="55"/>
      <c r="AV13" s="5"/>
      <c r="AW13" s="5"/>
      <c r="AX13" s="5"/>
      <c r="AY13" s="5"/>
      <c r="BA13" s="5"/>
      <c r="BB13" s="5"/>
      <c r="BC13" s="5"/>
    </row>
    <row r="14" spans="1:112" ht="12" customHeight="1">
      <c r="B14" s="648"/>
      <c r="C14" s="660"/>
      <c r="D14" s="660"/>
      <c r="E14" s="660"/>
      <c r="F14" s="660"/>
      <c r="G14" s="660"/>
      <c r="H14" s="660"/>
      <c r="I14" s="660"/>
      <c r="J14" s="660"/>
      <c r="K14" s="525"/>
      <c r="L14" s="522" t="s">
        <v>34</v>
      </c>
      <c r="M14" s="522"/>
      <c r="N14" s="522"/>
      <c r="O14" s="522"/>
      <c r="P14" s="522"/>
      <c r="Q14" s="631">
        <v>2</v>
      </c>
      <c r="R14" s="631"/>
      <c r="S14" s="631">
        <v>0</v>
      </c>
      <c r="T14" s="631"/>
      <c r="U14" s="631">
        <v>2</v>
      </c>
      <c r="V14" s="631"/>
      <c r="W14" s="631">
        <v>3</v>
      </c>
      <c r="X14" s="631"/>
      <c r="Y14" s="631"/>
      <c r="Z14" s="631"/>
      <c r="AA14" s="631"/>
      <c r="AB14" s="631"/>
      <c r="AC14" s="631"/>
      <c r="AD14" s="631"/>
      <c r="AE14" s="631"/>
      <c r="AF14" s="631"/>
      <c r="AJ14" s="54"/>
      <c r="BA14" s="5"/>
      <c r="BB14" s="5"/>
      <c r="BC14" s="5"/>
      <c r="BD14" s="5"/>
      <c r="BE14" s="5"/>
      <c r="BF14" s="5"/>
      <c r="BG14" s="5"/>
      <c r="BH14" s="5"/>
      <c r="BI14" s="5"/>
    </row>
    <row r="15" spans="1:112" ht="12" customHeight="1" thickBot="1">
      <c r="B15" s="650"/>
      <c r="C15" s="651"/>
      <c r="D15" s="651"/>
      <c r="E15" s="651"/>
      <c r="F15" s="651"/>
      <c r="G15" s="651"/>
      <c r="H15" s="651"/>
      <c r="I15" s="651"/>
      <c r="J15" s="651"/>
      <c r="K15" s="651"/>
      <c r="L15" s="668"/>
      <c r="M15" s="668"/>
      <c r="N15" s="668"/>
      <c r="O15" s="668"/>
      <c r="P15" s="668"/>
      <c r="Q15" s="632"/>
      <c r="R15" s="632"/>
      <c r="S15" s="632"/>
      <c r="T15" s="632"/>
      <c r="U15" s="632"/>
      <c r="V15" s="632"/>
      <c r="W15" s="632"/>
      <c r="X15" s="632"/>
      <c r="Y15" s="632"/>
      <c r="Z15" s="632"/>
      <c r="AA15" s="632"/>
      <c r="AB15" s="632"/>
      <c r="AC15" s="632"/>
      <c r="AD15" s="632"/>
      <c r="AE15" s="632"/>
      <c r="AF15" s="632"/>
      <c r="BA15" s="55"/>
      <c r="BB15" s="5"/>
      <c r="BC15" s="5"/>
      <c r="BD15" s="5"/>
      <c r="BE15" s="5"/>
      <c r="BF15" s="5"/>
      <c r="BG15" s="5"/>
      <c r="BH15" s="5"/>
      <c r="BI15" s="5"/>
    </row>
    <row r="16" spans="1:112" ht="12" customHeight="1">
      <c r="B16" s="529" t="s">
        <v>35</v>
      </c>
      <c r="C16" s="530"/>
      <c r="D16" s="530"/>
      <c r="E16" s="530"/>
      <c r="F16" s="530"/>
      <c r="G16" s="530"/>
      <c r="H16" s="530"/>
      <c r="I16" s="530"/>
      <c r="J16" s="530"/>
      <c r="K16" s="647"/>
      <c r="L16" s="653" t="s">
        <v>36</v>
      </c>
      <c r="M16" s="655" t="str">
        <f>IF(入力シート!$I$7="","",MID(入力シート!$I$7,M1,1))</f>
        <v/>
      </c>
      <c r="N16" s="448" t="str">
        <f>IF(入力シート!$I$7="","",MID(入力シート!$I$7,N1,1))</f>
        <v/>
      </c>
      <c r="O16" s="448" t="str">
        <f>IF(入力シート!$I$7="","",MID(入力シート!$I$7,O1,1))</f>
        <v/>
      </c>
      <c r="P16" s="448" t="str">
        <f>IF(入力シート!$I$7="","",MID(入力シート!$I$7,P1,1))</f>
        <v/>
      </c>
      <c r="Q16" s="448" t="str">
        <f>IF(入力シート!$I$7="","",MID(入力シート!$I$7,Q1,1))</f>
        <v/>
      </c>
      <c r="R16" s="448" t="str">
        <f>IF(入力シート!$I$7="","",MID(入力シート!$I$7,R1,1))</f>
        <v/>
      </c>
      <c r="S16" s="448" t="str">
        <f>IF(入力シート!$I$7="","",MID(入力シート!$I$7,S1,1))</f>
        <v/>
      </c>
      <c r="T16" s="448" t="str">
        <f>IF(入力シート!$I$7="","",MID(入力シート!$I$7,T1,1))</f>
        <v/>
      </c>
      <c r="U16" s="448" t="str">
        <f>IF(入力シート!$I$7="","",MID(入力シート!$I$7,U1,1))</f>
        <v/>
      </c>
      <c r="V16" s="448" t="str">
        <f>IF(入力シート!$I$7="","",MID(入力シート!$I$7,V1,1))</f>
        <v/>
      </c>
      <c r="W16" s="448" t="str">
        <f>IF(入力シート!$I$7="","",MID(入力シート!$I$7,W1,1))</f>
        <v/>
      </c>
      <c r="X16" s="448" t="str">
        <f>IF(入力シート!$I$7="","",MID(入力シート!$I$7,X1,1))</f>
        <v/>
      </c>
      <c r="Y16" s="448" t="str">
        <f>IF(入力シート!$I$7="","",MID(入力シート!$I$7,Y1,1))</f>
        <v/>
      </c>
      <c r="Z16" s="448" t="str">
        <f>IF(入力シート!$I$7="","",MID(入力シート!$I$7,Z1,1))</f>
        <v/>
      </c>
      <c r="AA16" s="448" t="str">
        <f>IF(入力シート!$I$7="","",MID(入力シート!$I$7,AA1,1))</f>
        <v/>
      </c>
      <c r="AB16" s="448" t="str">
        <f>IF(入力シート!$I$7="","",MID(入力シート!$I$7,AB1,1))</f>
        <v/>
      </c>
      <c r="AC16" s="448" t="str">
        <f>IF(入力シート!$I$7="","",MID(入力シート!$I$7,AC1,1))</f>
        <v/>
      </c>
      <c r="AD16" s="448" t="str">
        <f>IF(入力シート!$I$7="","",MID(入力シート!$I$7,AD1,1))</f>
        <v/>
      </c>
      <c r="AE16" s="448" t="str">
        <f>IF(入力シート!$I$7="","",MID(入力シート!$I$7,AE1,1))</f>
        <v/>
      </c>
      <c r="AF16" s="448" t="str">
        <f>IF(入力シート!$I$7="","",MID(入力シート!$I$7,AF1,1))</f>
        <v/>
      </c>
      <c r="AG16" s="448" t="str">
        <f>IF(入力シート!$I$7="","",MID(入力シート!$I$7,AG1,1))</f>
        <v/>
      </c>
      <c r="AH16" s="448" t="str">
        <f>IF(入力シート!$I$7="","",MID(入力シート!$I$7,AH1,1))</f>
        <v/>
      </c>
      <c r="AI16" s="448" t="str">
        <f>IF(入力シート!$I$7="","",MID(入力シート!$I$7,AI1,1))</f>
        <v/>
      </c>
      <c r="AJ16" s="448" t="str">
        <f>IF(入力シート!$I$7="","",MID(入力シート!$I$7,AJ1,1))</f>
        <v/>
      </c>
      <c r="AK16" s="448" t="str">
        <f>IF(入力シート!$I$7="","",MID(入力シート!$I$7,AK1,1))</f>
        <v/>
      </c>
      <c r="AL16" s="448" t="str">
        <f>IF(入力シート!$I$7="","",MID(入力シート!$I$7,AL1,1))</f>
        <v/>
      </c>
      <c r="AM16" s="448" t="str">
        <f>IF(入力シート!$I$7="","",MID(入力シート!$I$7,AM1,1))</f>
        <v/>
      </c>
      <c r="AN16" s="448" t="str">
        <f>IF(入力シート!$I$7="","",MID(入力シート!$I$7,AN1,1))</f>
        <v/>
      </c>
      <c r="AO16" s="448" t="str">
        <f>IF(入力シート!$I$7="","",MID(入力シート!$I$7,AO1,1))</f>
        <v/>
      </c>
      <c r="AP16" s="448" t="str">
        <f>IF(入力シート!$I$7="","",MID(入力シート!$I$7,AP1,1))</f>
        <v/>
      </c>
      <c r="AQ16" s="448" t="str">
        <f>IF(入力シート!$I$7="","",MID(入力シート!$I$7,AQ1,1))</f>
        <v/>
      </c>
      <c r="AR16" s="448" t="str">
        <f>IF(入力シート!$I$7="","",MID(入力シート!$I$7,AR1,1))</f>
        <v/>
      </c>
      <c r="AS16" s="448" t="str">
        <f>IF(入力シート!$I$7="","",MID(入力シート!$I$7,AS1,1))</f>
        <v/>
      </c>
      <c r="AT16" s="448" t="str">
        <f>IF(入力シート!$I$7="","",MID(入力シート!$I$7,AT1,1))</f>
        <v/>
      </c>
      <c r="AU16" s="448" t="str">
        <f>IF(入力シート!$I$7="","",MID(入力シート!$I$7,AU1,1))</f>
        <v/>
      </c>
      <c r="AV16" s="448" t="str">
        <f>IF(入力シート!$I$7="","",MID(入力シート!$I$7,AV1,1))</f>
        <v/>
      </c>
      <c r="AW16" s="448" t="str">
        <f>IF(入力シート!$I$7="","",MID(入力シート!$I$7,AW1,1))</f>
        <v/>
      </c>
      <c r="AX16" s="448" t="str">
        <f>IF(入力シート!$I$7="","",MID(入力シート!$I$7,AX1,1))</f>
        <v/>
      </c>
      <c r="AY16" s="681" t="str">
        <f>IF(入力シート!$I$7="","",MID(入力シート!$I$7,AY1,1))</f>
        <v/>
      </c>
      <c r="AZ16" s="681" t="str">
        <f>IF(入力シート!$I$7="","",MID(入力シート!$I$7,AZ1,1))</f>
        <v/>
      </c>
      <c r="BA16" s="681" t="str">
        <f>IF(入力シート!$I$7="","",MID(入力シート!$I$7,BA1,1))</f>
        <v/>
      </c>
      <c r="BB16" s="681" t="str">
        <f>IF(入力シート!$I$7="","",MID(入力シート!$I$7,BB1,1))</f>
        <v/>
      </c>
      <c r="BC16" s="681" t="str">
        <f>IF(入力シート!$I$7="","",MID(入力シート!$I$7,BC1,1))</f>
        <v/>
      </c>
      <c r="BD16" s="681" t="str">
        <f>IF(入力シート!$I$7="","",MID(入力シート!$I$7,BD1,1))</f>
        <v/>
      </c>
      <c r="BE16" s="681" t="str">
        <f>IF(入力シート!$I$7="","",MID(入力シート!$I$7,BE1,1))</f>
        <v/>
      </c>
      <c r="BF16" s="681" t="str">
        <f>IF(入力シート!$I$7="","",MID(入力シート!$I$7,BF1,1))</f>
        <v/>
      </c>
      <c r="BG16" s="681" t="str">
        <f>IF(入力シート!$I$7="","",MID(入力シート!$I$7,BG1,1))</f>
        <v/>
      </c>
      <c r="BH16" s="681" t="str">
        <f>IF(入力シート!$I$7="","",MID(入力シート!$I$7,BH1,1))</f>
        <v/>
      </c>
      <c r="BI16" s="681" t="str">
        <f>IF(入力シート!$I$7="","",MID(入力シート!$I$7,BI1,1))</f>
        <v/>
      </c>
      <c r="BJ16" s="681" t="str">
        <f>IF(入力シート!$I$7="","",MID(入力シート!$I$7,BJ1,1))</f>
        <v/>
      </c>
      <c r="BK16" s="681" t="str">
        <f>IF(入力シート!$I$7="","",MID(入力シート!$I$7,BK1,1))</f>
        <v/>
      </c>
      <c r="BL16" s="681" t="str">
        <f>IF(入力シート!$I$7="","",MID(入力シート!$I$7,BL1,1))</f>
        <v/>
      </c>
      <c r="BM16" s="681" t="str">
        <f>IF(入力シート!$I$7="","",MID(入力シート!$I$7,BM1,1))</f>
        <v/>
      </c>
      <c r="BN16" s="701" t="str">
        <f>IF(入力シート!$I$7="","",MID(入力シート!$I$7,BN1,1))</f>
        <v/>
      </c>
    </row>
    <row r="17" spans="2:139" ht="12" customHeight="1">
      <c r="B17" s="648"/>
      <c r="C17" s="525"/>
      <c r="D17" s="525"/>
      <c r="E17" s="525"/>
      <c r="F17" s="525"/>
      <c r="G17" s="525"/>
      <c r="H17" s="525"/>
      <c r="I17" s="525"/>
      <c r="J17" s="525"/>
      <c r="K17" s="649"/>
      <c r="L17" s="654"/>
      <c r="M17" s="656"/>
      <c r="N17" s="657"/>
      <c r="O17" s="657"/>
      <c r="P17" s="657"/>
      <c r="Q17" s="657"/>
      <c r="R17" s="657"/>
      <c r="S17" s="657"/>
      <c r="T17" s="657"/>
      <c r="U17" s="657"/>
      <c r="V17" s="657"/>
      <c r="W17" s="657"/>
      <c r="X17" s="657"/>
      <c r="Y17" s="657"/>
      <c r="Z17" s="657"/>
      <c r="AA17" s="657"/>
      <c r="AB17" s="657"/>
      <c r="AC17" s="657"/>
      <c r="AD17" s="657"/>
      <c r="AE17" s="657"/>
      <c r="AF17" s="657"/>
      <c r="AG17" s="657"/>
      <c r="AH17" s="657"/>
      <c r="AI17" s="657"/>
      <c r="AJ17" s="657"/>
      <c r="AK17" s="657"/>
      <c r="AL17" s="657"/>
      <c r="AM17" s="657"/>
      <c r="AN17" s="657"/>
      <c r="AO17" s="657"/>
      <c r="AP17" s="657"/>
      <c r="AQ17" s="657"/>
      <c r="AR17" s="657"/>
      <c r="AS17" s="657"/>
      <c r="AT17" s="657"/>
      <c r="AU17" s="657"/>
      <c r="AV17" s="657"/>
      <c r="AW17" s="657"/>
      <c r="AX17" s="657"/>
      <c r="AY17" s="682"/>
      <c r="AZ17" s="682"/>
      <c r="BA17" s="682"/>
      <c r="BB17" s="682"/>
      <c r="BC17" s="682"/>
      <c r="BD17" s="682"/>
      <c r="BE17" s="682"/>
      <c r="BF17" s="682"/>
      <c r="BG17" s="682"/>
      <c r="BH17" s="682"/>
      <c r="BI17" s="682"/>
      <c r="BJ17" s="682"/>
      <c r="BK17" s="682"/>
      <c r="BL17" s="682"/>
      <c r="BM17" s="682"/>
      <c r="BN17" s="702"/>
    </row>
    <row r="18" spans="2:139" ht="12" customHeight="1">
      <c r="B18" s="648"/>
      <c r="C18" s="525"/>
      <c r="D18" s="525"/>
      <c r="E18" s="525"/>
      <c r="F18" s="525"/>
      <c r="G18" s="525"/>
      <c r="H18" s="525"/>
      <c r="I18" s="525"/>
      <c r="J18" s="525"/>
      <c r="K18" s="649"/>
      <c r="L18" s="658" t="s">
        <v>37</v>
      </c>
      <c r="M18" s="645" t="str">
        <f>IF(入力シート!$I$6="","",MID(入力シート!$I$6,M2,1))</f>
        <v/>
      </c>
      <c r="N18" s="538"/>
      <c r="O18" s="537" t="str">
        <f>IF(入力シート!$I$6="","",MID(入力シート!$I$6,O2,1))</f>
        <v/>
      </c>
      <c r="P18" s="538"/>
      <c r="Q18" s="537" t="str">
        <f>IF(入力シート!$I$6="","",MID(入力シート!$I$6,Q2,1))</f>
        <v/>
      </c>
      <c r="R18" s="538"/>
      <c r="S18" s="537" t="str">
        <f>IF(入力シート!$I$6="","",MID(入力シート!$I$6,S2,1))</f>
        <v/>
      </c>
      <c r="T18" s="538"/>
      <c r="U18" s="537" t="str">
        <f>IF(入力シート!$I$6="","",MID(入力シート!$I$6,U2,1))</f>
        <v/>
      </c>
      <c r="V18" s="538"/>
      <c r="W18" s="537" t="str">
        <f>IF(入力シート!$I$6="","",MID(入力シート!$I$6,W2,1))</f>
        <v/>
      </c>
      <c r="X18" s="538"/>
      <c r="Y18" s="537" t="str">
        <f>IF(入力シート!$I$6="","",MID(入力シート!$I$6,Y2,1))</f>
        <v/>
      </c>
      <c r="Z18" s="538"/>
      <c r="AA18" s="537" t="str">
        <f>IF(入力シート!$I$6="","",MID(入力シート!$I$6,AA2,1))</f>
        <v/>
      </c>
      <c r="AB18" s="538"/>
      <c r="AC18" s="537" t="str">
        <f>IF(入力シート!$I$6="","",MID(入力シート!$I$6,AC2,1))</f>
        <v/>
      </c>
      <c r="AD18" s="538"/>
      <c r="AE18" s="537" t="str">
        <f>IF(入力シート!$I$6="","",MID(入力シート!$I$6,AE2,1))</f>
        <v/>
      </c>
      <c r="AF18" s="538"/>
      <c r="AG18" s="537" t="str">
        <f>IF(入力シート!$I$6="","",MID(入力シート!$I$6,AG2,1))</f>
        <v/>
      </c>
      <c r="AH18" s="538"/>
      <c r="AI18" s="537" t="str">
        <f>IF(入力シート!$I$6="","",MID(入力シート!$I$6,AI2,1))</f>
        <v/>
      </c>
      <c r="AJ18" s="538"/>
      <c r="AK18" s="537" t="str">
        <f>IF(入力シート!$I$6="","",MID(入力シート!$I$6,AK2,1))</f>
        <v/>
      </c>
      <c r="AL18" s="538"/>
      <c r="AM18" s="537" t="str">
        <f>IF(入力シート!$I$6="","",MID(入力シート!$I$6,AM2,1))</f>
        <v/>
      </c>
      <c r="AN18" s="538"/>
      <c r="AO18" s="537" t="str">
        <f>IF(入力シート!$I$6="","",MID(入力シート!$I$6,AO2,1))</f>
        <v/>
      </c>
      <c r="AP18" s="538"/>
      <c r="AQ18" s="537" t="str">
        <f>IF(入力シート!$I$6="","",MID(入力シート!$I$6,AQ2,1))</f>
        <v/>
      </c>
      <c r="AR18" s="538"/>
      <c r="AS18" s="537" t="str">
        <f>IF(入力シート!$I$6="","",MID(入力シート!$I$6,AS2,1))</f>
        <v/>
      </c>
      <c r="AT18" s="538"/>
      <c r="AU18" s="537" t="str">
        <f>IF(入力シート!$I$6="","",MID(入力シート!$I$6,AU2,1))</f>
        <v/>
      </c>
      <c r="AV18" s="538"/>
      <c r="AW18" s="537" t="str">
        <f>IF(入力シート!$I$6="","",MID(入力シート!$I$6,AW2,1))</f>
        <v/>
      </c>
      <c r="AX18" s="538"/>
      <c r="AY18" s="683" t="str">
        <f>IF(入力シート!$I$6="","",MID(入力シート!$I$6,AY2,1))</f>
        <v/>
      </c>
      <c r="AZ18" s="683"/>
      <c r="BA18" s="683" t="str">
        <f>IF(入力シート!$I$6="","",MID(入力シート!$I$6,BA2,1))</f>
        <v/>
      </c>
      <c r="BB18" s="683"/>
      <c r="BC18" s="683" t="str">
        <f>IF(入力シート!$I$6="","",MID(入力シート!$I$6,BC2,1))</f>
        <v/>
      </c>
      <c r="BD18" s="683"/>
      <c r="BE18" s="683" t="str">
        <f>IF(入力シート!$I$6="","",MID(入力シート!$I$6,BE2,1))</f>
        <v/>
      </c>
      <c r="BF18" s="683"/>
      <c r="BG18" s="683" t="str">
        <f>IF(入力シート!$I$6="","",MID(入力シート!$I$6,BG2,1))</f>
        <v/>
      </c>
      <c r="BH18" s="683"/>
      <c r="BI18" s="683" t="str">
        <f>IF(入力シート!$I$6="","",MID(入力シート!$I$6,BI2,1))</f>
        <v/>
      </c>
      <c r="BJ18" s="683"/>
      <c r="BK18" s="683" t="str">
        <f>IF(入力シート!$I$6="","",MID(入力シート!$I$6,BK2,1))</f>
        <v/>
      </c>
      <c r="BL18" s="683"/>
      <c r="BM18" s="683" t="str">
        <f>IF(入力シート!$I$6="","",MID(入力シート!$I$6,BM2,1))</f>
        <v/>
      </c>
      <c r="BN18" s="699"/>
    </row>
    <row r="19" spans="2:139" ht="12" customHeight="1" thickBot="1">
      <c r="B19" s="650"/>
      <c r="C19" s="651"/>
      <c r="D19" s="651"/>
      <c r="E19" s="651"/>
      <c r="F19" s="651"/>
      <c r="G19" s="651"/>
      <c r="H19" s="651"/>
      <c r="I19" s="651"/>
      <c r="J19" s="651"/>
      <c r="K19" s="652"/>
      <c r="L19" s="659"/>
      <c r="M19" s="646"/>
      <c r="N19" s="453"/>
      <c r="O19" s="446"/>
      <c r="P19" s="453"/>
      <c r="Q19" s="446"/>
      <c r="R19" s="453"/>
      <c r="S19" s="446"/>
      <c r="T19" s="453"/>
      <c r="U19" s="446"/>
      <c r="V19" s="453"/>
      <c r="W19" s="446"/>
      <c r="X19" s="453"/>
      <c r="Y19" s="446"/>
      <c r="Z19" s="453"/>
      <c r="AA19" s="446"/>
      <c r="AB19" s="453"/>
      <c r="AC19" s="446"/>
      <c r="AD19" s="453"/>
      <c r="AE19" s="446"/>
      <c r="AF19" s="453"/>
      <c r="AG19" s="446"/>
      <c r="AH19" s="453"/>
      <c r="AI19" s="446"/>
      <c r="AJ19" s="453"/>
      <c r="AK19" s="446"/>
      <c r="AL19" s="453"/>
      <c r="AM19" s="446"/>
      <c r="AN19" s="453"/>
      <c r="AO19" s="446"/>
      <c r="AP19" s="453"/>
      <c r="AQ19" s="446"/>
      <c r="AR19" s="453"/>
      <c r="AS19" s="446"/>
      <c r="AT19" s="453"/>
      <c r="AU19" s="446"/>
      <c r="AV19" s="453"/>
      <c r="AW19" s="446"/>
      <c r="AX19" s="453"/>
      <c r="AY19" s="684"/>
      <c r="AZ19" s="684"/>
      <c r="BA19" s="684"/>
      <c r="BB19" s="684"/>
      <c r="BC19" s="684"/>
      <c r="BD19" s="684"/>
      <c r="BE19" s="684"/>
      <c r="BF19" s="684"/>
      <c r="BG19" s="684"/>
      <c r="BH19" s="684"/>
      <c r="BI19" s="684"/>
      <c r="BJ19" s="684"/>
      <c r="BK19" s="684"/>
      <c r="BL19" s="684"/>
      <c r="BM19" s="684"/>
      <c r="BN19" s="700"/>
    </row>
    <row r="20" spans="2:139" ht="12" customHeight="1" thickBot="1">
      <c r="B20" s="529" t="s">
        <v>39</v>
      </c>
      <c r="C20" s="530"/>
      <c r="D20" s="530"/>
      <c r="E20" s="530"/>
      <c r="F20" s="530"/>
      <c r="G20" s="530"/>
      <c r="H20" s="530"/>
      <c r="I20" s="530"/>
      <c r="J20" s="530"/>
      <c r="K20" s="530"/>
      <c r="L20" s="633" t="s">
        <v>40</v>
      </c>
      <c r="M20" s="634"/>
      <c r="N20" s="634"/>
      <c r="O20" s="634"/>
      <c r="P20" s="635"/>
      <c r="Q20" s="594" t="str">
        <f>IF(入力シート!$I$10="","",MID(入力シート!$I$10,M1,1))</f>
        <v/>
      </c>
      <c r="R20" s="457" t="str">
        <f>IF(入力シート!$I$10="","",MID(入力シート!$I$10,N1,1))</f>
        <v/>
      </c>
      <c r="S20" s="457" t="str">
        <f>IF(入力シート!$I$10="","",MID(入力シート!$I$10,O1,1))</f>
        <v/>
      </c>
      <c r="T20" s="457" t="str">
        <f>IF(入力シート!$I$10="","",MID(入力シート!$I$10,P1,1))</f>
        <v/>
      </c>
      <c r="U20" s="457" t="str">
        <f>IF(入力シート!$I$10="","",MID(入力シート!$I$10,Q1,1))</f>
        <v/>
      </c>
      <c r="V20" s="457" t="str">
        <f>IF(入力シート!$I$10="","",MID(入力シート!$I$10,R1,1))</f>
        <v/>
      </c>
      <c r="W20" s="457" t="str">
        <f>IF(入力シート!$I$10="","",MID(入力シート!$I$10,S1,1))</f>
        <v/>
      </c>
      <c r="X20" s="457" t="str">
        <f>IF(入力シート!$I$10="","",MID(入力シート!$I$10,T1,1))</f>
        <v/>
      </c>
      <c r="Y20" s="457" t="str">
        <f>IF(入力シート!$I$10="","",MID(入力シート!$I$10,U1,1))</f>
        <v/>
      </c>
      <c r="Z20" s="457" t="str">
        <f>IF(入力シート!$I$10="","",MID(入力シート!$I$10,V1,1))</f>
        <v/>
      </c>
      <c r="AA20" s="457" t="str">
        <f>IF(入力シート!$I$10="","",MID(入力シート!$I$10,W1,1))</f>
        <v/>
      </c>
      <c r="AB20" s="457" t="str">
        <f>IF(入力シート!$I$10="","",MID(入力シート!$I$10,X1,1))</f>
        <v/>
      </c>
      <c r="AC20" s="457" t="str">
        <f>IF(入力シート!$I$10="","",MID(入力シート!$I$10,Y1,1))</f>
        <v/>
      </c>
      <c r="AD20" s="457" t="str">
        <f>IF(入力シート!$I$10="","",MID(入力シート!$I$10,Z1,1))</f>
        <v/>
      </c>
      <c r="AE20" s="457" t="str">
        <f>IF(入力シート!$I$10="","",MID(入力シート!$I$10,AA1,1))</f>
        <v/>
      </c>
      <c r="AF20" s="457" t="str">
        <f>IF(入力シート!$I$10="","",MID(入力シート!$I$10,AB1,1))</f>
        <v/>
      </c>
      <c r="AG20" s="457" t="str">
        <f>IF(入力シート!$I$10="","",MID(入力シート!$I$10,AC1,1))</f>
        <v/>
      </c>
      <c r="AH20" s="457" t="str">
        <f>IF(入力シート!$I$10="","",MID(入力シート!$I$10,AD1,1))</f>
        <v/>
      </c>
      <c r="AI20" s="457" t="str">
        <f>IF(入力シート!$I$10="","",MID(入力シート!$I$10,AE1,1))</f>
        <v/>
      </c>
      <c r="AJ20" s="457" t="str">
        <f>IF(入力シート!$I$10="","",MID(入力シート!$I$10,AF1,1))</f>
        <v/>
      </c>
      <c r="AK20" s="457" t="str">
        <f>IF(入力シート!$I$10="","",MID(入力シート!$I$10,AG1,1))</f>
        <v/>
      </c>
      <c r="AL20" s="457" t="str">
        <f>IF(入力シート!$I$10="","",MID(入力シート!$I$10,AH1,1))</f>
        <v/>
      </c>
      <c r="AM20" s="457" t="str">
        <f>IF(入力シート!$I$10="","",MID(入力シート!$I$10,AI1,1))</f>
        <v/>
      </c>
      <c r="AN20" s="457" t="str">
        <f>IF(入力シート!$I$10="","",MID(入力シート!$I$10,AJ1,1))</f>
        <v/>
      </c>
      <c r="AO20" s="457" t="str">
        <f>IF(入力シート!$I$10="","",MID(入力シート!$I$10,AK1,1))</f>
        <v/>
      </c>
      <c r="AP20" s="457" t="str">
        <f>IF(入力シート!$I$10="","",MID(入力シート!$I$10,AL1,1))</f>
        <v/>
      </c>
      <c r="AQ20" s="457" t="str">
        <f>IF(入力シート!$I$10="","",MID(入力シート!$I$10,AM1,1))</f>
        <v/>
      </c>
      <c r="AR20" s="457" t="str">
        <f>IF(入力シート!$I$10="","",MID(入力シート!$I$10,AN1,1))</f>
        <v/>
      </c>
      <c r="AS20" s="448" t="str">
        <f>IF(入力シート!$I$10="","",MID(入力シート!$I$10,AO1,1))</f>
        <v/>
      </c>
      <c r="AT20" s="450" t="str">
        <f>IF(入力シート!$I$10="","",MID(入力シート!$I$10,AP1,1))</f>
        <v/>
      </c>
      <c r="AU20" s="5"/>
      <c r="AV20" s="5"/>
      <c r="AW20" s="5"/>
      <c r="AX20" s="5"/>
      <c r="AY20" s="5"/>
      <c r="AZ20" s="5"/>
      <c r="BA20" s="5"/>
      <c r="BB20" s="5"/>
      <c r="BC20" s="5"/>
    </row>
    <row r="21" spans="2:139" ht="12" customHeight="1" thickBot="1">
      <c r="B21" s="529"/>
      <c r="C21" s="530"/>
      <c r="D21" s="530"/>
      <c r="E21" s="530"/>
      <c r="F21" s="530"/>
      <c r="G21" s="530"/>
      <c r="H21" s="530"/>
      <c r="I21" s="530"/>
      <c r="J21" s="530"/>
      <c r="K21" s="530"/>
      <c r="L21" s="636"/>
      <c r="M21" s="637"/>
      <c r="N21" s="637"/>
      <c r="O21" s="637"/>
      <c r="P21" s="638"/>
      <c r="Q21" s="594"/>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49"/>
      <c r="AT21" s="451"/>
      <c r="AU21" s="5"/>
      <c r="AV21" s="5"/>
      <c r="AW21" s="5"/>
      <c r="AX21" s="5"/>
      <c r="AY21" s="5"/>
      <c r="AZ21" s="5"/>
      <c r="BA21" s="5"/>
      <c r="BB21" s="5"/>
      <c r="BC21" s="5"/>
      <c r="BD21" s="5"/>
      <c r="BE21" s="703" t="s">
        <v>38</v>
      </c>
      <c r="BF21" s="703"/>
      <c r="BG21" s="703"/>
      <c r="BH21" s="703"/>
      <c r="BI21" s="703"/>
      <c r="BJ21" s="703"/>
      <c r="BK21" s="703"/>
      <c r="BL21" s="703"/>
    </row>
    <row r="22" spans="2:139" ht="12" customHeight="1" thickBot="1">
      <c r="B22" s="529"/>
      <c r="C22" s="530"/>
      <c r="D22" s="530"/>
      <c r="E22" s="530"/>
      <c r="F22" s="530"/>
      <c r="G22" s="530"/>
      <c r="H22" s="530"/>
      <c r="I22" s="530"/>
      <c r="J22" s="530"/>
      <c r="K22" s="530"/>
      <c r="L22" s="633" t="s">
        <v>44</v>
      </c>
      <c r="M22" s="634"/>
      <c r="N22" s="634"/>
      <c r="O22" s="634"/>
      <c r="P22" s="635"/>
      <c r="Q22" s="559" t="str">
        <f>IF(入力シート!$I$9="","",MID(入力シート!$I$9,M2,1))</f>
        <v/>
      </c>
      <c r="R22" s="536"/>
      <c r="S22" s="560" t="str">
        <f>IF(入力シート!$I$9="","",MID(入力シート!$I$9,O2,1))</f>
        <v/>
      </c>
      <c r="T22" s="536"/>
      <c r="U22" s="560" t="str">
        <f>IF(入力シート!$I$9="","",MID(入力シート!$I$9,Q2,1))</f>
        <v/>
      </c>
      <c r="V22" s="536"/>
      <c r="W22" s="560" t="str">
        <f>IF(入力シート!$I$9="","",MID(入力シート!$I$9,S2,1))</f>
        <v/>
      </c>
      <c r="X22" s="536"/>
      <c r="Y22" s="456" t="str">
        <f>IF(入力シート!$I$9="","",MID(入力シート!$I$9,U2,1))</f>
        <v/>
      </c>
      <c r="Z22" s="456"/>
      <c r="AA22" s="456" t="str">
        <f>IF(入力シート!$I$9="","",MID(入力シート!$I$9,W2,1))</f>
        <v/>
      </c>
      <c r="AB22" s="456"/>
      <c r="AC22" s="456" t="str">
        <f>IF(入力シート!$I$9="","",MID(入力シート!$I$9,Y2,1))</f>
        <v/>
      </c>
      <c r="AD22" s="456"/>
      <c r="AE22" s="456" t="str">
        <f>IF(入力シート!$I$9="","",MID(入力シート!$I$9,AA2,1))</f>
        <v/>
      </c>
      <c r="AF22" s="456"/>
      <c r="AG22" s="456" t="str">
        <f>IF(入力シート!$I$9="","",MID(入力シート!$I$9,AC2,1))</f>
        <v/>
      </c>
      <c r="AH22" s="456"/>
      <c r="AI22" s="456" t="str">
        <f>IF(入力シート!$I$9="","",MID(入力シート!$I$9,AE2,1))</f>
        <v/>
      </c>
      <c r="AJ22" s="456"/>
      <c r="AK22" s="456" t="str">
        <f>IF(入力シート!$I$9="","",MID(入力シート!$I$9,AG2,1))</f>
        <v/>
      </c>
      <c r="AL22" s="456"/>
      <c r="AM22" s="456" t="str">
        <f>IF(入力シート!$I$9="","",MID(入力シート!$I$9,AI2,1))</f>
        <v/>
      </c>
      <c r="AN22" s="456"/>
      <c r="AO22" s="456" t="str">
        <f>IF(入力シート!$I$9="","",MID(入力シート!$I$9,AK2,1))</f>
        <v/>
      </c>
      <c r="AP22" s="456"/>
      <c r="AQ22" s="456" t="str">
        <f>IF(入力シート!$I$9="","",MID(入力シート!$I$9,AM2,1))</f>
        <v/>
      </c>
      <c r="AR22" s="456"/>
      <c r="AS22" s="444" t="str">
        <f>IF(入力シート!$I$9="","",MID(入力シート!$I$9,AO2,1))</f>
        <v/>
      </c>
      <c r="AT22" s="445"/>
      <c r="AU22" s="5"/>
      <c r="AV22" s="5"/>
      <c r="AW22" s="5"/>
      <c r="AX22" s="5"/>
      <c r="AY22" s="5"/>
      <c r="AZ22" s="5"/>
      <c r="BA22" s="5"/>
      <c r="BB22" s="5"/>
      <c r="BC22" s="5"/>
      <c r="BE22" s="7"/>
      <c r="BF22" s="199" t="s">
        <v>41</v>
      </c>
      <c r="BG22" s="199"/>
      <c r="BH22" s="199"/>
      <c r="BI22" s="199" t="s">
        <v>42</v>
      </c>
      <c r="BJ22" s="199"/>
    </row>
    <row r="23" spans="2:139" ht="12" customHeight="1" thickBot="1">
      <c r="B23" s="529"/>
      <c r="C23" s="530"/>
      <c r="D23" s="530"/>
      <c r="E23" s="530"/>
      <c r="F23" s="530"/>
      <c r="G23" s="530"/>
      <c r="H23" s="530"/>
      <c r="I23" s="530"/>
      <c r="J23" s="530"/>
      <c r="K23" s="530"/>
      <c r="L23" s="636"/>
      <c r="M23" s="637"/>
      <c r="N23" s="637"/>
      <c r="O23" s="637"/>
      <c r="P23" s="638"/>
      <c r="Q23" s="559"/>
      <c r="R23" s="536"/>
      <c r="S23" s="560"/>
      <c r="T23" s="536"/>
      <c r="U23" s="560"/>
      <c r="V23" s="536"/>
      <c r="W23" s="560"/>
      <c r="X23" s="536"/>
      <c r="Y23" s="456"/>
      <c r="Z23" s="456"/>
      <c r="AA23" s="456"/>
      <c r="AB23" s="456"/>
      <c r="AC23" s="456"/>
      <c r="AD23" s="456"/>
      <c r="AE23" s="456"/>
      <c r="AF23" s="456"/>
      <c r="AG23" s="456"/>
      <c r="AH23" s="456"/>
      <c r="AI23" s="456"/>
      <c r="AJ23" s="456"/>
      <c r="AK23" s="456"/>
      <c r="AL23" s="456"/>
      <c r="AM23" s="456"/>
      <c r="AN23" s="456"/>
      <c r="AO23" s="456"/>
      <c r="AP23" s="456"/>
      <c r="AQ23" s="456"/>
      <c r="AR23" s="456"/>
      <c r="AS23" s="446"/>
      <c r="AT23" s="447"/>
      <c r="AU23" s="55"/>
      <c r="AV23" s="55"/>
      <c r="AW23" s="55"/>
      <c r="AX23" s="55"/>
      <c r="AY23" s="55"/>
      <c r="AZ23" s="55"/>
      <c r="BA23" s="55"/>
      <c r="BB23" s="55"/>
      <c r="BC23" s="55"/>
      <c r="BD23" s="55"/>
      <c r="BE23" s="7"/>
      <c r="BF23" s="228" t="s">
        <v>43</v>
      </c>
      <c r="BG23" s="228"/>
      <c r="BH23" s="228"/>
      <c r="BI23" s="199" t="s">
        <v>233</v>
      </c>
      <c r="BJ23" s="199"/>
    </row>
    <row r="24" spans="2:139" ht="12" customHeight="1">
      <c r="B24" s="529"/>
      <c r="C24" s="530"/>
      <c r="D24" s="530"/>
      <c r="E24" s="530"/>
      <c r="F24" s="530"/>
      <c r="G24" s="530"/>
      <c r="H24" s="530"/>
      <c r="I24" s="530"/>
      <c r="J24" s="530"/>
      <c r="K24" s="530"/>
      <c r="L24" s="639" t="s">
        <v>48</v>
      </c>
      <c r="M24" s="640"/>
      <c r="N24" s="640"/>
      <c r="O24" s="640"/>
      <c r="P24" s="641"/>
      <c r="Q24" s="645" t="str">
        <f>IF(入力シート!$I$8="","",MID(入力シート!$I$8,M2,1))</f>
        <v/>
      </c>
      <c r="R24" s="538"/>
      <c r="S24" s="537" t="str">
        <f>IF(入力シート!$I$8="","",MID(入力シート!$I$8,O2,1))</f>
        <v/>
      </c>
      <c r="T24" s="538"/>
      <c r="U24" s="537" t="str">
        <f>IF(入力シート!$I$8="","",MID(入力シート!$I$8,Q2,1))</f>
        <v/>
      </c>
      <c r="V24" s="538"/>
      <c r="W24" s="537" t="str">
        <f>IF(入力シート!$I$8="","",MID(入力シート!$I$8,S2,1))</f>
        <v/>
      </c>
      <c r="X24" s="538"/>
      <c r="Y24" s="558" t="str">
        <f>IF(入力シート!$I$8="","",MID(入力シート!$I$8,U2,1))</f>
        <v/>
      </c>
      <c r="Z24" s="558"/>
      <c r="AA24" s="558" t="str">
        <f>IF(入力シート!$I$8="","",MID(入力シート!$I$8,W2,1))</f>
        <v/>
      </c>
      <c r="AB24" s="558"/>
      <c r="AC24" s="558" t="str">
        <f>IF(入力シート!$I$8="","",MID(入力シート!$I$8,Y2,1))</f>
        <v/>
      </c>
      <c r="AD24" s="558"/>
      <c r="AE24" s="558" t="str">
        <f>IF(入力シート!$I$8="","",MID(入力シート!$I$8,AA2,1))</f>
        <v/>
      </c>
      <c r="AF24" s="558"/>
      <c r="AG24" s="537" t="str">
        <f>IF(入力シート!$I$8="","",MID(入力シート!$I$8,AC2,1))</f>
        <v/>
      </c>
      <c r="AH24" s="538"/>
      <c r="AI24" s="537" t="str">
        <f>IF(入力シート!$I$8="","",MID(入力シート!$I$8,AE2,1))</f>
        <v/>
      </c>
      <c r="AJ24" s="538"/>
      <c r="AK24" s="558" t="str">
        <f>IF(入力シート!$I$8="","",MID(入力シート!$I$8,AG2,1))</f>
        <v/>
      </c>
      <c r="AL24" s="558"/>
      <c r="AM24" s="558" t="str">
        <f>IF(入力シート!$I$8="","",MID(入力シート!$I$8,AI2,1))</f>
        <v/>
      </c>
      <c r="AN24" s="558"/>
      <c r="AO24" s="558" t="str">
        <f>IF(入力シート!$I$8="","",MID(入力シート!$I$8,AK2,1))</f>
        <v/>
      </c>
      <c r="AP24" s="558"/>
      <c r="AQ24" s="558" t="str">
        <f>IF(入力シート!$I$8="","",MID(入力シート!$I$8,AM2,1))</f>
        <v/>
      </c>
      <c r="AR24" s="558"/>
      <c r="AS24" s="444" t="str">
        <f>IF(入力シート!$I$8="","",MID(入力シート!$I$8,AO2,1))</f>
        <v/>
      </c>
      <c r="AT24" s="445"/>
      <c r="AU24" s="55"/>
      <c r="AV24" s="55"/>
      <c r="AW24" s="55"/>
      <c r="AX24" s="55"/>
      <c r="AY24" s="55"/>
      <c r="AZ24" s="55"/>
      <c r="BA24" s="55"/>
      <c r="BB24" s="55"/>
      <c r="BC24" s="55"/>
      <c r="BD24" s="55"/>
      <c r="BE24" s="16"/>
      <c r="BF24" s="228" t="s">
        <v>45</v>
      </c>
      <c r="BG24" s="228"/>
      <c r="BH24" s="228"/>
      <c r="BI24" s="199" t="s">
        <v>234</v>
      </c>
      <c r="BJ24" s="199"/>
    </row>
    <row r="25" spans="2:139" ht="12" customHeight="1" thickBot="1">
      <c r="B25" s="532"/>
      <c r="C25" s="533"/>
      <c r="D25" s="533"/>
      <c r="E25" s="533"/>
      <c r="F25" s="533"/>
      <c r="G25" s="533"/>
      <c r="H25" s="533"/>
      <c r="I25" s="533"/>
      <c r="J25" s="533"/>
      <c r="K25" s="533"/>
      <c r="L25" s="642"/>
      <c r="M25" s="643"/>
      <c r="N25" s="643"/>
      <c r="O25" s="643"/>
      <c r="P25" s="644"/>
      <c r="Q25" s="646"/>
      <c r="R25" s="453"/>
      <c r="S25" s="446"/>
      <c r="T25" s="453"/>
      <c r="U25" s="446"/>
      <c r="V25" s="453"/>
      <c r="W25" s="446"/>
      <c r="X25" s="453"/>
      <c r="Y25" s="455"/>
      <c r="Z25" s="455"/>
      <c r="AA25" s="455"/>
      <c r="AB25" s="455"/>
      <c r="AC25" s="455"/>
      <c r="AD25" s="455"/>
      <c r="AE25" s="455"/>
      <c r="AF25" s="455"/>
      <c r="AG25" s="446"/>
      <c r="AH25" s="453"/>
      <c r="AI25" s="446"/>
      <c r="AJ25" s="453"/>
      <c r="AK25" s="455"/>
      <c r="AL25" s="455"/>
      <c r="AM25" s="455"/>
      <c r="AN25" s="455"/>
      <c r="AO25" s="455"/>
      <c r="AP25" s="455"/>
      <c r="AQ25" s="455"/>
      <c r="AR25" s="455"/>
      <c r="AS25" s="446"/>
      <c r="AT25" s="447"/>
      <c r="AU25" s="55"/>
      <c r="AV25" s="55"/>
      <c r="AW25" s="55"/>
      <c r="AX25" s="55"/>
      <c r="AY25" s="55"/>
      <c r="AZ25" s="55"/>
      <c r="BA25" s="55"/>
      <c r="BB25" s="55"/>
      <c r="BC25" s="55"/>
      <c r="BD25" s="55"/>
      <c r="BE25" s="16"/>
      <c r="BF25" s="228" t="s">
        <v>46</v>
      </c>
      <c r="BG25" s="228"/>
      <c r="BH25" s="228"/>
      <c r="BI25" s="199" t="s">
        <v>47</v>
      </c>
      <c r="BJ25" s="199"/>
    </row>
    <row r="26" spans="2:139" ht="12" customHeight="1">
      <c r="B26" s="526" t="s">
        <v>54</v>
      </c>
      <c r="C26" s="527"/>
      <c r="D26" s="527"/>
      <c r="E26" s="527"/>
      <c r="F26" s="527"/>
      <c r="G26" s="527"/>
      <c r="H26" s="527"/>
      <c r="I26" s="527"/>
      <c r="J26" s="527"/>
      <c r="K26" s="528"/>
      <c r="L26" s="542" t="s">
        <v>1</v>
      </c>
      <c r="M26" s="543"/>
      <c r="N26" s="543"/>
      <c r="O26" s="543"/>
      <c r="P26" s="544"/>
      <c r="Q26" s="624" t="str">
        <f>IF(入力シート!$I$11="","",MID(入力シート!$I$11,1,1))</f>
        <v/>
      </c>
      <c r="R26" s="452"/>
      <c r="S26" s="444" t="str">
        <f>IF(入力シート!$I$11="","",MID(入力シート!$I$11,2,1))</f>
        <v/>
      </c>
      <c r="T26" s="452"/>
      <c r="U26" s="444" t="str">
        <f>IF(入力シート!$I$11="","",MID(入力シート!$I$11,3,1))</f>
        <v/>
      </c>
      <c r="V26" s="452"/>
      <c r="W26" s="626" t="s">
        <v>105</v>
      </c>
      <c r="X26" s="627"/>
      <c r="Y26" s="454" t="str">
        <f>IF(入力シート!$L$11="","",MID(入力シート!$L$11,1,1))</f>
        <v/>
      </c>
      <c r="Z26" s="454"/>
      <c r="AA26" s="454" t="str">
        <f>IF(入力シート!$L$11="","",MID(入力シート!$L$11,2,1))</f>
        <v/>
      </c>
      <c r="AB26" s="454"/>
      <c r="AC26" s="454" t="str">
        <f>IF(入力シート!$L$11="","",MID(入力シート!$L$11,3,1))</f>
        <v/>
      </c>
      <c r="AD26" s="454"/>
      <c r="AE26" s="454" t="str">
        <f>IF(入力シート!$L$11="","",MID(入力シート!$L$11,4,1))</f>
        <v/>
      </c>
      <c r="AF26" s="539"/>
      <c r="BF26" s="228" t="s">
        <v>50</v>
      </c>
      <c r="BG26" s="228"/>
      <c r="BH26" s="228"/>
      <c r="BI26" s="199" t="s">
        <v>51</v>
      </c>
      <c r="BJ26" s="199"/>
    </row>
    <row r="27" spans="2:139" ht="12" customHeight="1" thickBot="1">
      <c r="B27" s="529"/>
      <c r="C27" s="530"/>
      <c r="D27" s="530"/>
      <c r="E27" s="530"/>
      <c r="F27" s="530"/>
      <c r="G27" s="530"/>
      <c r="H27" s="530"/>
      <c r="I27" s="530"/>
      <c r="J27" s="530"/>
      <c r="K27" s="531"/>
      <c r="L27" s="545"/>
      <c r="M27" s="546"/>
      <c r="N27" s="546"/>
      <c r="O27" s="546"/>
      <c r="P27" s="547"/>
      <c r="Q27" s="625"/>
      <c r="R27" s="464"/>
      <c r="S27" s="463"/>
      <c r="T27" s="464"/>
      <c r="U27" s="463"/>
      <c r="V27" s="464"/>
      <c r="W27" s="628"/>
      <c r="X27" s="629"/>
      <c r="Y27" s="462"/>
      <c r="Z27" s="462"/>
      <c r="AA27" s="462"/>
      <c r="AB27" s="462"/>
      <c r="AC27" s="462"/>
      <c r="AD27" s="462"/>
      <c r="AE27" s="462"/>
      <c r="AF27" s="561"/>
      <c r="AG27" s="56"/>
      <c r="AH27" s="56"/>
      <c r="AI27" s="56"/>
      <c r="AJ27" s="56"/>
      <c r="AK27" s="56"/>
      <c r="AL27" s="56"/>
      <c r="AM27" s="56"/>
      <c r="AN27" s="56"/>
      <c r="AO27" s="56"/>
      <c r="AP27" s="56"/>
      <c r="AQ27" s="56"/>
      <c r="AY27" s="56"/>
      <c r="AZ27" s="56"/>
      <c r="BA27" s="56"/>
      <c r="BB27" s="56"/>
      <c r="BC27" s="5"/>
      <c r="BD27" s="5"/>
      <c r="BF27" s="228" t="s">
        <v>52</v>
      </c>
      <c r="BG27" s="228"/>
      <c r="BH27" s="228"/>
      <c r="BI27" s="199" t="s">
        <v>53</v>
      </c>
      <c r="BJ27" s="199"/>
    </row>
    <row r="28" spans="2:139" ht="12" customHeight="1">
      <c r="B28" s="529"/>
      <c r="C28" s="530"/>
      <c r="D28" s="530"/>
      <c r="E28" s="530"/>
      <c r="F28" s="530"/>
      <c r="G28" s="530"/>
      <c r="H28" s="530"/>
      <c r="I28" s="530"/>
      <c r="J28" s="530"/>
      <c r="K28" s="531"/>
      <c r="L28" s="542" t="s">
        <v>3</v>
      </c>
      <c r="M28" s="543"/>
      <c r="N28" s="543"/>
      <c r="O28" s="543"/>
      <c r="P28" s="544"/>
      <c r="Q28" s="556" t="str">
        <f>IF(入力シート!$I$14="","",MID(入力シート!$I$14,M2,1))</f>
        <v/>
      </c>
      <c r="R28" s="452"/>
      <c r="S28" s="444" t="str">
        <f>IF(入力シート!$I$14="","",MID(入力シート!$I$14,O2,1))</f>
        <v/>
      </c>
      <c r="T28" s="452"/>
      <c r="U28" s="444" t="str">
        <f>IF(入力シート!$I$14="","",MID(入力シート!$I$14,Q2,1))</f>
        <v/>
      </c>
      <c r="V28" s="452"/>
      <c r="W28" s="444" t="str">
        <f>IF(入力シート!$I$14="","",MID(入力シート!$I$14,S2,1))</f>
        <v/>
      </c>
      <c r="X28" s="452"/>
      <c r="Y28" s="454" t="str">
        <f>IF(入力シート!$I$14="","",MID(入力シート!$I$14,U2,1))</f>
        <v/>
      </c>
      <c r="Z28" s="454"/>
      <c r="AA28" s="454" t="str">
        <f>IF(入力シート!$I$14="","",MID(入力シート!$I$14,W2,1))</f>
        <v/>
      </c>
      <c r="AB28" s="454"/>
      <c r="AC28" s="454" t="str">
        <f>IF(入力シート!$I$14="","",MID(入力シート!$I$14,Y2,1))</f>
        <v/>
      </c>
      <c r="AD28" s="454"/>
      <c r="AE28" s="454" t="str">
        <f>IF(入力シート!$I$14="","",MID(入力シート!$I$14,AA2,1))</f>
        <v/>
      </c>
      <c r="AF28" s="454"/>
      <c r="AG28" s="454" t="str">
        <f>IF(入力シート!$I$14="","",MID(入力シート!$I$14,AC2,1))</f>
        <v/>
      </c>
      <c r="AH28" s="454"/>
      <c r="AI28" s="454" t="str">
        <f>IF(入力シート!$I$14="","",MID(入力シート!$I$14,AE2,1))</f>
        <v/>
      </c>
      <c r="AJ28" s="454"/>
      <c r="AK28" s="454" t="str">
        <f>IF(入力シート!$I$14="","",MID(入力シート!$I$14,AG2,1))</f>
        <v/>
      </c>
      <c r="AL28" s="454"/>
      <c r="AM28" s="454" t="str">
        <f>IF(入力シート!$I$14="","",MID(入力シート!$I$14,AI2,1))</f>
        <v/>
      </c>
      <c r="AN28" s="454"/>
      <c r="AO28" s="444" t="str">
        <f>IF(入力シート!$I$14="","",MID(入力シート!$I$14,AK2,1))</f>
        <v/>
      </c>
      <c r="AP28" s="445"/>
      <c r="BF28" s="228" t="s">
        <v>55</v>
      </c>
      <c r="BG28" s="228"/>
      <c r="BH28" s="228"/>
      <c r="BI28" s="199" t="s">
        <v>56</v>
      </c>
      <c r="BJ28" s="199"/>
    </row>
    <row r="29" spans="2:139" ht="12" customHeight="1" thickBot="1">
      <c r="B29" s="529"/>
      <c r="C29" s="530"/>
      <c r="D29" s="530"/>
      <c r="E29" s="530"/>
      <c r="F29" s="530"/>
      <c r="G29" s="530"/>
      <c r="H29" s="530"/>
      <c r="I29" s="530"/>
      <c r="J29" s="530"/>
      <c r="K29" s="531"/>
      <c r="L29" s="545"/>
      <c r="M29" s="546"/>
      <c r="N29" s="546"/>
      <c r="O29" s="546"/>
      <c r="P29" s="547"/>
      <c r="Q29" s="557"/>
      <c r="R29" s="453"/>
      <c r="S29" s="446"/>
      <c r="T29" s="453"/>
      <c r="U29" s="446"/>
      <c r="V29" s="453"/>
      <c r="W29" s="446"/>
      <c r="X29" s="453"/>
      <c r="Y29" s="455"/>
      <c r="Z29" s="455"/>
      <c r="AA29" s="455"/>
      <c r="AB29" s="455"/>
      <c r="AC29" s="455"/>
      <c r="AD29" s="455"/>
      <c r="AE29" s="455"/>
      <c r="AF29" s="455"/>
      <c r="AG29" s="455"/>
      <c r="AH29" s="455"/>
      <c r="AI29" s="455"/>
      <c r="AJ29" s="455"/>
      <c r="AK29" s="455"/>
      <c r="AL29" s="455"/>
      <c r="AM29" s="455"/>
      <c r="AN29" s="455"/>
      <c r="AO29" s="446"/>
      <c r="AP29" s="447"/>
    </row>
    <row r="30" spans="2:139" ht="12" customHeight="1">
      <c r="B30" s="529"/>
      <c r="C30" s="530"/>
      <c r="D30" s="530"/>
      <c r="E30" s="530"/>
      <c r="F30" s="530"/>
      <c r="G30" s="530"/>
      <c r="H30" s="530"/>
      <c r="I30" s="530"/>
      <c r="J30" s="530"/>
      <c r="K30" s="531"/>
      <c r="L30" s="550" t="s">
        <v>4</v>
      </c>
      <c r="M30" s="551"/>
      <c r="N30" s="551"/>
      <c r="O30" s="551"/>
      <c r="P30" s="552"/>
      <c r="Q30" s="556" t="str">
        <f>IF(入力シート!$V$14="","",MID(入力シート!$V$14,M2,1))</f>
        <v/>
      </c>
      <c r="R30" s="452"/>
      <c r="S30" s="444" t="str">
        <f>IF(入力シート!$V$14="","",MID(入力シート!$V$14,O2,1))</f>
        <v/>
      </c>
      <c r="T30" s="452"/>
      <c r="U30" s="444" t="str">
        <f>IF(入力シート!$V$14="","",MID(入力シート!$V$14,Q2,1))</f>
        <v/>
      </c>
      <c r="V30" s="452"/>
      <c r="W30" s="444" t="str">
        <f>IF(入力シート!$V$14="","",MID(入力シート!$V$14,S2,1))</f>
        <v/>
      </c>
      <c r="X30" s="452"/>
      <c r="Y30" s="454" t="str">
        <f>IF(入力シート!$V$14="","",MID(入力シート!$V$14,U2,1))</f>
        <v/>
      </c>
      <c r="Z30" s="454"/>
      <c r="AA30" s="454" t="str">
        <f>IF(入力シート!$V$14="","",MID(入力シート!$V$14,W2,1))</f>
        <v/>
      </c>
      <c r="AB30" s="454"/>
      <c r="AC30" s="454" t="str">
        <f>IF(入力シート!$V$14="","",MID(入力シート!$V$14,Y2,1))</f>
        <v/>
      </c>
      <c r="AD30" s="454"/>
      <c r="AE30" s="454" t="str">
        <f>IF(入力シート!$V$14="","",MID(入力シート!$V$14,AA2,1))</f>
        <v/>
      </c>
      <c r="AF30" s="454"/>
      <c r="AG30" s="454" t="str">
        <f>IF(入力シート!$V$14="","",MID(入力シート!$V$14,AC2,1))</f>
        <v/>
      </c>
      <c r="AH30" s="454"/>
      <c r="AI30" s="454" t="str">
        <f>IF(入力シート!$V$14="","",MID(入力シート!$V$14,AE2,1))</f>
        <v/>
      </c>
      <c r="AJ30" s="454"/>
      <c r="AK30" s="454" t="str">
        <f>IF(入力シート!$V$14="","",MID(入力シート!$V$14,AG2,1))</f>
        <v/>
      </c>
      <c r="AL30" s="454"/>
      <c r="AM30" s="454" t="str">
        <f>IF(入力シート!$V$14="","",MID(入力シート!$V$14,AI2,1))</f>
        <v/>
      </c>
      <c r="AN30" s="539"/>
    </row>
    <row r="31" spans="2:139" ht="12" customHeight="1" thickBot="1">
      <c r="B31" s="529"/>
      <c r="C31" s="530"/>
      <c r="D31" s="530"/>
      <c r="E31" s="530"/>
      <c r="F31" s="530"/>
      <c r="G31" s="530"/>
      <c r="H31" s="530"/>
      <c r="I31" s="530"/>
      <c r="J31" s="530"/>
      <c r="K31" s="531"/>
      <c r="L31" s="553"/>
      <c r="M31" s="554"/>
      <c r="N31" s="554"/>
      <c r="O31" s="554"/>
      <c r="P31" s="555"/>
      <c r="Q31" s="630"/>
      <c r="R31" s="464"/>
      <c r="S31" s="463"/>
      <c r="T31" s="464"/>
      <c r="U31" s="463"/>
      <c r="V31" s="464"/>
      <c r="W31" s="463"/>
      <c r="X31" s="464"/>
      <c r="Y31" s="462"/>
      <c r="Z31" s="462"/>
      <c r="AA31" s="462"/>
      <c r="AB31" s="462"/>
      <c r="AC31" s="462"/>
      <c r="AD31" s="462"/>
      <c r="AE31" s="462"/>
      <c r="AF31" s="462"/>
      <c r="AG31" s="462"/>
      <c r="AH31" s="462"/>
      <c r="AI31" s="462"/>
      <c r="AJ31" s="462"/>
      <c r="AK31" s="462"/>
      <c r="AL31" s="462"/>
      <c r="AM31" s="462"/>
      <c r="AN31" s="561"/>
    </row>
    <row r="32" spans="2:139" ht="12" customHeight="1">
      <c r="B32" s="529"/>
      <c r="C32" s="530"/>
      <c r="D32" s="530"/>
      <c r="E32" s="530"/>
      <c r="F32" s="530"/>
      <c r="G32" s="530"/>
      <c r="H32" s="530"/>
      <c r="I32" s="530"/>
      <c r="J32" s="530"/>
      <c r="K32" s="531"/>
      <c r="L32" s="550" t="s">
        <v>2</v>
      </c>
      <c r="M32" s="551"/>
      <c r="N32" s="551"/>
      <c r="O32" s="551"/>
      <c r="P32" s="551"/>
      <c r="Q32" s="556" t="str">
        <f>IF(入力シート!$N$13="","",MID(入力シート!$CR$12,M2,1))</f>
        <v/>
      </c>
      <c r="R32" s="452"/>
      <c r="S32" s="444" t="str">
        <f>IF(入力シート!$N$13="","",MID(入力シート!$CR$12,O2,1))</f>
        <v/>
      </c>
      <c r="T32" s="452"/>
      <c r="U32" s="444" t="str">
        <f>IF(入力シート!$N$13="","",MID(入力シート!$CR$12,Q2,1))</f>
        <v/>
      </c>
      <c r="V32" s="452"/>
      <c r="W32" s="444" t="str">
        <f>IF(入力シート!$N$13="","",MID(入力シート!$CR$12,S2,1))</f>
        <v/>
      </c>
      <c r="X32" s="452"/>
      <c r="Y32" s="444" t="str">
        <f>IF(入力シート!$N$13="","",MID(入力シート!$CR$12,U2,1))</f>
        <v/>
      </c>
      <c r="Z32" s="452"/>
      <c r="AA32" s="444" t="str">
        <f>IF(入力シート!$N$13="","",MID(入力シート!$CR$12,W2,1))</f>
        <v/>
      </c>
      <c r="AB32" s="452"/>
      <c r="AC32" s="444" t="str">
        <f>IF(入力シート!$N$13="","",MID(入力シート!$CR$12,Y2,1))</f>
        <v/>
      </c>
      <c r="AD32" s="452"/>
      <c r="AE32" s="444" t="str">
        <f>IF(入力シート!$N$13="","",MID(入力シート!$CR$12,AA2,1))</f>
        <v/>
      </c>
      <c r="AF32" s="452"/>
      <c r="AG32" s="444" t="str">
        <f>IF(入力シート!$N$13="","",MID(入力シート!$CR$12,AC2,1))</f>
        <v/>
      </c>
      <c r="AH32" s="452"/>
      <c r="AI32" s="444" t="str">
        <f>IF(入力シート!$N$13="","",MID(入力シート!$CR$12,AE2,1))</f>
        <v/>
      </c>
      <c r="AJ32" s="452"/>
      <c r="AK32" s="444" t="str">
        <f>IF(入力シート!$N$13="","",MID(入力シート!$CR$12,AG2,1))</f>
        <v/>
      </c>
      <c r="AL32" s="452"/>
      <c r="AM32" s="444" t="str">
        <f>IF(入力シート!$N$13="","",MID(入力シート!$CR$12,AI2,1))</f>
        <v/>
      </c>
      <c r="AN32" s="452"/>
      <c r="AO32" s="444" t="str">
        <f>IF(入力シート!$N$13="","",MID(入力シート!$CR$12,AK2,1))</f>
        <v/>
      </c>
      <c r="AP32" s="452"/>
      <c r="AQ32" s="444" t="str">
        <f>IF(入力シート!$N$13="","",MID(入力シート!$CR$12,AM2,1))</f>
        <v/>
      </c>
      <c r="AR32" s="452"/>
      <c r="AS32" s="444" t="str">
        <f>IF(入力シート!$N$13="","",MID(入力シート!$CR$12,AO2,1))</f>
        <v/>
      </c>
      <c r="AT32" s="452"/>
      <c r="AU32" s="444" t="str">
        <f>IF(入力シート!$N$13="","",MID(入力シート!$CR$12,AQ2,1))</f>
        <v/>
      </c>
      <c r="AV32" s="452"/>
      <c r="AW32" s="444" t="str">
        <f>IF(入力シート!$N$13="","",MID(入力シート!$CR$12,AS2,1))</f>
        <v/>
      </c>
      <c r="AX32" s="452"/>
      <c r="AY32" s="444" t="str">
        <f>IF(入力シート!$N$13="","",MID(入力シート!$CR$12,AU2,1))</f>
        <v/>
      </c>
      <c r="AZ32" s="452"/>
      <c r="BA32" s="444" t="str">
        <f>IF(入力シート!$N$13="","",MID(入力シート!$CR$12,AW2,1))</f>
        <v/>
      </c>
      <c r="BB32" s="452"/>
      <c r="BC32" s="444" t="str">
        <f>IF(入力シート!$N$13="","",MID(入力シート!$CR$12,AY2,1))</f>
        <v/>
      </c>
      <c r="BD32" s="452"/>
      <c r="BE32" s="444" t="str">
        <f>IF(入力シート!$N$13="","",MID(入力シート!$CR$12,BA2,1))</f>
        <v/>
      </c>
      <c r="BF32" s="452"/>
      <c r="BG32" s="444" t="str">
        <f>IF(入力シート!$N$13="","",MID(入力シート!$CR$12,BC2,1))</f>
        <v/>
      </c>
      <c r="BH32" s="452"/>
      <c r="BI32" s="444" t="str">
        <f>IF(入力シート!$N$13="","",MID(入力シート!$CR$12,BE2,1))</f>
        <v/>
      </c>
      <c r="BJ32" s="452"/>
      <c r="BK32" s="444" t="str">
        <f>IF(入力シート!$N$13="","",MID(入力シート!$CR$12,BG2,1))</f>
        <v/>
      </c>
      <c r="BL32" s="452"/>
      <c r="BM32" s="444" t="str">
        <f>IF(入力シート!$N$13="","",MID(入力シート!$CR$12,BI2,1))</f>
        <v/>
      </c>
      <c r="BN32" s="445"/>
      <c r="DT32" s="541"/>
      <c r="DU32" s="541"/>
      <c r="DV32" s="541"/>
      <c r="DW32" s="541"/>
      <c r="DX32" s="541"/>
      <c r="DY32" s="541"/>
      <c r="DZ32" s="541"/>
      <c r="EA32" s="541"/>
      <c r="EB32" s="541"/>
      <c r="EC32" s="541"/>
      <c r="ED32" s="541"/>
      <c r="EE32" s="541"/>
      <c r="EF32" s="541"/>
      <c r="EG32" s="541"/>
      <c r="EH32" s="541"/>
      <c r="EI32" s="541"/>
    </row>
    <row r="33" spans="2:139" ht="12" customHeight="1" thickBot="1">
      <c r="B33" s="529"/>
      <c r="C33" s="530"/>
      <c r="D33" s="530"/>
      <c r="E33" s="530"/>
      <c r="F33" s="530"/>
      <c r="G33" s="530"/>
      <c r="H33" s="530"/>
      <c r="I33" s="530"/>
      <c r="J33" s="530"/>
      <c r="K33" s="531"/>
      <c r="L33" s="669"/>
      <c r="M33" s="670"/>
      <c r="N33" s="670"/>
      <c r="O33" s="670"/>
      <c r="P33" s="670"/>
      <c r="Q33" s="557"/>
      <c r="R33" s="453"/>
      <c r="S33" s="446"/>
      <c r="T33" s="453"/>
      <c r="U33" s="446"/>
      <c r="V33" s="453"/>
      <c r="W33" s="446"/>
      <c r="X33" s="453"/>
      <c r="Y33" s="446"/>
      <c r="Z33" s="453"/>
      <c r="AA33" s="446"/>
      <c r="AB33" s="453"/>
      <c r="AC33" s="446"/>
      <c r="AD33" s="453"/>
      <c r="AE33" s="446"/>
      <c r="AF33" s="453"/>
      <c r="AG33" s="446"/>
      <c r="AH33" s="453"/>
      <c r="AI33" s="446"/>
      <c r="AJ33" s="453"/>
      <c r="AK33" s="446"/>
      <c r="AL33" s="453"/>
      <c r="AM33" s="446"/>
      <c r="AN33" s="453"/>
      <c r="AO33" s="446"/>
      <c r="AP33" s="453"/>
      <c r="AQ33" s="446"/>
      <c r="AR33" s="453"/>
      <c r="AS33" s="446"/>
      <c r="AT33" s="453"/>
      <c r="AU33" s="446"/>
      <c r="AV33" s="453"/>
      <c r="AW33" s="446"/>
      <c r="AX33" s="453"/>
      <c r="AY33" s="446"/>
      <c r="AZ33" s="453"/>
      <c r="BA33" s="446"/>
      <c r="BB33" s="453"/>
      <c r="BC33" s="446"/>
      <c r="BD33" s="453"/>
      <c r="BE33" s="446"/>
      <c r="BF33" s="453"/>
      <c r="BG33" s="446"/>
      <c r="BH33" s="453"/>
      <c r="BI33" s="446"/>
      <c r="BJ33" s="453"/>
      <c r="BK33" s="446"/>
      <c r="BL33" s="453"/>
      <c r="BM33" s="446"/>
      <c r="BN33" s="447"/>
      <c r="DT33" s="541"/>
      <c r="DU33" s="541"/>
      <c r="DV33" s="541"/>
      <c r="DW33" s="541"/>
      <c r="DX33" s="541"/>
      <c r="DY33" s="541"/>
      <c r="DZ33" s="541"/>
      <c r="EA33" s="541"/>
      <c r="EB33" s="541"/>
      <c r="EC33" s="541"/>
      <c r="ED33" s="541"/>
      <c r="EE33" s="541"/>
      <c r="EF33" s="541"/>
      <c r="EG33" s="541"/>
      <c r="EH33" s="541"/>
      <c r="EI33" s="541"/>
    </row>
    <row r="34" spans="2:139" ht="12" customHeight="1">
      <c r="B34" s="529"/>
      <c r="C34" s="530"/>
      <c r="D34" s="530"/>
      <c r="E34" s="530"/>
      <c r="F34" s="530"/>
      <c r="G34" s="530"/>
      <c r="H34" s="530"/>
      <c r="I34" s="530"/>
      <c r="J34" s="530"/>
      <c r="K34" s="531"/>
      <c r="L34" s="669"/>
      <c r="M34" s="670"/>
      <c r="N34" s="670"/>
      <c r="O34" s="670"/>
      <c r="P34" s="670"/>
      <c r="Q34" s="548" t="str">
        <f>IF(入力シート!$N$13="","",MID(入力シート!$CR$12,BK2,1))</f>
        <v/>
      </c>
      <c r="R34" s="454"/>
      <c r="S34" s="454" t="str">
        <f>IF(入力シート!$N$13="","",MID(入力シート!$CR$12,BM2,1))</f>
        <v/>
      </c>
      <c r="T34" s="454"/>
      <c r="U34" s="454" t="str">
        <f>IF(入力シート!$N$13="","",MID(入力シート!$CR$12,BO2,1))</f>
        <v/>
      </c>
      <c r="V34" s="454"/>
      <c r="W34" s="454" t="str">
        <f>IF(入力シート!$N$13="","",MID(入力シート!$CR$12,BQ2,1))</f>
        <v/>
      </c>
      <c r="X34" s="454"/>
      <c r="Y34" s="454" t="str">
        <f>IF(入力シート!$N$13="","",MID(入力シート!$CR$12,BS2,1))</f>
        <v/>
      </c>
      <c r="Z34" s="454"/>
      <c r="AA34" s="454" t="str">
        <f>IF(入力シート!$N$13="","",MID(入力シート!$CR$12,BU2,1))</f>
        <v/>
      </c>
      <c r="AB34" s="454"/>
      <c r="AC34" s="454" t="str">
        <f>IF(入力シート!$N$13="","",MID(入力シート!$CR$12,BW2,1))</f>
        <v/>
      </c>
      <c r="AD34" s="454"/>
      <c r="AE34" s="454" t="str">
        <f>IF(入力シート!$N$13="","",MID(入力シート!$CR$12,BY2,1))</f>
        <v/>
      </c>
      <c r="AF34" s="454"/>
      <c r="AG34" s="454" t="str">
        <f>IF(入力シート!$N$13="","",MID(入力シート!$CR$12,CA2,1))</f>
        <v/>
      </c>
      <c r="AH34" s="454"/>
      <c r="AI34" s="454" t="str">
        <f>IF(入力シート!$N$13="","",MID(入力シート!$CR$12,CC2,1))</f>
        <v/>
      </c>
      <c r="AJ34" s="454"/>
      <c r="AK34" s="454" t="str">
        <f>IF(入力シート!$N$13="","",MID(入力シート!$CR$12,CE2,1))</f>
        <v/>
      </c>
      <c r="AL34" s="454"/>
      <c r="AM34" s="454" t="str">
        <f>IF(入力シート!$N$13="","",MID(入力シート!$CR$12,CG2,1))</f>
        <v/>
      </c>
      <c r="AN34" s="454"/>
      <c r="AO34" s="454" t="str">
        <f>IF(入力シート!$N$13="","",MID(入力シート!$CR$12,CI2,1))</f>
        <v/>
      </c>
      <c r="AP34" s="454"/>
      <c r="AQ34" s="454" t="str">
        <f>IF(入力シート!$N$13="","",MID(入力シート!$CR$12,CK2,1))</f>
        <v/>
      </c>
      <c r="AR34" s="454"/>
      <c r="AS34" s="454" t="str">
        <f>IF(入力シート!$N$13="","",MID(入力シート!$CR$12,CM2,1))</f>
        <v/>
      </c>
      <c r="AT34" s="454"/>
      <c r="AU34" s="454" t="str">
        <f>IF(入力シート!$N$13="","",MID(入力シート!$CR$12,CO2,1))</f>
        <v/>
      </c>
      <c r="AV34" s="454"/>
      <c r="AW34" s="454" t="str">
        <f>IF(入力シート!$N$13="","",MID(入力シート!$CR$12,CQ2,1))</f>
        <v/>
      </c>
      <c r="AX34" s="454"/>
      <c r="AY34" s="454" t="str">
        <f>IF(入力シート!$N$13="","",MID(入力シート!$CR$12,CS2,1))</f>
        <v/>
      </c>
      <c r="AZ34" s="454"/>
      <c r="BA34" s="454" t="str">
        <f>IF(入力シート!$N$13="","",MID(入力シート!$CR$12,CU2,1))</f>
        <v/>
      </c>
      <c r="BB34" s="454"/>
      <c r="BC34" s="454" t="str">
        <f>IF(入力シート!$N$13="","",MID(入力シート!$CR$12,CW2,1))</f>
        <v/>
      </c>
      <c r="BD34" s="454"/>
      <c r="BE34" s="454" t="str">
        <f>IF(入力シート!$N$13="","",MID(入力シート!$CR$12,CY2,1))</f>
        <v/>
      </c>
      <c r="BF34" s="454"/>
      <c r="BG34" s="454" t="str">
        <f>IF(入力シート!$N$13="","",MID(入力シート!$CR$12,DA2,1))</f>
        <v/>
      </c>
      <c r="BH34" s="454"/>
      <c r="BI34" s="454" t="str">
        <f>IF(入力シート!$N$13="","",MID(入力シート!$CR$12,DC2,1))</f>
        <v/>
      </c>
      <c r="BJ34" s="454"/>
      <c r="BK34" s="454" t="str">
        <f>IF(入力シート!$N$13="","",MID(入力シート!$CR$12,DE2,1))</f>
        <v/>
      </c>
      <c r="BL34" s="454"/>
      <c r="BM34" s="454" t="str">
        <f>IF(入力シート!$N$13="","",MID(入力シート!$CR$12,DG2,1))</f>
        <v/>
      </c>
      <c r="BN34" s="539"/>
      <c r="DT34" s="57"/>
      <c r="DU34" s="57"/>
      <c r="DV34" s="57"/>
      <c r="DW34" s="57"/>
      <c r="DX34" s="57"/>
      <c r="DY34" s="57"/>
      <c r="DZ34" s="57"/>
      <c r="EA34" s="57"/>
      <c r="EB34" s="57"/>
      <c r="EC34" s="57"/>
      <c r="ED34" s="57"/>
      <c r="EE34" s="57"/>
      <c r="EF34" s="57"/>
      <c r="EG34" s="57"/>
      <c r="EH34" s="57"/>
      <c r="EI34" s="57"/>
    </row>
    <row r="35" spans="2:139" ht="12" customHeight="1" thickBot="1">
      <c r="B35" s="532"/>
      <c r="C35" s="533"/>
      <c r="D35" s="533"/>
      <c r="E35" s="533"/>
      <c r="F35" s="533"/>
      <c r="G35" s="533"/>
      <c r="H35" s="533"/>
      <c r="I35" s="533"/>
      <c r="J35" s="533"/>
      <c r="K35" s="534"/>
      <c r="L35" s="553"/>
      <c r="M35" s="554"/>
      <c r="N35" s="554"/>
      <c r="O35" s="554"/>
      <c r="P35" s="554"/>
      <c r="Q35" s="549"/>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5"/>
      <c r="BA35" s="455"/>
      <c r="BB35" s="455"/>
      <c r="BC35" s="455"/>
      <c r="BD35" s="455"/>
      <c r="BE35" s="455"/>
      <c r="BF35" s="455"/>
      <c r="BG35" s="455"/>
      <c r="BH35" s="455"/>
      <c r="BI35" s="455"/>
      <c r="BJ35" s="455"/>
      <c r="BK35" s="455"/>
      <c r="BL35" s="455"/>
      <c r="BM35" s="455"/>
      <c r="BN35" s="540"/>
      <c r="DT35" s="57"/>
      <c r="DU35" s="57"/>
      <c r="DV35" s="57"/>
      <c r="DW35" s="57"/>
      <c r="DX35" s="57"/>
      <c r="DY35" s="57"/>
      <c r="DZ35" s="57"/>
      <c r="EA35" s="57"/>
      <c r="EB35" s="57"/>
      <c r="EC35" s="57"/>
      <c r="ED35" s="57"/>
      <c r="EE35" s="57"/>
      <c r="EF35" s="57"/>
      <c r="EG35" s="57"/>
      <c r="EH35" s="57"/>
      <c r="EI35" s="57"/>
    </row>
    <row r="36" spans="2:139" ht="12" customHeight="1" thickBot="1">
      <c r="B36" s="471" t="s">
        <v>57</v>
      </c>
      <c r="C36" s="518"/>
      <c r="D36" s="518"/>
      <c r="E36" s="518"/>
      <c r="F36" s="518"/>
      <c r="G36" s="518"/>
      <c r="H36" s="518"/>
      <c r="I36" s="518"/>
      <c r="J36" s="518"/>
      <c r="K36" s="704"/>
      <c r="L36" s="584" t="s">
        <v>40</v>
      </c>
      <c r="M36" s="585"/>
      <c r="N36" s="585"/>
      <c r="O36" s="585"/>
      <c r="P36" s="586"/>
      <c r="Q36" s="593" t="str">
        <f>IF(入力シート!$I$18="","",IF(入力シート!$I$18=入力シート!$CV$5,MID(入力シート!$R$22,M1,1),""))</f>
        <v/>
      </c>
      <c r="R36" s="449" t="str">
        <f>IF(入力シート!$I$18="","",IF(入力シート!$I$18=入力シート!$CV$5,MID(入力シート!$R$22,N1,1),""))</f>
        <v/>
      </c>
      <c r="S36" s="449" t="str">
        <f>IF(入力シート!$I$18="","",IF(入力シート!$I$18=入力シート!$CV$5,MID(入力シート!$R$22,O1,1),""))</f>
        <v/>
      </c>
      <c r="T36" s="449" t="str">
        <f>IF(入力シート!$I$18="","",IF(入力シート!$I$18=入力シート!$CV$5,MID(入力シート!$R$22,P1,1),""))</f>
        <v/>
      </c>
      <c r="U36" s="449" t="str">
        <f>IF(入力シート!$I$18="","",IF(入力シート!$I$18=入力シート!$CV$5,MID(入力シート!$R$22,Q1,1),""))</f>
        <v/>
      </c>
      <c r="V36" s="449" t="str">
        <f>IF(入力シート!$I$18="","",IF(入力シート!$I$18=入力シート!$CV$5,MID(入力シート!$R$22,R1,1),""))</f>
        <v/>
      </c>
      <c r="W36" s="449" t="str">
        <f>IF(入力シート!$I$18="","",IF(入力シート!$I$18=入力シート!$CV$5,MID(入力シート!$R$22,S1,1),""))</f>
        <v/>
      </c>
      <c r="X36" s="449" t="str">
        <f>IF(入力シート!$I$18="","",IF(入力シート!$I$18=入力シート!$CV$5,MID(入力シート!$R$22,T1,1),""))</f>
        <v/>
      </c>
      <c r="Y36" s="449" t="str">
        <f>IF(入力シート!$I$18="","",IF(入力シート!$I$18=入力シート!$CV$5,MID(入力シート!$R$22,U1,1),""))</f>
        <v/>
      </c>
      <c r="Z36" s="449" t="str">
        <f>IF(入力シート!$I$18="","",IF(入力シート!$I$18=入力シート!$CV$5,MID(入力シート!$R$22,V1,1),""))</f>
        <v/>
      </c>
      <c r="AA36" s="449" t="str">
        <f>IF(入力シート!$I$18="","",IF(入力シート!$I$18=入力シート!$CV$5,MID(入力シート!$R$22,W1,1),""))</f>
        <v/>
      </c>
      <c r="AB36" s="449" t="str">
        <f>IF(入力シート!$I$18="","",IF(入力シート!$I$18=入力シート!$CV$5,MID(入力シート!$R$22,X1,1),""))</f>
        <v/>
      </c>
      <c r="AC36" s="449" t="str">
        <f>IF(入力シート!$I$18="","",IF(入力シート!$I$18=入力シート!$CV$5,MID(入力シート!$R$22,Y1,1),""))</f>
        <v/>
      </c>
      <c r="AD36" s="449" t="str">
        <f>IF(入力シート!$I$18="","",IF(入力シート!$I$18=入力シート!$CV$5,MID(入力シート!$R$22,Z1,1),""))</f>
        <v/>
      </c>
      <c r="AE36" s="449" t="str">
        <f>IF(入力シート!$I$18="","",IF(入力シート!$I$18=入力シート!$CV$5,MID(入力シート!$R$22,AA1,1),""))</f>
        <v/>
      </c>
      <c r="AF36" s="449" t="str">
        <f>IF(入力シート!$I$18="","",IF(入力シート!$I$18=入力シート!$CV$5,MID(入力シート!$R$22,AB1,1),""))</f>
        <v/>
      </c>
      <c r="AG36" s="449" t="str">
        <f>IF(入力シート!$I$18="","",IF(入力シート!$I$18=入力シート!$CV$5,MID(入力シート!$R$22,AC1,1),""))</f>
        <v/>
      </c>
      <c r="AH36" s="449" t="str">
        <f>IF(入力シート!$I$18="","",IF(入力シート!$I$18=入力シート!$CV$5,MID(入力シート!$R$22,AD1,1),""))</f>
        <v/>
      </c>
      <c r="AI36" s="449" t="str">
        <f>IF(入力シート!$I$18="","",IF(入力シート!$I$18=入力シート!$CV$5,MID(入力シート!$R$22,AE1,1),""))</f>
        <v/>
      </c>
      <c r="AJ36" s="449" t="str">
        <f>IF(入力シート!$I$18="","",IF(入力シート!$I$18=入力シート!$CV$5,MID(入力シート!$R$22,AF1,1),""))</f>
        <v/>
      </c>
      <c r="AK36" s="449" t="str">
        <f>IF(入力シート!$I$18="","",IF(入力シート!$I$18=入力シート!$CV$5,MID(入力シート!$R$22,AG1,1),""))</f>
        <v/>
      </c>
      <c r="AL36" s="449" t="str">
        <f>IF(入力シート!$I$18="","",IF(入力シート!$I$18=入力シート!$CV$5,MID(入力シート!$R$22,AH1,1),""))</f>
        <v/>
      </c>
      <c r="AM36" s="449" t="str">
        <f>IF(入力シート!$I$18="","",IF(入力シート!$I$18=入力シート!$CV$5,MID(入力シート!$R$22,AI1,1),""))</f>
        <v/>
      </c>
      <c r="AN36" s="449" t="str">
        <f>IF(入力シート!$I$18="","",IF(入力シート!$I$18=入力シート!$CV$5,MID(入力シート!$R$22,AJ1,1),""))</f>
        <v/>
      </c>
      <c r="AO36" s="449" t="str">
        <f>IF(入力シート!$I$18="","",IF(入力シート!$I$18=入力シート!$CV$5,MID(入力シート!$R$22,AK1,1),""))</f>
        <v/>
      </c>
      <c r="AP36" s="449" t="str">
        <f>IF(入力シート!$I$18="","",IF(入力シート!$I$18=入力シート!$CV$5,MID(入力シート!$R$22,AL1,1),""))</f>
        <v/>
      </c>
      <c r="AQ36" s="449" t="str">
        <f>IF(入力シート!$I$18="","",IF(入力シート!$I$18=入力シート!$CV$5,MID(入力シート!$R$22,AM1,1),""))</f>
        <v/>
      </c>
      <c r="AR36" s="449" t="str">
        <f>IF(入力シート!$I$18="","",IF(入力シート!$I$18=入力シート!$CV$5,MID(入力シート!$R$22,AN1,1),""))</f>
        <v/>
      </c>
      <c r="AS36" s="448" t="str">
        <f>IF(入力シート!$I$18="","",IF(入力シート!$I$18=入力シート!$CV$5,MID(入力シート!$R$22,AO1,1),""))</f>
        <v/>
      </c>
      <c r="AT36" s="450" t="str">
        <f>IF(入力シート!$I$18="","",IF(入力シート!$I$18=入力シート!$CV$5,MID(入力シート!$R$22,AP1,1),""))</f>
        <v/>
      </c>
      <c r="AU36" s="59"/>
      <c r="AV36" s="59"/>
      <c r="AW36" s="59"/>
      <c r="AX36" s="59"/>
      <c r="AY36" s="59"/>
      <c r="AZ36" s="59"/>
      <c r="BA36" s="48"/>
      <c r="BB36" s="48"/>
      <c r="BC36" s="60"/>
      <c r="BD36" s="61"/>
      <c r="BE36" s="61"/>
      <c r="BF36" s="61"/>
      <c r="BG36" s="61"/>
      <c r="BH36" s="61"/>
      <c r="BI36" s="61"/>
      <c r="BJ36" s="60"/>
      <c r="BK36" s="48"/>
      <c r="BL36" s="48"/>
    </row>
    <row r="37" spans="2:139" ht="12" customHeight="1" thickBot="1">
      <c r="B37" s="705"/>
      <c r="C37" s="613"/>
      <c r="D37" s="613"/>
      <c r="E37" s="613"/>
      <c r="F37" s="613"/>
      <c r="G37" s="613"/>
      <c r="H37" s="613"/>
      <c r="I37" s="613"/>
      <c r="J37" s="613"/>
      <c r="K37" s="614"/>
      <c r="L37" s="584"/>
      <c r="M37" s="585"/>
      <c r="N37" s="585"/>
      <c r="O37" s="585"/>
      <c r="P37" s="586"/>
      <c r="Q37" s="594"/>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49"/>
      <c r="AT37" s="451"/>
      <c r="AU37" s="48"/>
      <c r="AV37" s="48"/>
      <c r="AW37" s="48"/>
      <c r="AX37" s="48"/>
      <c r="AY37" s="48"/>
      <c r="AZ37" s="48"/>
      <c r="BA37" s="48"/>
      <c r="BB37" s="48"/>
      <c r="BC37" s="62"/>
      <c r="BD37" s="61"/>
      <c r="BE37" s="61"/>
      <c r="BF37" s="61"/>
      <c r="BG37" s="61"/>
      <c r="BH37" s="61"/>
      <c r="BI37" s="61"/>
      <c r="BJ37" s="62"/>
      <c r="BK37" s="48"/>
      <c r="BL37" s="48"/>
    </row>
    <row r="38" spans="2:139" ht="12" customHeight="1" thickBot="1">
      <c r="B38" s="705"/>
      <c r="C38" s="613"/>
      <c r="D38" s="613"/>
      <c r="E38" s="613"/>
      <c r="F38" s="613"/>
      <c r="G38" s="613"/>
      <c r="H38" s="613"/>
      <c r="I38" s="613"/>
      <c r="J38" s="613"/>
      <c r="K38" s="614"/>
      <c r="L38" s="584" t="s">
        <v>44</v>
      </c>
      <c r="M38" s="601"/>
      <c r="N38" s="601"/>
      <c r="O38" s="601"/>
      <c r="P38" s="602"/>
      <c r="Q38" s="559" t="str">
        <f>IF(入力シート!$I$18="","",IF(入力シート!$I$18=入力シート!$CV$5,MID(入力シート!$R$21,M2,1),""))</f>
        <v/>
      </c>
      <c r="R38" s="536"/>
      <c r="S38" s="560" t="str">
        <f>IF(入力シート!$I$18="","",IF(入力シート!$I$18=入力シート!$CV$5,MID(入力シート!$R$21,O2,1),""))</f>
        <v/>
      </c>
      <c r="T38" s="536"/>
      <c r="U38" s="560" t="str">
        <f>IF(入力シート!$I$18="","",IF(入力シート!$I$18=入力シート!$CV$5,MID(入力シート!$R$21,Q2,1),""))</f>
        <v/>
      </c>
      <c r="V38" s="536"/>
      <c r="W38" s="560" t="str">
        <f>IF(入力シート!$I$18="","",IF(入力シート!$I$18=入力シート!$CV$5,MID(入力シート!$R$21,S2,1),""))</f>
        <v/>
      </c>
      <c r="X38" s="536"/>
      <c r="Y38" s="456" t="str">
        <f>IF(入力シート!$I$18="","",IF(入力シート!$I$18=入力シート!$CV$5,MID(入力シート!$R$21,U2,1),""))</f>
        <v/>
      </c>
      <c r="Z38" s="456"/>
      <c r="AA38" s="456" t="str">
        <f>IF(入力シート!$I$18="","",IF(入力シート!$I$18=入力シート!$CV$5,MID(入力シート!$R$21,W2,1),""))</f>
        <v/>
      </c>
      <c r="AB38" s="456"/>
      <c r="AC38" s="456" t="str">
        <f>IF(入力シート!$I$18="","",IF(入力シート!$I$18=入力シート!$CV$5,MID(入力シート!$R$21,Y2,1),""))</f>
        <v/>
      </c>
      <c r="AD38" s="456"/>
      <c r="AE38" s="456" t="str">
        <f>IF(入力シート!$I$18="","",IF(入力シート!$I$18=入力シート!$CV$5,MID(入力シート!$R$21,AA2,1),""))</f>
        <v/>
      </c>
      <c r="AF38" s="456"/>
      <c r="AG38" s="456" t="str">
        <f>IF(入力シート!$I$18="","",IF(入力シート!$I$18=入力シート!$CV$5,MID(入力シート!$R$21,AC2,1),""))</f>
        <v/>
      </c>
      <c r="AH38" s="456"/>
      <c r="AI38" s="456" t="str">
        <f>IF(入力シート!$I$18="","",IF(入力シート!$I$18=入力シート!$CV$5,MID(入力シート!$R$21,AE2,1),""))</f>
        <v/>
      </c>
      <c r="AJ38" s="456"/>
      <c r="AK38" s="456" t="str">
        <f>IF(入力シート!$I$18="","",IF(入力シート!$I$18=入力シート!$CV$5,MID(入力シート!$R$21,AG2,1),""))</f>
        <v/>
      </c>
      <c r="AL38" s="456"/>
      <c r="AM38" s="456" t="str">
        <f>IF(入力シート!$I$18="","",IF(入力シート!$I$18=入力シート!$CV$5,MID(入力シート!$R$21,AI2,1),""))</f>
        <v/>
      </c>
      <c r="AN38" s="456"/>
      <c r="AO38" s="456" t="str">
        <f>IF(入力シート!$I$18="","",IF(入力シート!$I$18=入力シート!$CV$5,MID(入力シート!$R$21,AK2,1),""))</f>
        <v/>
      </c>
      <c r="AP38" s="456"/>
      <c r="AQ38" s="456" t="str">
        <f>IF(入力シート!$I$18="","",IF(入力シート!$I$18=入力シート!$CV$5,MID(入力シート!$R$21,AM2,1),""))</f>
        <v/>
      </c>
      <c r="AR38" s="456"/>
      <c r="AS38" s="444" t="str">
        <f>IF(入力シート!$I$18="","",IF(入力シート!$I$18=入力シート!$CV$5,MID(入力シート!$R$21,AO2,1),""))</f>
        <v/>
      </c>
      <c r="AT38" s="445"/>
      <c r="AU38" s="48"/>
      <c r="AV38" s="48"/>
      <c r="AW38" s="48"/>
      <c r="AX38" s="48"/>
      <c r="AY38" s="48"/>
      <c r="AZ38" s="48"/>
      <c r="BA38" s="48"/>
      <c r="BB38" s="48"/>
      <c r="BC38" s="48"/>
      <c r="BD38" s="48"/>
      <c r="BE38" s="48"/>
      <c r="BF38" s="48"/>
      <c r="BG38" s="48"/>
      <c r="BH38" s="48"/>
      <c r="BI38" s="48"/>
      <c r="BJ38" s="48"/>
      <c r="BK38" s="48"/>
      <c r="BL38" s="48"/>
    </row>
    <row r="39" spans="2:139" ht="12" customHeight="1" thickBot="1">
      <c r="B39" s="705"/>
      <c r="C39" s="613"/>
      <c r="D39" s="613"/>
      <c r="E39" s="613"/>
      <c r="F39" s="613"/>
      <c r="G39" s="613"/>
      <c r="H39" s="613"/>
      <c r="I39" s="613"/>
      <c r="J39" s="613"/>
      <c r="K39" s="614"/>
      <c r="L39" s="584"/>
      <c r="M39" s="601"/>
      <c r="N39" s="601"/>
      <c r="O39" s="601"/>
      <c r="P39" s="602"/>
      <c r="Q39" s="559"/>
      <c r="R39" s="536"/>
      <c r="S39" s="560"/>
      <c r="T39" s="536"/>
      <c r="U39" s="560"/>
      <c r="V39" s="536"/>
      <c r="W39" s="560"/>
      <c r="X39" s="536"/>
      <c r="Y39" s="456"/>
      <c r="Z39" s="456"/>
      <c r="AA39" s="456"/>
      <c r="AB39" s="456"/>
      <c r="AC39" s="456"/>
      <c r="AD39" s="456"/>
      <c r="AE39" s="456"/>
      <c r="AF39" s="456"/>
      <c r="AG39" s="456"/>
      <c r="AH39" s="456"/>
      <c r="AI39" s="456"/>
      <c r="AJ39" s="456"/>
      <c r="AK39" s="456"/>
      <c r="AL39" s="456"/>
      <c r="AM39" s="456"/>
      <c r="AN39" s="456"/>
      <c r="AO39" s="456"/>
      <c r="AP39" s="456"/>
      <c r="AQ39" s="456"/>
      <c r="AR39" s="456"/>
      <c r="AS39" s="446"/>
      <c r="AT39" s="447"/>
      <c r="AU39" s="60"/>
      <c r="AV39" s="60"/>
      <c r="AW39" s="60"/>
      <c r="AX39" s="60"/>
      <c r="AY39" s="60"/>
      <c r="AZ39" s="60"/>
      <c r="BA39" s="60"/>
      <c r="BB39" s="60"/>
      <c r="BC39" s="60"/>
      <c r="BD39" s="60"/>
      <c r="BE39" s="60"/>
      <c r="BF39" s="48"/>
      <c r="BG39" s="48"/>
      <c r="BH39" s="48"/>
      <c r="BI39" s="48"/>
      <c r="BJ39" s="48"/>
      <c r="BK39" s="48"/>
      <c r="BL39" s="48"/>
    </row>
    <row r="40" spans="2:139" ht="12" customHeight="1">
      <c r="B40" s="705"/>
      <c r="C40" s="613"/>
      <c r="D40" s="613"/>
      <c r="E40" s="613"/>
      <c r="F40" s="613"/>
      <c r="G40" s="613"/>
      <c r="H40" s="613"/>
      <c r="I40" s="613"/>
      <c r="J40" s="613"/>
      <c r="K40" s="614"/>
      <c r="L40" s="587" t="s">
        <v>48</v>
      </c>
      <c r="M40" s="588"/>
      <c r="N40" s="588"/>
      <c r="O40" s="588"/>
      <c r="P40" s="589"/>
      <c r="Q40" s="556" t="str">
        <f>IF(入力シート!$I$18="","",IF(入力シート!$I$18=入力シート!$CV$5,MID(入力シート!$R$20,M2,1),""))</f>
        <v/>
      </c>
      <c r="R40" s="452"/>
      <c r="S40" s="444" t="str">
        <f>IF(入力シート!$I$18="","",IF(入力シート!$I$18=入力シート!$CV$5,MID(入力シート!$R$20,O2,1),""))</f>
        <v/>
      </c>
      <c r="T40" s="452"/>
      <c r="U40" s="444" t="str">
        <f>IF(入力シート!$I$18="","",IF(入力シート!$I$18=入力シート!$CV$5,MID(入力シート!$R$20,Q2,1),""))</f>
        <v/>
      </c>
      <c r="V40" s="452"/>
      <c r="W40" s="444" t="str">
        <f>IF(入力シート!$I$18="","",IF(入力シート!$I$18=入力シート!$CV$5,MID(入力シート!$R$20,S2,1),""))</f>
        <v/>
      </c>
      <c r="X40" s="452"/>
      <c r="Y40" s="444" t="str">
        <f>IF(入力シート!$I$18="","",IF(入力シート!$I$18=入力シート!$CV$5,MID(入力シート!$R$20,U2,1),""))</f>
        <v/>
      </c>
      <c r="Z40" s="452"/>
      <c r="AA40" s="444" t="str">
        <f>IF(入力シート!$I$18="","",IF(入力シート!$I$18=入力シート!$CV$5,MID(入力シート!$R$20,W2,1),""))</f>
        <v/>
      </c>
      <c r="AB40" s="452"/>
      <c r="AC40" s="444" t="str">
        <f>IF(入力シート!$I$18="","",IF(入力シート!$I$18=入力シート!$CV$5,MID(入力シート!$R$20,Y2,1),""))</f>
        <v/>
      </c>
      <c r="AD40" s="452"/>
      <c r="AE40" s="444" t="str">
        <f>IF(入力シート!$I$18="","",IF(入力シート!$I$18=入力シート!$CV$5,MID(入力シート!$R$20,AA2,1),""))</f>
        <v/>
      </c>
      <c r="AF40" s="452"/>
      <c r="AG40" s="444" t="str">
        <f>IF(入力シート!$I$18="","",IF(入力シート!$I$18=入力シート!$CV$5,MID(入力シート!$R$20,AC2,1),""))</f>
        <v/>
      </c>
      <c r="AH40" s="452"/>
      <c r="AI40" s="444" t="str">
        <f>IF(入力シート!$I$18="","",IF(入力シート!$I$18=入力シート!$CV$5,MID(入力シート!$R$20,AE2,1),""))</f>
        <v/>
      </c>
      <c r="AJ40" s="452"/>
      <c r="AK40" s="444" t="str">
        <f>IF(入力シート!$I$18="","",IF(入力シート!$I$18=入力シート!$CV$5,MID(入力シート!$R$20,AG2,1),""))</f>
        <v/>
      </c>
      <c r="AL40" s="452"/>
      <c r="AM40" s="444" t="str">
        <f>IF(入力シート!$I$18="","",IF(入力シート!$I$18=入力シート!$CV$5,MID(入力シート!$R$20,AI2,1),""))</f>
        <v/>
      </c>
      <c r="AN40" s="452"/>
      <c r="AO40" s="444" t="str">
        <f>IF(入力シート!$I$18="","",IF(入力シート!$I$18=入力シート!$CV$5,MID(入力シート!$R$20,AK2,1),""))</f>
        <v/>
      </c>
      <c r="AP40" s="452"/>
      <c r="AQ40" s="444" t="str">
        <f>IF(入力シート!$I$18="","",IF(入力シート!$I$18=入力シート!$CV$5,MID(入力シート!$R$20,AM2,1),""))</f>
        <v/>
      </c>
      <c r="AR40" s="452"/>
      <c r="AS40" s="444" t="str">
        <f>IF(入力シート!$I$18="","",IF(入力シート!$I$18=入力シート!$CV$5,MID(入力シート!$R$20,AO2,1),""))</f>
        <v/>
      </c>
      <c r="AT40" s="445"/>
      <c r="AU40" s="60"/>
      <c r="AV40" s="60"/>
      <c r="AW40" s="60"/>
      <c r="AX40" s="60"/>
      <c r="AY40" s="60"/>
      <c r="AZ40" s="60"/>
      <c r="BA40" s="60"/>
      <c r="BB40" s="60"/>
      <c r="BC40" s="60"/>
      <c r="BD40" s="60"/>
      <c r="BE40" s="60"/>
      <c r="BF40" s="48"/>
      <c r="BG40" s="48"/>
      <c r="BH40" s="48"/>
      <c r="BI40" s="48"/>
      <c r="BJ40" s="48"/>
      <c r="BK40" s="48"/>
      <c r="BL40" s="48"/>
    </row>
    <row r="41" spans="2:139" ht="12" customHeight="1" thickBot="1">
      <c r="B41" s="705"/>
      <c r="C41" s="613"/>
      <c r="D41" s="613"/>
      <c r="E41" s="613"/>
      <c r="F41" s="613"/>
      <c r="G41" s="613"/>
      <c r="H41" s="613"/>
      <c r="I41" s="613"/>
      <c r="J41" s="613"/>
      <c r="K41" s="614"/>
      <c r="L41" s="590"/>
      <c r="M41" s="591"/>
      <c r="N41" s="591"/>
      <c r="O41" s="591"/>
      <c r="P41" s="592"/>
      <c r="Q41" s="557"/>
      <c r="R41" s="453"/>
      <c r="S41" s="446"/>
      <c r="T41" s="453"/>
      <c r="U41" s="446"/>
      <c r="V41" s="453"/>
      <c r="W41" s="446"/>
      <c r="X41" s="453"/>
      <c r="Y41" s="446"/>
      <c r="Z41" s="453"/>
      <c r="AA41" s="446"/>
      <c r="AB41" s="453"/>
      <c r="AC41" s="446"/>
      <c r="AD41" s="453"/>
      <c r="AE41" s="446"/>
      <c r="AF41" s="453"/>
      <c r="AG41" s="446"/>
      <c r="AH41" s="453"/>
      <c r="AI41" s="446"/>
      <c r="AJ41" s="453"/>
      <c r="AK41" s="446"/>
      <c r="AL41" s="453"/>
      <c r="AM41" s="446"/>
      <c r="AN41" s="453"/>
      <c r="AO41" s="446"/>
      <c r="AP41" s="453"/>
      <c r="AQ41" s="446"/>
      <c r="AR41" s="453"/>
      <c r="AS41" s="446"/>
      <c r="AT41" s="447"/>
      <c r="AU41" s="60"/>
      <c r="AV41" s="60"/>
      <c r="AW41" s="60"/>
      <c r="AX41" s="60"/>
      <c r="AY41" s="60"/>
      <c r="AZ41" s="60"/>
      <c r="BA41" s="60"/>
      <c r="BB41" s="60"/>
      <c r="BC41" s="60"/>
      <c r="BD41" s="60"/>
      <c r="BE41" s="60"/>
      <c r="BF41" s="48"/>
      <c r="BG41" s="48"/>
      <c r="BH41" s="48"/>
      <c r="BI41" s="48"/>
      <c r="BJ41" s="48"/>
      <c r="BK41" s="48"/>
      <c r="BL41" s="48"/>
    </row>
    <row r="42" spans="2:139" ht="12" customHeight="1">
      <c r="B42" s="705"/>
      <c r="C42" s="613"/>
      <c r="D42" s="613"/>
      <c r="E42" s="613"/>
      <c r="F42" s="613"/>
      <c r="G42" s="613"/>
      <c r="H42" s="613"/>
      <c r="I42" s="613"/>
      <c r="J42" s="613"/>
      <c r="K42" s="614"/>
      <c r="L42" s="550" t="s">
        <v>58</v>
      </c>
      <c r="M42" s="551"/>
      <c r="N42" s="551"/>
      <c r="O42" s="551"/>
      <c r="P42" s="552"/>
      <c r="Q42" s="548" t="str">
        <f>IF(入力シート!$I$18="","",IF(入力シート!$I$18=入力シート!$CV$5,MID(入力シート!$R$18,M2,1),""))</f>
        <v/>
      </c>
      <c r="R42" s="454"/>
      <c r="S42" s="454" t="str">
        <f>IF(入力シート!$I$18="","",IF(入力シート!$I$18=入力シート!$CV$5,MID(入力シート!$R$18,O2,1),""))</f>
        <v/>
      </c>
      <c r="T42" s="454"/>
      <c r="U42" s="454" t="str">
        <f>IF(入力シート!$I$18="","",IF(入力シート!$I$18=入力シート!$CV$5,MID(入力シート!$R$18,Q2,1),""))</f>
        <v/>
      </c>
      <c r="V42" s="454"/>
      <c r="W42" s="454" t="str">
        <f>IF(入力シート!$I$18="","",IF(入力シート!$I$18=入力シート!$CV$5,MID(入力シート!$R$18,S2,1),""))</f>
        <v/>
      </c>
      <c r="X42" s="454"/>
      <c r="Y42" s="454" t="str">
        <f>IF(入力シート!$I$18="","",IF(入力シート!$I$18=入力シート!$CV$5,MID(入力シート!$R$18,U2,1),""))</f>
        <v/>
      </c>
      <c r="Z42" s="454"/>
      <c r="AA42" s="454" t="str">
        <f>IF(入力シート!$I$18="","",IF(入力シート!$I$18=入力シート!$CV$5,MID(入力シート!$R$18,W2,1),""))</f>
        <v/>
      </c>
      <c r="AB42" s="454"/>
      <c r="AC42" s="454" t="str">
        <f>IF(入力シート!$I$18="","",IF(入力シート!$I$18=入力シート!$CV$5,MID(入力シート!$R$18,Y2,1),""))</f>
        <v/>
      </c>
      <c r="AD42" s="454"/>
      <c r="AE42" s="454" t="str">
        <f>IF(入力シート!$I$18="","",IF(入力シート!$I$18=入力シート!$CV$5,MID(入力シート!$R$18,AA2,1),""))</f>
        <v/>
      </c>
      <c r="AF42" s="454"/>
      <c r="AG42" s="454" t="str">
        <f>IF(入力シート!$I$18="","",IF(入力シート!$I$18=入力シート!$CV$5,MID(入力シート!$R$18,AC2,1),""))</f>
        <v/>
      </c>
      <c r="AH42" s="454"/>
      <c r="AI42" s="454" t="str">
        <f>IF(入力シート!$I$18="","",IF(入力シート!$I$18=入力シート!$CV$5,MID(入力シート!$R$18,AE2,1),""))</f>
        <v/>
      </c>
      <c r="AJ42" s="454"/>
      <c r="AK42" s="454" t="str">
        <f>IF(入力シート!$I$18="","",IF(入力シート!$I$18=入力シート!$CV$5,MID(入力シート!$R$18,AG2,1),""))</f>
        <v/>
      </c>
      <c r="AL42" s="454"/>
      <c r="AM42" s="454" t="str">
        <f>IF(入力シート!$I$18="","",IF(入力シート!$I$18=入力シート!$CV$5,MID(入力シート!$R$18,AI2,1),""))</f>
        <v/>
      </c>
      <c r="AN42" s="454"/>
      <c r="AO42" s="454" t="str">
        <f>IF(入力シート!$I$18="","",IF(入力シート!$I$18=入力シート!$CV$5,MID(入力シート!$R$18,AK2,1),""))</f>
        <v/>
      </c>
      <c r="AP42" s="454"/>
      <c r="AQ42" s="454" t="str">
        <f>IF(入力シート!$I$18="","",IF(入力シート!$I$18=入力シート!$CV$5,MID(入力シート!$R$18,AM2,1),""))</f>
        <v/>
      </c>
      <c r="AR42" s="454"/>
      <c r="AS42" s="454" t="str">
        <f>IF(入力シート!$I$18="","",IF(入力シート!$I$18=入力シート!$CV$5,MID(入力シート!$R$18,AO2,1),""))</f>
        <v/>
      </c>
      <c r="AT42" s="539"/>
      <c r="AU42" s="63"/>
      <c r="AV42" s="63"/>
      <c r="AW42" s="48"/>
      <c r="AX42" s="63"/>
      <c r="AY42" s="63"/>
      <c r="AZ42" s="63"/>
      <c r="BA42" s="63"/>
      <c r="BB42" s="63"/>
      <c r="BC42" s="63"/>
      <c r="BD42" s="63"/>
      <c r="BE42" s="63"/>
      <c r="BF42" s="48"/>
      <c r="BG42" s="48"/>
      <c r="BH42" s="48"/>
      <c r="BI42" s="48"/>
      <c r="BJ42" s="48"/>
      <c r="BK42" s="48"/>
      <c r="BL42" s="48"/>
    </row>
    <row r="43" spans="2:139" ht="12" customHeight="1" thickBot="1">
      <c r="B43" s="705"/>
      <c r="C43" s="613"/>
      <c r="D43" s="613"/>
      <c r="E43" s="613"/>
      <c r="F43" s="613"/>
      <c r="G43" s="613"/>
      <c r="H43" s="613"/>
      <c r="I43" s="613"/>
      <c r="J43" s="613"/>
      <c r="K43" s="614"/>
      <c r="L43" s="553"/>
      <c r="M43" s="554"/>
      <c r="N43" s="554"/>
      <c r="O43" s="554"/>
      <c r="P43" s="555"/>
      <c r="Q43" s="549"/>
      <c r="R43" s="455"/>
      <c r="S43" s="455"/>
      <c r="T43" s="455"/>
      <c r="U43" s="455"/>
      <c r="V43" s="455"/>
      <c r="W43" s="455"/>
      <c r="X43" s="455"/>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540"/>
      <c r="AU43" s="63"/>
      <c r="AV43" s="63"/>
      <c r="AW43" s="58"/>
      <c r="AX43" s="63"/>
      <c r="AY43" s="63"/>
      <c r="AZ43" s="58"/>
      <c r="BA43" s="63"/>
      <c r="BB43" s="63"/>
      <c r="BC43" s="63"/>
      <c r="BD43" s="63"/>
      <c r="BE43" s="63"/>
      <c r="BF43" s="61"/>
      <c r="BG43" s="61"/>
      <c r="BH43" s="61"/>
      <c r="BI43" s="61"/>
      <c r="BJ43" s="48"/>
      <c r="BK43" s="48"/>
      <c r="BL43" s="48"/>
    </row>
    <row r="44" spans="2:139" ht="12" customHeight="1">
      <c r="B44" s="705"/>
      <c r="C44" s="613"/>
      <c r="D44" s="613"/>
      <c r="E44" s="613"/>
      <c r="F44" s="613"/>
      <c r="G44" s="613"/>
      <c r="H44" s="613"/>
      <c r="I44" s="613"/>
      <c r="J44" s="613"/>
      <c r="K44" s="614"/>
      <c r="L44" s="542" t="s">
        <v>1</v>
      </c>
      <c r="M44" s="543"/>
      <c r="N44" s="543"/>
      <c r="O44" s="543"/>
      <c r="P44" s="544"/>
      <c r="Q44" s="548" t="str">
        <f>IF(入力シート!$I$18="","",IF(入力シート!$I$18=入力シート!$CV$5,MID(入力シート!$R$23,1,1),""))</f>
        <v/>
      </c>
      <c r="R44" s="454"/>
      <c r="S44" s="454" t="str">
        <f>IF(入力シート!$I$18="","",IF(入力シート!$I$18=入力シート!$CV$5,MID(入力シート!$R$23,2,1),""))</f>
        <v/>
      </c>
      <c r="T44" s="454"/>
      <c r="U44" s="454" t="str">
        <f>IF(入力シート!$I$18="","",IF(入力シート!$I$18=入力シート!$CV$5,MID(入力シート!$R$23,3,1),""))</f>
        <v/>
      </c>
      <c r="V44" s="454"/>
      <c r="W44" s="454" t="s">
        <v>59</v>
      </c>
      <c r="X44" s="454"/>
      <c r="Y44" s="454" t="str">
        <f>IF(入力シート!$U$23="","",IF(入力シート!$I$18=入力シート!$CV$5,MID(入力シート!$U$23,M2,1),""))</f>
        <v/>
      </c>
      <c r="Z44" s="454"/>
      <c r="AA44" s="454" t="str">
        <f>IF(入力シート!$U$23="","",IF(入力シート!$I$18=入力シート!$CV$5,MID(入力シート!$U$23,O2,1),""))</f>
        <v/>
      </c>
      <c r="AB44" s="454"/>
      <c r="AC44" s="454" t="str">
        <f>IF(入力シート!$U$23="","",IF(入力シート!$I$18=入力シート!$CV$5,MID(入力シート!$U$23,Q2,1),""))</f>
        <v/>
      </c>
      <c r="AD44" s="454"/>
      <c r="AE44" s="454" t="str">
        <f>IF(入力シート!$U$23="","",IF(入力シート!$I$18=入力シート!$CV$5,MID(入力シート!$U$23,S2,1),""))</f>
        <v/>
      </c>
      <c r="AF44" s="539"/>
      <c r="AG44" s="48"/>
      <c r="AH44" s="48"/>
      <c r="AI44" s="48"/>
      <c r="AJ44" s="48"/>
      <c r="AK44" s="48"/>
      <c r="AL44" s="48"/>
      <c r="AM44" s="48"/>
      <c r="AN44" s="48"/>
      <c r="AO44" s="48"/>
      <c r="AP44" s="48"/>
      <c r="AQ44" s="48"/>
      <c r="AR44" s="48"/>
      <c r="AS44" s="48"/>
      <c r="AT44" s="48"/>
      <c r="AU44" s="48"/>
      <c r="AV44" s="48"/>
      <c r="AW44" s="58"/>
      <c r="AX44" s="48"/>
      <c r="AY44" s="48"/>
      <c r="AZ44" s="58"/>
      <c r="BA44" s="48"/>
      <c r="BB44" s="48"/>
      <c r="BC44" s="48"/>
      <c r="BD44" s="48"/>
      <c r="BE44" s="48"/>
      <c r="BF44" s="48"/>
      <c r="BG44" s="48"/>
      <c r="BH44" s="48"/>
      <c r="BI44" s="48"/>
      <c r="BJ44" s="48"/>
      <c r="BK44" s="48"/>
      <c r="BL44" s="48"/>
    </row>
    <row r="45" spans="2:139" ht="12" customHeight="1" thickBot="1">
      <c r="B45" s="705"/>
      <c r="C45" s="613"/>
      <c r="D45" s="613"/>
      <c r="E45" s="613"/>
      <c r="F45" s="613"/>
      <c r="G45" s="613"/>
      <c r="H45" s="613"/>
      <c r="I45" s="613"/>
      <c r="J45" s="613"/>
      <c r="K45" s="614"/>
      <c r="L45" s="545"/>
      <c r="M45" s="546"/>
      <c r="N45" s="546"/>
      <c r="O45" s="546"/>
      <c r="P45" s="547"/>
      <c r="Q45" s="549"/>
      <c r="R45" s="455"/>
      <c r="S45" s="455"/>
      <c r="T45" s="455"/>
      <c r="U45" s="455"/>
      <c r="V45" s="455"/>
      <c r="W45" s="455"/>
      <c r="X45" s="455"/>
      <c r="Y45" s="455"/>
      <c r="Z45" s="455"/>
      <c r="AA45" s="455"/>
      <c r="AB45" s="455"/>
      <c r="AC45" s="455"/>
      <c r="AD45" s="455"/>
      <c r="AE45" s="455"/>
      <c r="AF45" s="540"/>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row>
    <row r="46" spans="2:139" ht="12" customHeight="1">
      <c r="B46" s="705"/>
      <c r="C46" s="613"/>
      <c r="D46" s="613"/>
      <c r="E46" s="613"/>
      <c r="F46" s="613"/>
      <c r="G46" s="613"/>
      <c r="H46" s="613"/>
      <c r="I46" s="613"/>
      <c r="J46" s="613"/>
      <c r="K46" s="614"/>
      <c r="L46" s="542" t="s">
        <v>3</v>
      </c>
      <c r="M46" s="543"/>
      <c r="N46" s="543"/>
      <c r="O46" s="543"/>
      <c r="P46" s="544"/>
      <c r="Q46" s="556" t="str">
        <f>IF(入力シート!$I$18="","",IF(入力シート!$I$18=入力シート!$CV$5,MID(入力シート!$R$26,M2,1),""))</f>
        <v/>
      </c>
      <c r="R46" s="452"/>
      <c r="S46" s="444" t="str">
        <f>IF(入力シート!$I$18="","",IF(入力シート!$I$18=入力シート!$CV$5,MID(入力シート!$R$26,O2,1),""))</f>
        <v/>
      </c>
      <c r="T46" s="452"/>
      <c r="U46" s="444" t="str">
        <f>IF(入力シート!$I$18="","",IF(入力シート!$I$18=入力シート!$CV$5,MID(入力シート!$R$26,Q2,1),""))</f>
        <v/>
      </c>
      <c r="V46" s="452"/>
      <c r="W46" s="444" t="str">
        <f>IF(入力シート!$I$18="","",IF(入力シート!$I$18=入力シート!$CV$5,MID(入力シート!$R$26,S2,1),""))</f>
        <v/>
      </c>
      <c r="X46" s="452"/>
      <c r="Y46" s="454" t="str">
        <f>IF(入力シート!$I$18="","",IF(入力シート!$I$18=入力シート!$CV$5,MID(入力シート!$R$26,U2,1),""))</f>
        <v/>
      </c>
      <c r="Z46" s="454"/>
      <c r="AA46" s="454" t="str">
        <f>IF(入力シート!$I$18="","",IF(入力シート!$I$18=入力シート!$CV$5,MID(入力シート!$R$26,W2,1),""))</f>
        <v/>
      </c>
      <c r="AB46" s="454"/>
      <c r="AC46" s="454" t="str">
        <f>IF(入力シート!$I$18="","",IF(入力シート!$I$18=入力シート!$CV$5,MID(入力シート!$R$26,Y2,1),""))</f>
        <v/>
      </c>
      <c r="AD46" s="454"/>
      <c r="AE46" s="454" t="str">
        <f>IF(入力シート!$I$18="","",IF(入力シート!$I$18=入力シート!$CV$5,MID(入力シート!$R$26,AA2,1),""))</f>
        <v/>
      </c>
      <c r="AF46" s="454"/>
      <c r="AG46" s="454" t="str">
        <f>IF(入力シート!$I$18="","",IF(入力シート!$I$18=入力シート!$CV$5,MID(入力シート!$R$26,AC2,1),""))</f>
        <v/>
      </c>
      <c r="AH46" s="454"/>
      <c r="AI46" s="454" t="str">
        <f>IF(入力シート!$I$18="","",IF(入力シート!$I$18=入力シート!$CV$5,MID(入力シート!$R$26,AE2,1),""))</f>
        <v/>
      </c>
      <c r="AJ46" s="454"/>
      <c r="AK46" s="454" t="str">
        <f>IF(入力シート!$I$18="","",IF(入力シート!$I$18=入力シート!$CV$5,MID(入力シート!$R$26,AG2,1),""))</f>
        <v/>
      </c>
      <c r="AL46" s="454"/>
      <c r="AM46" s="454" t="str">
        <f>IF(入力シート!$I$18="","",IF(入力シート!$I$18=入力シート!$CV$5,MID(入力シート!$R$26,AI2,1),""))</f>
        <v/>
      </c>
      <c r="AN46" s="454"/>
      <c r="AO46" s="444" t="str">
        <f>IF(入力シート!$I$18="","",IF(入力シート!$I$18=入力シート!$CV$5,MID(入力シート!$R$26,AK2,1),""))</f>
        <v/>
      </c>
      <c r="AP46" s="445"/>
      <c r="AQ46" s="48"/>
      <c r="AR46" s="48"/>
      <c r="AS46" s="48"/>
      <c r="AT46" s="48"/>
      <c r="AU46" s="48"/>
      <c r="AV46" s="48"/>
      <c r="AW46" s="48"/>
      <c r="AX46" s="48"/>
      <c r="AY46" s="48"/>
      <c r="AZ46" s="48"/>
      <c r="BA46" s="48"/>
      <c r="BB46" s="48"/>
      <c r="BC46" s="48"/>
      <c r="BD46" s="48"/>
      <c r="BE46" s="48"/>
      <c r="BF46" s="48"/>
      <c r="BG46" s="48"/>
      <c r="BH46" s="48"/>
      <c r="BI46" s="48"/>
      <c r="BJ46" s="48"/>
      <c r="BK46" s="48"/>
      <c r="BL46" s="48"/>
    </row>
    <row r="47" spans="2:139" ht="12" customHeight="1" thickBot="1">
      <c r="B47" s="705"/>
      <c r="C47" s="613"/>
      <c r="D47" s="613"/>
      <c r="E47" s="613"/>
      <c r="F47" s="613"/>
      <c r="G47" s="613"/>
      <c r="H47" s="613"/>
      <c r="I47" s="613"/>
      <c r="J47" s="613"/>
      <c r="K47" s="614"/>
      <c r="L47" s="545"/>
      <c r="M47" s="546"/>
      <c r="N47" s="546"/>
      <c r="O47" s="546"/>
      <c r="P47" s="547"/>
      <c r="Q47" s="557"/>
      <c r="R47" s="453"/>
      <c r="S47" s="446"/>
      <c r="T47" s="453"/>
      <c r="U47" s="446"/>
      <c r="V47" s="453"/>
      <c r="W47" s="446"/>
      <c r="X47" s="453"/>
      <c r="Y47" s="455"/>
      <c r="Z47" s="455"/>
      <c r="AA47" s="455"/>
      <c r="AB47" s="455"/>
      <c r="AC47" s="455"/>
      <c r="AD47" s="455"/>
      <c r="AE47" s="455"/>
      <c r="AF47" s="455"/>
      <c r="AG47" s="455"/>
      <c r="AH47" s="455"/>
      <c r="AI47" s="455"/>
      <c r="AJ47" s="455"/>
      <c r="AK47" s="455"/>
      <c r="AL47" s="455"/>
      <c r="AM47" s="455"/>
      <c r="AN47" s="455"/>
      <c r="AO47" s="446"/>
      <c r="AP47" s="447"/>
      <c r="AQ47" s="48"/>
      <c r="AR47" s="48"/>
      <c r="AS47" s="48"/>
      <c r="AT47" s="48"/>
      <c r="AU47" s="48"/>
      <c r="AV47" s="48"/>
      <c r="AW47" s="48"/>
      <c r="AX47" s="48"/>
      <c r="AY47" s="48"/>
      <c r="AZ47" s="48"/>
      <c r="BA47" s="48"/>
      <c r="BB47" s="48"/>
      <c r="BC47" s="48"/>
      <c r="BD47" s="48"/>
      <c r="BE47" s="48"/>
      <c r="BF47" s="48"/>
      <c r="BG47" s="48"/>
      <c r="BH47" s="48"/>
      <c r="BI47" s="48"/>
      <c r="BJ47" s="48"/>
      <c r="BK47" s="48"/>
      <c r="BL47" s="48"/>
    </row>
    <row r="48" spans="2:139" ht="12" customHeight="1">
      <c r="B48" s="705"/>
      <c r="C48" s="613"/>
      <c r="D48" s="613"/>
      <c r="E48" s="613"/>
      <c r="F48" s="613"/>
      <c r="G48" s="613"/>
      <c r="H48" s="613"/>
      <c r="I48" s="613"/>
      <c r="J48" s="613"/>
      <c r="K48" s="614"/>
      <c r="L48" s="550" t="s">
        <v>4</v>
      </c>
      <c r="M48" s="551"/>
      <c r="N48" s="551"/>
      <c r="O48" s="551"/>
      <c r="P48" s="552"/>
      <c r="Q48" s="556" t="str">
        <f>IF(入力シート!$I$18="","",IF(入力シート!$I$18=入力シート!$CV$5,MID(入力シート!$R$27,M2,1),""))</f>
        <v/>
      </c>
      <c r="R48" s="452"/>
      <c r="S48" s="444" t="str">
        <f>IF(入力シート!$I$18="","",IF(入力シート!$I$18=入力シート!$CV$5,MID(入力シート!$R$27,O2,1),""))</f>
        <v/>
      </c>
      <c r="T48" s="452"/>
      <c r="U48" s="444" t="str">
        <f>IF(入力シート!$I$18="","",IF(入力シート!$I$18=入力シート!$CV$5,MID(入力シート!$R$27,Q2,1),""))</f>
        <v/>
      </c>
      <c r="V48" s="452"/>
      <c r="W48" s="444" t="str">
        <f>IF(入力シート!$I$18="","",IF(入力シート!$I$18=入力シート!$CV$5,MID(入力シート!$R$27,S2,1),""))</f>
        <v/>
      </c>
      <c r="X48" s="452"/>
      <c r="Y48" s="454" t="str">
        <f>IF(入力シート!$I$18="","",IF(入力シート!$I$18=入力シート!$CV$5,MID(入力シート!$R$27,U2,1),""))</f>
        <v/>
      </c>
      <c r="Z48" s="454"/>
      <c r="AA48" s="454" t="str">
        <f>IF(入力シート!$I$18="","",IF(入力シート!$I$18=入力シート!$CV$5,MID(入力シート!$R$27,W2,1),""))</f>
        <v/>
      </c>
      <c r="AB48" s="454"/>
      <c r="AC48" s="454" t="str">
        <f>IF(入力シート!$I$18="","",IF(入力シート!$I$18=入力シート!$CV$5,MID(入力シート!$R$27,Y2,1),""))</f>
        <v/>
      </c>
      <c r="AD48" s="454"/>
      <c r="AE48" s="454" t="str">
        <f>IF(入力シート!$I$18="","",IF(入力シート!$I$18=入力シート!$CV$5,MID(入力シート!$R$27,AA2,1),""))</f>
        <v/>
      </c>
      <c r="AF48" s="454"/>
      <c r="AG48" s="454" t="str">
        <f>IF(入力シート!$I$18="","",IF(入力シート!$I$18=入力シート!$CV$5,MID(入力シート!$R$27,AC2,1),""))</f>
        <v/>
      </c>
      <c r="AH48" s="454"/>
      <c r="AI48" s="454" t="str">
        <f>IF(入力シート!$I$18="","",IF(入力シート!$I$18=入力シート!$CV$5,MID(入力シート!$R$27,AE2,1),""))</f>
        <v/>
      </c>
      <c r="AJ48" s="454"/>
      <c r="AK48" s="454" t="str">
        <f>IF(入力シート!$I$18="","",IF(入力シート!$I$18=入力シート!$CV$5,MID(入力シート!$R$27,AG2,1),""))</f>
        <v/>
      </c>
      <c r="AL48" s="454"/>
      <c r="AM48" s="454" t="str">
        <f>IF(入力シート!$I$18="","",IF(入力シート!$I$18=入力シート!$CV$5,MID(入力シート!$R$27,AI2,1),""))</f>
        <v/>
      </c>
      <c r="AN48" s="539"/>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row>
    <row r="49" spans="2:66" ht="12" customHeight="1" thickBot="1">
      <c r="B49" s="705"/>
      <c r="C49" s="613"/>
      <c r="D49" s="613"/>
      <c r="E49" s="613"/>
      <c r="F49" s="613"/>
      <c r="G49" s="613"/>
      <c r="H49" s="613"/>
      <c r="I49" s="613"/>
      <c r="J49" s="613"/>
      <c r="K49" s="614"/>
      <c r="L49" s="553"/>
      <c r="M49" s="554"/>
      <c r="N49" s="554"/>
      <c r="O49" s="554"/>
      <c r="P49" s="555"/>
      <c r="Q49" s="557"/>
      <c r="R49" s="453"/>
      <c r="S49" s="446"/>
      <c r="T49" s="453"/>
      <c r="U49" s="446"/>
      <c r="V49" s="453"/>
      <c r="W49" s="446"/>
      <c r="X49" s="453"/>
      <c r="Y49" s="455"/>
      <c r="Z49" s="455"/>
      <c r="AA49" s="455"/>
      <c r="AB49" s="455"/>
      <c r="AC49" s="455"/>
      <c r="AD49" s="455"/>
      <c r="AE49" s="455"/>
      <c r="AF49" s="455"/>
      <c r="AG49" s="455"/>
      <c r="AH49" s="455"/>
      <c r="AI49" s="455"/>
      <c r="AJ49" s="455"/>
      <c r="AK49" s="455"/>
      <c r="AL49" s="455"/>
      <c r="AM49" s="455"/>
      <c r="AN49" s="540"/>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row>
    <row r="50" spans="2:66" ht="12" customHeight="1">
      <c r="B50" s="705"/>
      <c r="C50" s="613"/>
      <c r="D50" s="613"/>
      <c r="E50" s="613"/>
      <c r="F50" s="613"/>
      <c r="G50" s="613"/>
      <c r="H50" s="613"/>
      <c r="I50" s="613"/>
      <c r="J50" s="613"/>
      <c r="K50" s="614"/>
      <c r="L50" s="550" t="s">
        <v>2</v>
      </c>
      <c r="M50" s="551"/>
      <c r="N50" s="551"/>
      <c r="O50" s="551"/>
      <c r="P50" s="552"/>
      <c r="Q50" s="556" t="str">
        <f>IF(入力シート!$R$24="","",IF(入力シート!$I$18=入力シート!$CV$5,MID(入力シート!$R$24,M2,1),""))</f>
        <v/>
      </c>
      <c r="R50" s="452"/>
      <c r="S50" s="444" t="str">
        <f>IF(入力シート!$R$24="","",IF(入力シート!$I$18=入力シート!$CV$5,MID(入力シート!$R$24,O2,1),""))</f>
        <v/>
      </c>
      <c r="T50" s="452"/>
      <c r="U50" s="454" t="str">
        <f>IF(入力シート!$R$24="","",IF(入力シート!$I$18=入力シート!$CV$5,MID(入力シート!$R$24,Q2,1),""))</f>
        <v/>
      </c>
      <c r="V50" s="454"/>
      <c r="W50" s="444" t="str">
        <f>IF(入力シート!$R$24="","",IF(入力シート!$I$18=入力シート!$CV$5,MID(入力シート!$R$24,S2,1),""))</f>
        <v/>
      </c>
      <c r="X50" s="452"/>
      <c r="Y50" s="454" t="str">
        <f>IF(入力シート!$R$24="","",IF(入力シート!$I$18=入力シート!$CV$5,MID(入力シート!$R$24,U2,1),""))</f>
        <v/>
      </c>
      <c r="Z50" s="454"/>
      <c r="AA50" s="454" t="str">
        <f>IF(入力シート!$R$24="","",IF(入力シート!$I$18=入力シート!$CV$5,MID(入力シート!$R$24,W2,1),""))</f>
        <v/>
      </c>
      <c r="AB50" s="454"/>
      <c r="AC50" s="454" t="str">
        <f>IF(入力シート!$R$24="","",IF(入力シート!$I$18=入力シート!$CV$5,MID(入力シート!$R$24,Y2,1),""))</f>
        <v/>
      </c>
      <c r="AD50" s="454"/>
      <c r="AE50" s="454" t="str">
        <f>IF(入力シート!$R$24="","",IF(入力シート!$I$18=入力シート!$CV$5,MID(入力シート!$R$24,AA2,1),""))</f>
        <v/>
      </c>
      <c r="AF50" s="454"/>
      <c r="AG50" s="454" t="str">
        <f>IF(入力シート!$R$24="","",IF(入力シート!$I$18=入力シート!$CV$5,MID(入力シート!$R$24,AC2,1),""))</f>
        <v/>
      </c>
      <c r="AH50" s="454"/>
      <c r="AI50" s="454" t="str">
        <f>IF(入力シート!$R$24="","",IF(入力シート!$I$18=入力シート!$CV$5,MID(入力シート!$R$24,AE2,1),""))</f>
        <v/>
      </c>
      <c r="AJ50" s="454"/>
      <c r="AK50" s="454" t="str">
        <f>IF(入力シート!$R$24="","",IF(入力シート!$I$18=入力シート!$CV$5,MID(入力シート!$R$24,AG2,1),""))</f>
        <v/>
      </c>
      <c r="AL50" s="454"/>
      <c r="AM50" s="454" t="str">
        <f>IF(入力シート!$R$24="","",IF(入力シート!$I$18=入力シート!$CV$5,MID(入力シート!$R$24,AI2,1),""))</f>
        <v/>
      </c>
      <c r="AN50" s="454"/>
      <c r="AO50" s="454" t="str">
        <f>IF(入力シート!$R$24="","",IF(入力シート!$I$18=入力シート!$CV$5,MID(入力シート!$R$24,AK2,1),""))</f>
        <v/>
      </c>
      <c r="AP50" s="454"/>
      <c r="AQ50" s="454" t="str">
        <f>IF(入力シート!$R$24="","",IF(入力シート!$I$18=入力シート!$CV$5,MID(入力シート!$R$24,AM2,1),""))</f>
        <v/>
      </c>
      <c r="AR50" s="454"/>
      <c r="AS50" s="454" t="str">
        <f>IF(入力シート!$R$24="","",IF(入力シート!$I$18=入力シート!$CV$5,MID(入力シート!$R$24,AO2,1),""))</f>
        <v/>
      </c>
      <c r="AT50" s="454"/>
      <c r="AU50" s="454" t="str">
        <f>IF(入力シート!$R$24="","",IF(入力シート!$I$18=入力シート!$CV$5,MID(入力シート!$R$24,AQ2,1),""))</f>
        <v/>
      </c>
      <c r="AV50" s="454"/>
      <c r="AW50" s="454" t="str">
        <f>IF(入力シート!$R$24="","",IF(入力シート!$I$18=入力シート!$CV$5,MID(入力シート!$R$24,AS2,1),""))</f>
        <v/>
      </c>
      <c r="AX50" s="454"/>
      <c r="AY50" s="454" t="str">
        <f>IF(入力シート!$R$24="","",IF(入力シート!$I$18=入力シート!$CV$5,MID(入力シート!$R$24,AU2,1),""))</f>
        <v/>
      </c>
      <c r="AZ50" s="454"/>
      <c r="BA50" s="454" t="str">
        <f>IF(入力シート!$R$24="","",IF(入力シート!$I$18=入力シート!$CV$5,MID(入力シート!$R$24,AW2,1),""))</f>
        <v/>
      </c>
      <c r="BB50" s="454"/>
      <c r="BC50" s="454" t="str">
        <f>IF(入力シート!$R$24="","",IF(入力シート!$I$18=入力シート!$CV$5,MID(入力シート!$R$24,AY2,1),""))</f>
        <v/>
      </c>
      <c r="BD50" s="454"/>
      <c r="BE50" s="454" t="str">
        <f>IF(入力シート!$R$24="","",IF(入力シート!$I$18=入力シート!$CV$5,MID(入力シート!$R$24,BA2,1),""))</f>
        <v/>
      </c>
      <c r="BF50" s="454"/>
      <c r="BG50" s="454" t="str">
        <f>IF(入力シート!$R$24="","",IF(入力シート!$I$18=入力シート!$CV$5,MID(入力シート!$R$24,BC2,1),""))</f>
        <v/>
      </c>
      <c r="BH50" s="454"/>
      <c r="BI50" s="454" t="str">
        <f>IF(入力シート!$R$24="","",IF(入力シート!$I$18=入力シート!$CV$5,MID(入力シート!$R$24,BE2,1),""))</f>
        <v/>
      </c>
      <c r="BJ50" s="454"/>
      <c r="BK50" s="454" t="str">
        <f>IF(入力シート!$R$24="","",IF(入力シート!$I$18=入力シート!$CV$5,MID(入力シート!$R$24,BG2,1),""))</f>
        <v/>
      </c>
      <c r="BL50" s="454"/>
      <c r="BM50" s="444" t="str">
        <f>IF(入力シート!$R$24="","",IF(入力シート!$I$18=入力シート!$CV$5,MID(入力シート!$R$24,BI2,1),""))</f>
        <v/>
      </c>
      <c r="BN50" s="445"/>
    </row>
    <row r="51" spans="2:66" ht="12" customHeight="1" thickBot="1">
      <c r="B51" s="705"/>
      <c r="C51" s="613"/>
      <c r="D51" s="613"/>
      <c r="E51" s="613"/>
      <c r="F51" s="613"/>
      <c r="G51" s="613"/>
      <c r="H51" s="613"/>
      <c r="I51" s="613"/>
      <c r="J51" s="613"/>
      <c r="K51" s="614"/>
      <c r="L51" s="669"/>
      <c r="M51" s="670"/>
      <c r="N51" s="670"/>
      <c r="O51" s="670"/>
      <c r="P51" s="707"/>
      <c r="Q51" s="557"/>
      <c r="R51" s="453"/>
      <c r="S51" s="446"/>
      <c r="T51" s="453"/>
      <c r="U51" s="455"/>
      <c r="V51" s="455"/>
      <c r="W51" s="446"/>
      <c r="X51" s="453"/>
      <c r="Y51" s="455"/>
      <c r="Z51" s="455"/>
      <c r="AA51" s="455"/>
      <c r="AB51" s="455"/>
      <c r="AC51" s="455"/>
      <c r="AD51" s="455"/>
      <c r="AE51" s="455"/>
      <c r="AF51" s="455"/>
      <c r="AG51" s="455"/>
      <c r="AH51" s="455"/>
      <c r="AI51" s="455"/>
      <c r="AJ51" s="455"/>
      <c r="AK51" s="455"/>
      <c r="AL51" s="455"/>
      <c r="AM51" s="455"/>
      <c r="AN51" s="455"/>
      <c r="AO51" s="455"/>
      <c r="AP51" s="455"/>
      <c r="AQ51" s="455"/>
      <c r="AR51" s="455"/>
      <c r="AS51" s="455"/>
      <c r="AT51" s="455"/>
      <c r="AU51" s="455"/>
      <c r="AV51" s="455"/>
      <c r="AW51" s="455"/>
      <c r="AX51" s="455"/>
      <c r="AY51" s="455"/>
      <c r="AZ51" s="455"/>
      <c r="BA51" s="455"/>
      <c r="BB51" s="455"/>
      <c r="BC51" s="455"/>
      <c r="BD51" s="455"/>
      <c r="BE51" s="455"/>
      <c r="BF51" s="455"/>
      <c r="BG51" s="455"/>
      <c r="BH51" s="455"/>
      <c r="BI51" s="455"/>
      <c r="BJ51" s="455"/>
      <c r="BK51" s="455"/>
      <c r="BL51" s="455"/>
      <c r="BM51" s="446"/>
      <c r="BN51" s="447"/>
    </row>
    <row r="52" spans="2:66" ht="12" customHeight="1">
      <c r="B52" s="705"/>
      <c r="C52" s="613"/>
      <c r="D52" s="613"/>
      <c r="E52" s="613"/>
      <c r="F52" s="613"/>
      <c r="G52" s="613"/>
      <c r="H52" s="613"/>
      <c r="I52" s="613"/>
      <c r="J52" s="613"/>
      <c r="K52" s="614"/>
      <c r="L52" s="669"/>
      <c r="M52" s="670"/>
      <c r="N52" s="670"/>
      <c r="O52" s="670"/>
      <c r="P52" s="707"/>
      <c r="Q52" s="556" t="str">
        <f>IF(入力シート!$R$24="","",IF(入力シート!$I$18=入力シート!$CV$5,MID(入力シート!$R$24,BK2,1),""))</f>
        <v/>
      </c>
      <c r="R52" s="452"/>
      <c r="S52" s="444" t="str">
        <f>IF(入力シート!$R$24="","",IF(入力シート!$I$18=入力シート!$CV$5,MID(入力シート!$R$24,BM2,1),""))</f>
        <v/>
      </c>
      <c r="T52" s="452"/>
      <c r="U52" s="444" t="str">
        <f>IF(入力シート!$R$24="","",IF(入力シート!$I$18=入力シート!$CV$5,MID(入力シート!$R$24,BO2,1),""))</f>
        <v/>
      </c>
      <c r="V52" s="452"/>
      <c r="W52" s="444" t="str">
        <f>IF(入力シート!$R$24="","",IF(入力シート!$I$18=入力シート!$CV$5,MID(入力シート!$R$24,BQ2,1),""))</f>
        <v/>
      </c>
      <c r="X52" s="452"/>
      <c r="Y52" s="444" t="str">
        <f>IF(入力シート!$R$24="","",IF(入力シート!$I$18=入力シート!$CV$5,MID(入力シート!$R$24,BS2,1),""))</f>
        <v/>
      </c>
      <c r="Z52" s="452"/>
      <c r="AA52" s="444" t="str">
        <f>IF(入力シート!$R$24="","",IF(入力シート!$I$18=入力シート!$CV$5,MID(入力シート!$R$24,BU2,1),""))</f>
        <v/>
      </c>
      <c r="AB52" s="452"/>
      <c r="AC52" s="444" t="str">
        <f>IF(入力シート!$R$24="","",IF(入力シート!$I$18=入力シート!$CV$5,MID(入力シート!$R$24,BW2,1),""))</f>
        <v/>
      </c>
      <c r="AD52" s="452"/>
      <c r="AE52" s="444" t="str">
        <f>IF(入力シート!$R$24="","",IF(入力シート!$I$18=入力シート!$CV$5,MID(入力シート!$R$24,BY2,1),""))</f>
        <v/>
      </c>
      <c r="AF52" s="452"/>
      <c r="AG52" s="444" t="str">
        <f>IF(入力シート!$R$24="","",IF(入力シート!$I$18=入力シート!$CV$5,MID(入力シート!$R$24,CA2,1),""))</f>
        <v/>
      </c>
      <c r="AH52" s="452"/>
      <c r="AI52" s="444" t="str">
        <f>IF(入力シート!$R$24="","",IF(入力シート!$I$18=入力シート!$CV$5,MID(入力シート!$R$24,CC2,1),""))</f>
        <v/>
      </c>
      <c r="AJ52" s="452"/>
      <c r="AK52" s="444" t="str">
        <f>IF(入力シート!$R$24="","",IF(入力シート!$I$18=入力シート!$CV$5,MID(入力シート!$R$24,CE2,1),""))</f>
        <v/>
      </c>
      <c r="AL52" s="452"/>
      <c r="AM52" s="444" t="str">
        <f>IF(入力シート!$R$24="","",IF(入力シート!$I$18=入力シート!$CV$5,MID(入力シート!$R$24,CG2,1),""))</f>
        <v/>
      </c>
      <c r="AN52" s="452"/>
      <c r="AO52" s="444" t="str">
        <f>IF(入力シート!$R$24="","",IF(入力シート!$I$18=入力シート!$CV$5,MID(入力シート!$R$24,CI2,1),""))</f>
        <v/>
      </c>
      <c r="AP52" s="452"/>
      <c r="AQ52" s="444" t="str">
        <f>IF(入力シート!$R$24="","",IF(入力シート!$I$18=入力シート!$CV$5,MID(入力シート!$R$24,CK2,1),""))</f>
        <v/>
      </c>
      <c r="AR52" s="452"/>
      <c r="AS52" s="444" t="str">
        <f>IF(入力シート!$R$24="","",IF(入力シート!$I$18=入力シート!$CV$5,MID(入力シート!$R$24,CM2,1),""))</f>
        <v/>
      </c>
      <c r="AT52" s="452"/>
      <c r="AU52" s="444" t="str">
        <f>IF(入力シート!$R$24="","",IF(入力シート!$I$18=入力シート!$CV$5,MID(入力シート!$R$24,CO2,1),""))</f>
        <v/>
      </c>
      <c r="AV52" s="452"/>
      <c r="AW52" s="444" t="str">
        <f>IF(入力シート!$R$24="","",IF(入力シート!$I$18=入力シート!$CV$5,MID(入力シート!$R$24,CQ2,1),""))</f>
        <v/>
      </c>
      <c r="AX52" s="452"/>
      <c r="AY52" s="444" t="str">
        <f>IF(入力シート!$R$24="","",IF(入力シート!$I$18=入力シート!$CV$5,MID(入力シート!$R$24,CS2,1),""))</f>
        <v/>
      </c>
      <c r="AZ52" s="452"/>
      <c r="BA52" s="444" t="str">
        <f>IF(入力シート!$R$24="","",IF(入力シート!$I$18=入力シート!$CV$5,MID(入力シート!$R$24,CU2,1),""))</f>
        <v/>
      </c>
      <c r="BB52" s="452"/>
      <c r="BC52" s="444" t="str">
        <f>IF(入力シート!$R$24="","",IF(入力シート!$I$18=入力シート!$CV$5,MID(入力シート!$R$24,CW2,1),""))</f>
        <v/>
      </c>
      <c r="BD52" s="452"/>
      <c r="BE52" s="444" t="str">
        <f>IF(入力シート!$R$24="","",IF(入力シート!$I$18=入力シート!$CV$5,MID(入力シート!$R$24,CY2,1),""))</f>
        <v/>
      </c>
      <c r="BF52" s="452"/>
      <c r="BG52" s="444" t="str">
        <f>IF(入力シート!$R$24="","",IF(入力シート!$I$18=入力シート!$CV$5,MID(入力シート!$R$24,DA2,1),""))</f>
        <v/>
      </c>
      <c r="BH52" s="452"/>
      <c r="BI52" s="444" t="str">
        <f>IF(入力シート!$R$24="","",IF(入力シート!$I$18=入力シート!$CV$5,MID(入力シート!$R$24,DC2,1),""))</f>
        <v/>
      </c>
      <c r="BJ52" s="452"/>
      <c r="BK52" s="444" t="str">
        <f>IF(入力シート!$R$24="","",IF(入力シート!$I$18=入力シート!$CV$5,MID(入力シート!$R$24,DE2,1),""))</f>
        <v/>
      </c>
      <c r="BL52" s="452"/>
      <c r="BM52" s="444" t="str">
        <f>IF(入力シート!$R$24="","",IF(入力シート!$I$18=入力シート!$CV$5,MID(入力シート!$R$24,DG2,1),""))</f>
        <v/>
      </c>
      <c r="BN52" s="445"/>
    </row>
    <row r="53" spans="2:66" ht="12" customHeight="1" thickBot="1">
      <c r="B53" s="473"/>
      <c r="C53" s="519"/>
      <c r="D53" s="519"/>
      <c r="E53" s="519"/>
      <c r="F53" s="519"/>
      <c r="G53" s="519"/>
      <c r="H53" s="519"/>
      <c r="I53" s="519"/>
      <c r="J53" s="519"/>
      <c r="K53" s="706"/>
      <c r="L53" s="553"/>
      <c r="M53" s="554"/>
      <c r="N53" s="554"/>
      <c r="O53" s="554"/>
      <c r="P53" s="555"/>
      <c r="Q53" s="557"/>
      <c r="R53" s="453"/>
      <c r="S53" s="446"/>
      <c r="T53" s="453"/>
      <c r="U53" s="446"/>
      <c r="V53" s="453"/>
      <c r="W53" s="446"/>
      <c r="X53" s="453"/>
      <c r="Y53" s="446"/>
      <c r="Z53" s="453"/>
      <c r="AA53" s="446"/>
      <c r="AB53" s="453"/>
      <c r="AC53" s="446"/>
      <c r="AD53" s="453"/>
      <c r="AE53" s="446"/>
      <c r="AF53" s="453"/>
      <c r="AG53" s="446"/>
      <c r="AH53" s="453"/>
      <c r="AI53" s="446"/>
      <c r="AJ53" s="453"/>
      <c r="AK53" s="446"/>
      <c r="AL53" s="453"/>
      <c r="AM53" s="446"/>
      <c r="AN53" s="453"/>
      <c r="AO53" s="446"/>
      <c r="AP53" s="453"/>
      <c r="AQ53" s="446"/>
      <c r="AR53" s="453"/>
      <c r="AS53" s="446"/>
      <c r="AT53" s="453"/>
      <c r="AU53" s="446"/>
      <c r="AV53" s="453"/>
      <c r="AW53" s="446"/>
      <c r="AX53" s="453"/>
      <c r="AY53" s="446"/>
      <c r="AZ53" s="453"/>
      <c r="BA53" s="446"/>
      <c r="BB53" s="453"/>
      <c r="BC53" s="446"/>
      <c r="BD53" s="453"/>
      <c r="BE53" s="446"/>
      <c r="BF53" s="453"/>
      <c r="BG53" s="446"/>
      <c r="BH53" s="453"/>
      <c r="BI53" s="446"/>
      <c r="BJ53" s="453"/>
      <c r="BK53" s="446"/>
      <c r="BL53" s="453"/>
      <c r="BM53" s="446"/>
      <c r="BN53" s="447"/>
    </row>
    <row r="54" spans="2:66" ht="12" customHeight="1">
      <c r="B54" s="64"/>
      <c r="C54" s="64"/>
      <c r="D54" s="64"/>
      <c r="E54" s="64"/>
      <c r="F54" s="64"/>
      <c r="G54" s="64"/>
      <c r="H54" s="64"/>
      <c r="I54" s="64"/>
      <c r="J54" s="64"/>
      <c r="K54" s="64"/>
      <c r="L54" s="65"/>
      <c r="M54" s="65"/>
      <c r="N54" s="65"/>
      <c r="O54" s="65"/>
      <c r="P54" s="65"/>
      <c r="Q54" s="53"/>
      <c r="R54" s="53"/>
      <c r="S54" s="53"/>
      <c r="T54" s="53"/>
      <c r="U54" s="53"/>
      <c r="V54" s="53"/>
      <c r="W54" s="53"/>
      <c r="X54" s="53"/>
      <c r="Y54" s="53"/>
      <c r="Z54" s="53"/>
      <c r="AA54" s="53"/>
      <c r="AB54" s="53"/>
      <c r="AC54" s="53"/>
      <c r="AD54" s="53"/>
      <c r="AE54" s="53"/>
      <c r="AF54" s="53"/>
      <c r="AG54" s="53"/>
      <c r="AH54" s="53"/>
      <c r="AI54" s="53"/>
      <c r="AJ54" s="53"/>
      <c r="AK54" s="53"/>
      <c r="AL54" s="53"/>
      <c r="AM54" s="53"/>
      <c r="AN54" s="53"/>
    </row>
    <row r="55" spans="2:66" ht="12" customHeight="1">
      <c r="B55" s="64"/>
      <c r="C55" s="64"/>
      <c r="D55" s="64"/>
      <c r="E55" s="64"/>
      <c r="F55" s="64"/>
      <c r="G55" s="64"/>
      <c r="H55" s="64"/>
      <c r="I55" s="64"/>
      <c r="J55" s="64"/>
      <c r="K55" s="64"/>
      <c r="L55" s="65"/>
      <c r="M55" s="65"/>
      <c r="N55" s="65"/>
      <c r="O55" s="65"/>
      <c r="P55" s="65"/>
      <c r="Q55" s="53"/>
      <c r="R55" s="53"/>
      <c r="S55" s="53"/>
      <c r="T55" s="53"/>
      <c r="U55" s="53"/>
      <c r="V55" s="53"/>
      <c r="W55" s="53"/>
      <c r="X55" s="53"/>
      <c r="Y55" s="53"/>
      <c r="Z55" s="53"/>
      <c r="AA55" s="53"/>
      <c r="AB55" s="53"/>
      <c r="AC55" s="53"/>
      <c r="AD55" s="53"/>
      <c r="AE55" s="53"/>
      <c r="AF55" s="53"/>
      <c r="AG55" s="53"/>
      <c r="AH55" s="53"/>
      <c r="AI55" s="53"/>
      <c r="AJ55" s="53"/>
      <c r="AK55" s="53"/>
      <c r="AL55" s="53"/>
      <c r="AM55" s="53"/>
      <c r="AN55" s="53"/>
    </row>
    <row r="56" spans="2:66" ht="12" customHeight="1">
      <c r="B56" s="64"/>
      <c r="C56" s="64"/>
      <c r="D56" s="64"/>
      <c r="E56" s="64"/>
      <c r="F56" s="64"/>
      <c r="G56" s="64"/>
      <c r="H56" s="64"/>
      <c r="I56" s="64"/>
      <c r="J56" s="64"/>
      <c r="K56" s="64"/>
      <c r="L56" s="65"/>
      <c r="M56" s="65"/>
      <c r="N56" s="65"/>
      <c r="O56" s="65"/>
      <c r="P56" s="65"/>
      <c r="Q56" s="53"/>
      <c r="R56" s="53"/>
      <c r="S56" s="53"/>
      <c r="T56" s="53"/>
      <c r="U56" s="53"/>
      <c r="V56" s="53"/>
      <c r="W56" s="53"/>
      <c r="X56" s="53"/>
      <c r="Y56" s="53"/>
      <c r="Z56" s="53"/>
      <c r="AA56" s="53"/>
      <c r="AB56" s="53"/>
      <c r="AC56" s="53"/>
      <c r="AD56" s="53"/>
      <c r="AE56" s="53"/>
      <c r="AF56" s="53"/>
      <c r="AG56" s="53"/>
      <c r="AH56" s="53"/>
      <c r="AI56" s="53"/>
      <c r="AJ56" s="53"/>
      <c r="AK56" s="53"/>
      <c r="AL56" s="53"/>
      <c r="AM56" s="53"/>
      <c r="AN56" s="53"/>
    </row>
    <row r="57" spans="2:66" ht="12" customHeight="1">
      <c r="B57" s="16"/>
      <c r="C57" s="16"/>
      <c r="D57" s="16"/>
      <c r="E57" s="16"/>
    </row>
    <row r="58" spans="2:66" ht="12" customHeight="1">
      <c r="B58" s="522" t="s">
        <v>33</v>
      </c>
      <c r="C58" s="522"/>
      <c r="D58" s="522"/>
      <c r="E58" s="522"/>
      <c r="F58" s="522"/>
      <c r="G58" s="521" t="s">
        <v>223</v>
      </c>
      <c r="H58" s="521"/>
      <c r="I58" s="521"/>
      <c r="J58" s="521"/>
      <c r="K58" s="521"/>
      <c r="L58" s="521"/>
      <c r="M58" s="521"/>
      <c r="N58" s="521"/>
      <c r="O58" s="521"/>
      <c r="P58" s="521"/>
      <c r="Q58" s="521"/>
      <c r="R58" s="521"/>
      <c r="S58" s="53"/>
      <c r="T58" s="53"/>
      <c r="U58" s="53"/>
      <c r="V58" s="53"/>
      <c r="BD58" s="494" t="s">
        <v>204</v>
      </c>
      <c r="BE58" s="494"/>
      <c r="BF58" s="494"/>
      <c r="BG58" s="494"/>
      <c r="BH58" s="494"/>
      <c r="BI58" s="494"/>
      <c r="BJ58" s="494"/>
      <c r="BK58" s="493" t="s">
        <v>206</v>
      </c>
      <c r="BL58" s="493"/>
    </row>
    <row r="59" spans="2:66" ht="12" customHeight="1">
      <c r="B59" s="522"/>
      <c r="C59" s="522"/>
      <c r="D59" s="522"/>
      <c r="E59" s="522"/>
      <c r="F59" s="522"/>
      <c r="G59" s="521"/>
      <c r="H59" s="521"/>
      <c r="I59" s="521"/>
      <c r="J59" s="521"/>
      <c r="K59" s="521"/>
      <c r="L59" s="521"/>
      <c r="M59" s="521"/>
      <c r="N59" s="521"/>
      <c r="O59" s="521"/>
      <c r="P59" s="521"/>
      <c r="Q59" s="521"/>
      <c r="R59" s="521"/>
      <c r="S59" s="53"/>
      <c r="T59" s="53"/>
      <c r="U59" s="53"/>
      <c r="V59" s="53"/>
      <c r="AB59" s="492" t="s">
        <v>60</v>
      </c>
      <c r="AC59" s="492"/>
      <c r="AD59" s="492"/>
      <c r="AE59" s="492"/>
      <c r="AF59" s="492"/>
      <c r="AG59" s="492"/>
      <c r="AH59" s="66"/>
      <c r="AI59" s="66"/>
      <c r="AJ59" s="623" t="str">
        <f>IF(入力シート!$I$6="","",入力シート!$I$6)</f>
        <v/>
      </c>
      <c r="AK59" s="623"/>
      <c r="AL59" s="623"/>
      <c r="AM59" s="623"/>
      <c r="AN59" s="623"/>
      <c r="AO59" s="623"/>
      <c r="AP59" s="623"/>
      <c r="AQ59" s="623"/>
      <c r="AR59" s="623"/>
      <c r="AS59" s="623"/>
      <c r="AT59" s="623"/>
      <c r="AU59" s="623"/>
      <c r="AV59" s="623"/>
      <c r="AW59" s="66"/>
      <c r="AX59" s="66"/>
      <c r="BG59" s="49" t="s">
        <v>49</v>
      </c>
      <c r="BH59" s="49"/>
      <c r="BI59" s="49"/>
      <c r="BJ59" s="49"/>
      <c r="BK59" s="49"/>
    </row>
    <row r="60" spans="2:66" ht="12" customHeight="1" thickBot="1">
      <c r="B60" s="16"/>
      <c r="C60" s="16"/>
      <c r="D60" s="16"/>
      <c r="E60" s="16"/>
    </row>
    <row r="61" spans="2:66" ht="12" customHeight="1">
      <c r="B61" s="603" t="s">
        <v>61</v>
      </c>
      <c r="C61" s="604"/>
      <c r="D61" s="604"/>
      <c r="E61" s="604"/>
      <c r="F61" s="604"/>
      <c r="G61" s="604"/>
      <c r="H61" s="604"/>
      <c r="I61" s="604"/>
      <c r="J61" s="604"/>
      <c r="K61" s="605"/>
      <c r="L61" s="563" t="s">
        <v>62</v>
      </c>
      <c r="M61" s="564"/>
      <c r="N61" s="564"/>
      <c r="O61" s="564"/>
      <c r="P61" s="565"/>
      <c r="Q61" s="556" t="str">
        <f>IF(入力シート!$I$28="","",MID(入力シート!$I$28,M2,1))</f>
        <v/>
      </c>
      <c r="R61" s="452"/>
      <c r="S61" s="444" t="str">
        <f>IF(入力シート!$I$28="","",MID(入力シート!$I$28,O2,1))</f>
        <v/>
      </c>
      <c r="T61" s="452"/>
      <c r="U61" s="444" t="str">
        <f>IF(入力シート!$I$28="","",MID(入力シート!$I$28,Q2,1))</f>
        <v/>
      </c>
      <c r="V61" s="452"/>
      <c r="W61" s="444" t="str">
        <f>IF(入力シート!$I$28="","",MID(入力シート!$I$28,S2,1))</f>
        <v/>
      </c>
      <c r="X61" s="452"/>
      <c r="Y61" s="454" t="str">
        <f>IF(入力シート!$I$28="","",MID(入力シート!$I$28,U2,1))</f>
        <v/>
      </c>
      <c r="Z61" s="454"/>
      <c r="AA61" s="454" t="str">
        <f>IF(入力シート!$I$28="","",MID(入力シート!$I$28,W2,1))</f>
        <v/>
      </c>
      <c r="AB61" s="454"/>
      <c r="AC61" s="454" t="str">
        <f>IF(入力シート!$I$28="","",MID(入力シート!$I$28,Y2,1))</f>
        <v/>
      </c>
      <c r="AD61" s="454"/>
      <c r="AE61" s="454" t="str">
        <f>IF(入力シート!$I$28="","",MID(入力シート!$I$28,AA2,1))</f>
        <v/>
      </c>
      <c r="AF61" s="454"/>
      <c r="AG61" s="454" t="str">
        <f>IF(入力シート!$I$28="","",MID(入力シート!$I$28,AC2,1))</f>
        <v/>
      </c>
      <c r="AH61" s="454"/>
      <c r="AI61" s="454" t="str">
        <f>IF(入力シート!$I$28="","",MID(入力シート!$I$28,AE2,1))</f>
        <v/>
      </c>
      <c r="AJ61" s="454"/>
      <c r="AK61" s="454" t="str">
        <f>IF(入力シート!$I$28="","",MID(入力シート!$I$28,AG2,1))</f>
        <v/>
      </c>
      <c r="AL61" s="454"/>
      <c r="AM61" s="454" t="str">
        <f>IF(入力シート!$I$28="","",MID(入力シート!$I$28,AI2,1))</f>
        <v/>
      </c>
      <c r="AN61" s="539"/>
    </row>
    <row r="62" spans="2:66" ht="12" customHeight="1" thickBot="1">
      <c r="B62" s="606"/>
      <c r="C62" s="607"/>
      <c r="D62" s="607"/>
      <c r="E62" s="607"/>
      <c r="F62" s="607"/>
      <c r="G62" s="607"/>
      <c r="H62" s="607"/>
      <c r="I62" s="607"/>
      <c r="J62" s="607"/>
      <c r="K62" s="608"/>
      <c r="L62" s="566"/>
      <c r="M62" s="567"/>
      <c r="N62" s="567"/>
      <c r="O62" s="567"/>
      <c r="P62" s="568"/>
      <c r="Q62" s="557"/>
      <c r="R62" s="453"/>
      <c r="S62" s="446"/>
      <c r="T62" s="453"/>
      <c r="U62" s="446"/>
      <c r="V62" s="453"/>
      <c r="W62" s="446"/>
      <c r="X62" s="453"/>
      <c r="Y62" s="455"/>
      <c r="Z62" s="455"/>
      <c r="AA62" s="455"/>
      <c r="AB62" s="455"/>
      <c r="AC62" s="455"/>
      <c r="AD62" s="455"/>
      <c r="AE62" s="455"/>
      <c r="AF62" s="455"/>
      <c r="AG62" s="455"/>
      <c r="AH62" s="455"/>
      <c r="AI62" s="455"/>
      <c r="AJ62" s="455"/>
      <c r="AK62" s="455"/>
      <c r="AL62" s="455"/>
      <c r="AM62" s="455"/>
      <c r="AN62" s="540"/>
    </row>
    <row r="63" spans="2:66" ht="12" customHeight="1">
      <c r="B63" s="606"/>
      <c r="C63" s="607"/>
      <c r="D63" s="607"/>
      <c r="E63" s="607"/>
      <c r="F63" s="607"/>
      <c r="G63" s="607"/>
      <c r="H63" s="607"/>
      <c r="I63" s="607"/>
      <c r="J63" s="607"/>
      <c r="K63" s="608"/>
      <c r="L63" s="595" t="s">
        <v>3</v>
      </c>
      <c r="M63" s="596"/>
      <c r="N63" s="596"/>
      <c r="O63" s="596"/>
      <c r="P63" s="597"/>
      <c r="Q63" s="556" t="str">
        <f>IF(入力シート!$I$29="","",MID(入力シート!$I$29,M2,1))</f>
        <v/>
      </c>
      <c r="R63" s="452"/>
      <c r="S63" s="444" t="str">
        <f>IF(入力シート!$I$29="","",MID(入力シート!$I$29,O2,1))</f>
        <v/>
      </c>
      <c r="T63" s="452"/>
      <c r="U63" s="444" t="str">
        <f>IF(入力シート!$I$29="","",MID(入力シート!$I$29,Q2,1))</f>
        <v/>
      </c>
      <c r="V63" s="452"/>
      <c r="W63" s="444" t="str">
        <f>IF(入力シート!$I$29="","",MID(入力シート!$I$29,S2,1))</f>
        <v/>
      </c>
      <c r="X63" s="452"/>
      <c r="Y63" s="454" t="str">
        <f>IF(入力シート!$I$29="","",MID(入力シート!$I$29,U2,1))</f>
        <v/>
      </c>
      <c r="Z63" s="454"/>
      <c r="AA63" s="454" t="str">
        <f>IF(入力シート!$I$29="","",MID(入力シート!$I$29,W2,1))</f>
        <v/>
      </c>
      <c r="AB63" s="454"/>
      <c r="AC63" s="454" t="str">
        <f>IF(入力シート!$I$29="","",MID(入力シート!$I$29,Y2,1))</f>
        <v/>
      </c>
      <c r="AD63" s="454"/>
      <c r="AE63" s="454" t="str">
        <f>IF(入力シート!$I$29="","",MID(入力シート!$I$29,AA2,1))</f>
        <v/>
      </c>
      <c r="AF63" s="454"/>
      <c r="AG63" s="454" t="str">
        <f>IF(入力シート!$I$29="","",MID(入力シート!$I$29,AC2,1))</f>
        <v/>
      </c>
      <c r="AH63" s="454"/>
      <c r="AI63" s="454" t="str">
        <f>IF(入力シート!$I$29="","",MID(入力シート!$I$29,AE2,1))</f>
        <v/>
      </c>
      <c r="AJ63" s="454"/>
      <c r="AK63" s="454" t="str">
        <f>IF(入力シート!$I$29="","",MID(入力シート!$I$29,AG2,1))</f>
        <v/>
      </c>
      <c r="AL63" s="454"/>
      <c r="AM63" s="454" t="str">
        <f>IF(入力シート!$I$29="","",MID(入力シート!$I$29,AI2,1))</f>
        <v/>
      </c>
      <c r="AN63" s="444"/>
      <c r="AO63" s="454" t="str">
        <f>IF(入力シート!$I$29="","",MID(入力シート!$I$29,AK2,1))</f>
        <v/>
      </c>
      <c r="AP63" s="539"/>
    </row>
    <row r="64" spans="2:66" ht="12" customHeight="1" thickBot="1">
      <c r="B64" s="606"/>
      <c r="C64" s="607"/>
      <c r="D64" s="607"/>
      <c r="E64" s="607"/>
      <c r="F64" s="607"/>
      <c r="G64" s="607"/>
      <c r="H64" s="607"/>
      <c r="I64" s="607"/>
      <c r="J64" s="607"/>
      <c r="K64" s="608"/>
      <c r="L64" s="598"/>
      <c r="M64" s="599"/>
      <c r="N64" s="599"/>
      <c r="O64" s="599"/>
      <c r="P64" s="600"/>
      <c r="Q64" s="557"/>
      <c r="R64" s="453"/>
      <c r="S64" s="446"/>
      <c r="T64" s="453"/>
      <c r="U64" s="446"/>
      <c r="V64" s="453"/>
      <c r="W64" s="446"/>
      <c r="X64" s="453"/>
      <c r="Y64" s="455"/>
      <c r="Z64" s="455"/>
      <c r="AA64" s="455"/>
      <c r="AB64" s="455"/>
      <c r="AC64" s="455"/>
      <c r="AD64" s="455"/>
      <c r="AE64" s="455"/>
      <c r="AF64" s="455"/>
      <c r="AG64" s="455"/>
      <c r="AH64" s="455"/>
      <c r="AI64" s="455"/>
      <c r="AJ64" s="455"/>
      <c r="AK64" s="455"/>
      <c r="AL64" s="455"/>
      <c r="AM64" s="455"/>
      <c r="AN64" s="446"/>
      <c r="AO64" s="455"/>
      <c r="AP64" s="540"/>
    </row>
    <row r="65" spans="2:129" ht="12" customHeight="1">
      <c r="B65" s="606"/>
      <c r="C65" s="607"/>
      <c r="D65" s="607"/>
      <c r="E65" s="607"/>
      <c r="F65" s="607"/>
      <c r="G65" s="607"/>
      <c r="H65" s="607"/>
      <c r="I65" s="607"/>
      <c r="J65" s="607"/>
      <c r="K65" s="608"/>
      <c r="L65" s="595" t="s">
        <v>63</v>
      </c>
      <c r="M65" s="596"/>
      <c r="N65" s="596"/>
      <c r="O65" s="596"/>
      <c r="P65" s="597"/>
      <c r="Q65" s="621" t="str">
        <f>IF(入力シート!$I$30="","",MID(入力シート!$I$30,M2,1))</f>
        <v/>
      </c>
      <c r="R65" s="538"/>
      <c r="S65" s="537" t="str">
        <f>IF(入力シート!$I$30="","",MID(入力シート!$I$30,O2,1))</f>
        <v/>
      </c>
      <c r="T65" s="538"/>
      <c r="U65" s="537" t="str">
        <f>IF(入力シート!$I$30="","",MID(入力シート!$I$30,Q2,1))</f>
        <v/>
      </c>
      <c r="V65" s="538"/>
      <c r="W65" s="537" t="str">
        <f>IF(入力シート!$I$30="","",MID(入力シート!$I$30,S2,1))</f>
        <v/>
      </c>
      <c r="X65" s="538"/>
      <c r="Y65" s="558" t="str">
        <f>IF(入力シート!$I$30="","",MID(入力シート!$I$30,U2,1))</f>
        <v/>
      </c>
      <c r="Z65" s="558"/>
      <c r="AA65" s="558" t="str">
        <f>IF(入力シート!$I$30="","",MID(入力シート!$I$30,W2,1))</f>
        <v/>
      </c>
      <c r="AB65" s="558"/>
      <c r="AC65" s="558" t="str">
        <f>IF(入力シート!$I$30="","",MID(入力シート!$I$30,Y2,1))</f>
        <v/>
      </c>
      <c r="AD65" s="558"/>
      <c r="AE65" s="558" t="str">
        <f>IF(入力シート!$I$30="","",MID(入力シート!$I$30,AA2,1))</f>
        <v/>
      </c>
      <c r="AF65" s="558"/>
      <c r="AG65" s="558" t="str">
        <f>IF(入力シート!$I$30="","",MID(入力シート!$I$30,AC2,1))</f>
        <v/>
      </c>
      <c r="AH65" s="558"/>
      <c r="AI65" s="558" t="str">
        <f>IF(入力シート!$I$30="","",MID(入力シート!$I$30,AE2,1))</f>
        <v/>
      </c>
      <c r="AJ65" s="558"/>
      <c r="AK65" s="558" t="str">
        <f>IF(入力シート!$I$30="","",MID(入力シート!$I$30,AG2,1))</f>
        <v/>
      </c>
      <c r="AL65" s="558"/>
      <c r="AM65" s="454" t="str">
        <f>IF(入力シート!$I$30="","",MID(入力シート!$I$30,AI2,1))</f>
        <v/>
      </c>
      <c r="AN65" s="454"/>
      <c r="AO65" s="454" t="str">
        <f>IF(入力シート!$I$30="","",MID(入力シート!$I$30,AK2,1))</f>
        <v/>
      </c>
      <c r="AP65" s="454"/>
      <c r="AQ65" s="444" t="str">
        <f>IF(入力シート!$I$30="","",MID(入力シート!$I$30,AM2,1))</f>
        <v/>
      </c>
      <c r="AR65" s="452"/>
      <c r="AS65" s="444" t="str">
        <f>IF(入力シート!$I$30="","",MID(入力シート!$I$30,AO2,1))</f>
        <v/>
      </c>
      <c r="AT65" s="452"/>
      <c r="AU65" s="444" t="str">
        <f>IF(入力シート!$I$30="","",MID(入力シート!$I$30,AQ2,1))</f>
        <v/>
      </c>
      <c r="AV65" s="452"/>
      <c r="AW65" s="454" t="str">
        <f>IF(入力シート!$I$30="","",MID(入力シート!$I$30,AS2,1))</f>
        <v/>
      </c>
      <c r="AX65" s="454"/>
      <c r="AY65" s="454" t="str">
        <f>IF(入力シート!$I$30="","",MID(入力シート!$I$30,AU2,1))</f>
        <v/>
      </c>
      <c r="AZ65" s="454"/>
      <c r="BA65" s="454" t="str">
        <f>IF(入力シート!$I$30="","",MID(入力シート!$I$30,AW2,1))</f>
        <v/>
      </c>
      <c r="BB65" s="454"/>
      <c r="BC65" s="454" t="str">
        <f>IF(入力シート!$I$30="","",MID(入力シート!$I$30,AY2,1))</f>
        <v/>
      </c>
      <c r="BD65" s="454"/>
      <c r="BE65" s="454" t="str">
        <f>IF(入力シート!$I$30="","",MID(入力シート!$I$30,BA2,1))</f>
        <v/>
      </c>
      <c r="BF65" s="454"/>
      <c r="BG65" s="454" t="str">
        <f>IF(入力シート!$I$30="","",MID(入力シート!$I$30,BC2,1))</f>
        <v/>
      </c>
      <c r="BH65" s="454"/>
      <c r="BI65" s="454" t="str">
        <f>IF(入力シート!$I$30="","",MID(入力シート!$I$30,BE2,1))</f>
        <v/>
      </c>
      <c r="BJ65" s="454"/>
      <c r="BK65" s="454" t="str">
        <f>IF(入力シート!$I$30="","",MID(入力シート!$I$30,BG2,1))</f>
        <v/>
      </c>
      <c r="BL65" s="539"/>
    </row>
    <row r="66" spans="2:129" ht="12" customHeight="1">
      <c r="B66" s="606"/>
      <c r="C66" s="607"/>
      <c r="D66" s="607"/>
      <c r="E66" s="607"/>
      <c r="F66" s="607"/>
      <c r="G66" s="607"/>
      <c r="H66" s="607"/>
      <c r="I66" s="607"/>
      <c r="J66" s="607"/>
      <c r="K66" s="608"/>
      <c r="L66" s="612"/>
      <c r="M66" s="613"/>
      <c r="N66" s="613"/>
      <c r="O66" s="613"/>
      <c r="P66" s="614"/>
      <c r="Q66" s="622"/>
      <c r="R66" s="464"/>
      <c r="S66" s="463"/>
      <c r="T66" s="464"/>
      <c r="U66" s="463"/>
      <c r="V66" s="464"/>
      <c r="W66" s="463"/>
      <c r="X66" s="464"/>
      <c r="Y66" s="462"/>
      <c r="Z66" s="462"/>
      <c r="AA66" s="462"/>
      <c r="AB66" s="462"/>
      <c r="AC66" s="462"/>
      <c r="AD66" s="462"/>
      <c r="AE66" s="462"/>
      <c r="AF66" s="462"/>
      <c r="AG66" s="462"/>
      <c r="AH66" s="462"/>
      <c r="AI66" s="462"/>
      <c r="AJ66" s="462"/>
      <c r="AK66" s="462"/>
      <c r="AL66" s="462"/>
      <c r="AM66" s="462"/>
      <c r="AN66" s="462"/>
      <c r="AO66" s="462"/>
      <c r="AP66" s="462"/>
      <c r="AQ66" s="463"/>
      <c r="AR66" s="464"/>
      <c r="AS66" s="463"/>
      <c r="AT66" s="464"/>
      <c r="AU66" s="463"/>
      <c r="AV66" s="464"/>
      <c r="AW66" s="462"/>
      <c r="AX66" s="462"/>
      <c r="AY66" s="462"/>
      <c r="AZ66" s="462"/>
      <c r="BA66" s="462"/>
      <c r="BB66" s="462"/>
      <c r="BC66" s="462"/>
      <c r="BD66" s="462"/>
      <c r="BE66" s="462"/>
      <c r="BF66" s="462"/>
      <c r="BG66" s="462"/>
      <c r="BH66" s="462"/>
      <c r="BI66" s="462"/>
      <c r="BJ66" s="462"/>
      <c r="BK66" s="462"/>
      <c r="BL66" s="561"/>
    </row>
    <row r="67" spans="2:129" ht="12" customHeight="1">
      <c r="B67" s="606"/>
      <c r="C67" s="607"/>
      <c r="D67" s="607"/>
      <c r="E67" s="607"/>
      <c r="F67" s="607"/>
      <c r="G67" s="607"/>
      <c r="H67" s="607"/>
      <c r="I67" s="607"/>
      <c r="J67" s="607"/>
      <c r="K67" s="608"/>
      <c r="L67" s="615"/>
      <c r="M67" s="525"/>
      <c r="N67" s="525"/>
      <c r="O67" s="525"/>
      <c r="P67" s="616"/>
      <c r="Q67" s="620" t="str">
        <f>IF(入力シート!$I$30="","",MID(入力シート!$I$30,25,1))</f>
        <v/>
      </c>
      <c r="R67" s="538"/>
      <c r="S67" s="537" t="str">
        <f>IF(入力シート!$I$30="","",MID(入力シート!$I$30,26,1))</f>
        <v/>
      </c>
      <c r="T67" s="538"/>
      <c r="U67" s="537" t="str">
        <f>IF(入力シート!$I$30="","",MID(入力シート!$I$30,27,1))</f>
        <v/>
      </c>
      <c r="V67" s="538"/>
      <c r="W67" s="537" t="str">
        <f>IF(入力シート!$I$30="","",MID(入力シート!$I$30,28,1))</f>
        <v/>
      </c>
      <c r="X67" s="538"/>
      <c r="Y67" s="558" t="str">
        <f>IF(入力シート!$I$30="","",MID(入力シート!$I$30,29,1))</f>
        <v/>
      </c>
      <c r="Z67" s="558"/>
      <c r="AA67" s="558" t="str">
        <f>IF(入力シート!$I$30="","",MID(入力シート!$I$30,30,1))</f>
        <v/>
      </c>
      <c r="AB67" s="558"/>
      <c r="AC67" s="558" t="str">
        <f>IF(入力シート!$I$30="","",MID(入力シート!$I$30,31,1))</f>
        <v/>
      </c>
      <c r="AD67" s="558"/>
      <c r="AE67" s="558" t="str">
        <f>IF(入力シート!$I$30="","",MID(入力シート!$I$30,32,1))</f>
        <v/>
      </c>
      <c r="AF67" s="558"/>
      <c r="AG67" s="558" t="str">
        <f>IF(入力シート!$I$30="","",MID(入力シート!$I$30,33,1))</f>
        <v/>
      </c>
      <c r="AH67" s="558"/>
      <c r="AI67" s="558" t="str">
        <f>IF(入力シート!$I$30="","",MID(入力シート!$I$30,34,1))</f>
        <v/>
      </c>
      <c r="AJ67" s="558"/>
      <c r="AK67" s="558" t="str">
        <f>IF(入力シート!$I$30="","",MID(入力シート!$I$30,35,1))</f>
        <v/>
      </c>
      <c r="AL67" s="558"/>
      <c r="AM67" s="558" t="str">
        <f>IF(入力シート!$I$30="","",MID(入力シート!$I$30,36,1))</f>
        <v/>
      </c>
      <c r="AN67" s="558"/>
      <c r="AO67" s="558" t="str">
        <f>IF(入力シート!$I$30="","",MID(入力シート!$I$30,37,1))</f>
        <v/>
      </c>
      <c r="AP67" s="558"/>
      <c r="AQ67" s="537" t="str">
        <f>IF(入力シート!$I$30="","",MID(入力シート!$I$30,38,1))</f>
        <v/>
      </c>
      <c r="AR67" s="538"/>
      <c r="AS67" s="537" t="str">
        <f>IF(入力シート!$I$30="","",MID(入力シート!$I$30,39,1))</f>
        <v/>
      </c>
      <c r="AT67" s="538"/>
      <c r="AU67" s="537" t="str">
        <f>IF(入力シート!$I$30="","",MID(入力シート!$I$30,40,1))</f>
        <v/>
      </c>
      <c r="AV67" s="538"/>
      <c r="AW67" s="558" t="str">
        <f>IF(入力シート!$I$30="","",MID(入力シート!$I$30,41,1))</f>
        <v/>
      </c>
      <c r="AX67" s="558"/>
      <c r="AY67" s="558" t="str">
        <f>IF(入力シート!$I$30="","",MID(入力シート!$I$30,42,1))</f>
        <v/>
      </c>
      <c r="AZ67" s="558"/>
      <c r="BA67" s="558" t="str">
        <f>IF(入力シート!$I$30="","",MID(入力シート!$I$30,43,1))</f>
        <v/>
      </c>
      <c r="BB67" s="558"/>
      <c r="BC67" s="558" t="str">
        <f>IF(入力シート!$I$30="","",MID(入力シート!$I$30,44,1))</f>
        <v/>
      </c>
      <c r="BD67" s="558"/>
      <c r="BE67" s="558" t="str">
        <f>IF(入力シート!$I$30="","",MID(入力シート!$I$30,45,1))</f>
        <v/>
      </c>
      <c r="BF67" s="558"/>
      <c r="BG67" s="558" t="str">
        <f>IF(入力シート!$I$30="","",MID(入力シート!$I$30,46,1))</f>
        <v/>
      </c>
      <c r="BH67" s="558"/>
      <c r="BI67" s="558" t="str">
        <f>IF(入力シート!$I$30="","",MID(入力シート!$I$30,47,1))</f>
        <v/>
      </c>
      <c r="BJ67" s="558"/>
      <c r="BK67" s="558" t="str">
        <f>IF(入力シート!$I$30="","",MID(入力シート!$I$30,48,1))</f>
        <v/>
      </c>
      <c r="BL67" s="562"/>
    </row>
    <row r="68" spans="2:129" ht="12" customHeight="1" thickBot="1">
      <c r="B68" s="609"/>
      <c r="C68" s="610"/>
      <c r="D68" s="610"/>
      <c r="E68" s="610"/>
      <c r="F68" s="610"/>
      <c r="G68" s="610"/>
      <c r="H68" s="610"/>
      <c r="I68" s="610"/>
      <c r="J68" s="610"/>
      <c r="K68" s="611"/>
      <c r="L68" s="617"/>
      <c r="M68" s="618"/>
      <c r="N68" s="618"/>
      <c r="O68" s="618"/>
      <c r="P68" s="619"/>
      <c r="Q68" s="557"/>
      <c r="R68" s="453"/>
      <c r="S68" s="446"/>
      <c r="T68" s="453"/>
      <c r="U68" s="446"/>
      <c r="V68" s="453"/>
      <c r="W68" s="446"/>
      <c r="X68" s="453"/>
      <c r="Y68" s="455"/>
      <c r="Z68" s="455"/>
      <c r="AA68" s="455"/>
      <c r="AB68" s="455"/>
      <c r="AC68" s="455"/>
      <c r="AD68" s="455"/>
      <c r="AE68" s="455"/>
      <c r="AF68" s="455"/>
      <c r="AG68" s="455"/>
      <c r="AH68" s="455"/>
      <c r="AI68" s="455"/>
      <c r="AJ68" s="455"/>
      <c r="AK68" s="455"/>
      <c r="AL68" s="455"/>
      <c r="AM68" s="455"/>
      <c r="AN68" s="455"/>
      <c r="AO68" s="455"/>
      <c r="AP68" s="455"/>
      <c r="AQ68" s="446"/>
      <c r="AR68" s="453"/>
      <c r="AS68" s="446"/>
      <c r="AT68" s="453"/>
      <c r="AU68" s="446"/>
      <c r="AV68" s="453"/>
      <c r="AW68" s="455"/>
      <c r="AX68" s="455"/>
      <c r="AY68" s="455"/>
      <c r="AZ68" s="455"/>
      <c r="BA68" s="455"/>
      <c r="BB68" s="455"/>
      <c r="BC68" s="455"/>
      <c r="BD68" s="455"/>
      <c r="BE68" s="455"/>
      <c r="BF68" s="455"/>
      <c r="BG68" s="455"/>
      <c r="BH68" s="455"/>
      <c r="BI68" s="455"/>
      <c r="BJ68" s="455"/>
      <c r="BK68" s="455"/>
      <c r="BL68" s="540"/>
    </row>
    <row r="69" spans="2:129" ht="12" customHeight="1">
      <c r="B69" s="498" t="s">
        <v>64</v>
      </c>
      <c r="C69" s="499"/>
      <c r="D69" s="499"/>
      <c r="E69" s="499"/>
      <c r="F69" s="499"/>
      <c r="G69" s="499"/>
      <c r="H69" s="499"/>
      <c r="I69" s="499"/>
      <c r="J69" s="499"/>
      <c r="K69" s="500"/>
      <c r="L69" s="582"/>
      <c r="M69" s="504" t="str">
        <f>IF(入力シート!$M$32="","",IF(($DT$69-9)&lt;=0,"",MID(入力シート!$M$32,$DT$69-9,1)))</f>
        <v/>
      </c>
      <c r="N69" s="452"/>
      <c r="O69" s="444" t="str">
        <f>IF(入力シート!$M$32="","",IF(($DT$69-8)&lt;=0,"",MID(入力シート!$M$32,$DT$69-8,1)))</f>
        <v/>
      </c>
      <c r="P69" s="452"/>
      <c r="Q69" s="444" t="str">
        <f>IF(入力シート!$M$32="","",IF(($DT$69-7)&lt;=0,"",MID(入力シート!$M$32,$DT$69-7,1)))</f>
        <v/>
      </c>
      <c r="R69" s="452"/>
      <c r="S69" s="444" t="str">
        <f>IF(入力シート!$M$32="","",IF(($DT$69-6)&lt;=0,"",MID(入力シート!$M$32,$DT$69-6,1)))</f>
        <v/>
      </c>
      <c r="T69" s="452"/>
      <c r="U69" s="454" t="str">
        <f>IF(入力シート!$M$32="","",IF(($DT$69-5)&lt;=0,"",MID(入力シート!$M$32,$DT$69-5,1)))</f>
        <v/>
      </c>
      <c r="V69" s="454"/>
      <c r="W69" s="454" t="str">
        <f>IF(入力シート!$M$32="","",IF(($DT$69-4)&lt;=0,"",MID(入力シート!$M$32,$DT$69-4,1)))</f>
        <v/>
      </c>
      <c r="X69" s="454"/>
      <c r="Y69" s="454" t="str">
        <f>IF(入力シート!$M$32="","",IF(($DT$69-3)&lt;=0,"",MID(入力シート!$M$32,$DT$69-3,1)))</f>
        <v/>
      </c>
      <c r="Z69" s="454"/>
      <c r="AA69" s="454" t="str">
        <f>IF(入力シート!$M$32="","",IF(($DT$69-2)&lt;=0,"",MID(入力シート!$M$32,$DT$69-2,1)))</f>
        <v/>
      </c>
      <c r="AB69" s="454"/>
      <c r="AC69" s="454" t="str">
        <f>IF(入力シート!$M$32="","",IF(($DT$69-1)&lt;=0,"",MID(入力シート!$M$32,$DT$69-1,1)))</f>
        <v/>
      </c>
      <c r="AD69" s="454"/>
      <c r="AE69" s="454" t="str">
        <f>IF(入力シート!$M$32="","",IF(($DT$69)&lt;=0,"",MID(入力シート!$M$32,$DT$69,1)))</f>
        <v/>
      </c>
      <c r="AF69" s="539"/>
      <c r="AG69" s="672" t="s">
        <v>65</v>
      </c>
      <c r="AH69" s="673"/>
      <c r="AI69" s="67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DT69" s="676">
        <f>LEN(入力シート!M32)</f>
        <v>0</v>
      </c>
      <c r="DU69" s="676"/>
      <c r="DV69" s="671" t="s">
        <v>122</v>
      </c>
      <c r="DW69" s="493"/>
      <c r="DX69" s="493"/>
      <c r="DY69" s="493"/>
    </row>
    <row r="70" spans="2:129" ht="12" customHeight="1" thickBot="1">
      <c r="B70" s="501"/>
      <c r="C70" s="502"/>
      <c r="D70" s="502"/>
      <c r="E70" s="502"/>
      <c r="F70" s="502"/>
      <c r="G70" s="502"/>
      <c r="H70" s="502"/>
      <c r="I70" s="502"/>
      <c r="J70" s="502"/>
      <c r="K70" s="503"/>
      <c r="L70" s="583"/>
      <c r="M70" s="505"/>
      <c r="N70" s="453"/>
      <c r="O70" s="446"/>
      <c r="P70" s="453"/>
      <c r="Q70" s="446"/>
      <c r="R70" s="453"/>
      <c r="S70" s="446"/>
      <c r="T70" s="453"/>
      <c r="U70" s="455"/>
      <c r="V70" s="455"/>
      <c r="W70" s="455"/>
      <c r="X70" s="455"/>
      <c r="Y70" s="455"/>
      <c r="Z70" s="455"/>
      <c r="AA70" s="455"/>
      <c r="AB70" s="455"/>
      <c r="AC70" s="455"/>
      <c r="AD70" s="455"/>
      <c r="AE70" s="455"/>
      <c r="AF70" s="540"/>
      <c r="AG70" s="674"/>
      <c r="AH70" s="675"/>
      <c r="AI70" s="675"/>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DT70" s="676"/>
      <c r="DU70" s="676"/>
      <c r="DV70" s="671"/>
      <c r="DW70" s="493"/>
      <c r="DX70" s="493"/>
      <c r="DY70" s="493"/>
    </row>
    <row r="71" spans="2:129" ht="12" customHeight="1" thickBot="1">
      <c r="B71" s="498" t="s">
        <v>66</v>
      </c>
      <c r="C71" s="499"/>
      <c r="D71" s="499"/>
      <c r="E71" s="499"/>
      <c r="F71" s="499"/>
      <c r="G71" s="499"/>
      <c r="H71" s="499"/>
      <c r="I71" s="499"/>
      <c r="J71" s="499"/>
      <c r="K71" s="500"/>
      <c r="L71" s="569"/>
      <c r="M71" s="535" t="str">
        <f>IF(入力シート!$M$33="","",IF(($DT$71-9)&lt;=0,"",MID(入力シート!$M$33,$DT$71-9,1)))</f>
        <v/>
      </c>
      <c r="N71" s="536"/>
      <c r="O71" s="537" t="str">
        <f>IF(入力シート!$M$33="","",IF(($DT$71-8)&lt;=0,"",MID(入力シート!$M$33,$DT$71-8,1)))</f>
        <v/>
      </c>
      <c r="P71" s="538"/>
      <c r="Q71" s="537" t="str">
        <f>IF(入力シート!$M$33="","",IF(($DT$71-7)&lt;=0,"",MID(入力シート!$M$33,$DT$71-7,1)))</f>
        <v/>
      </c>
      <c r="R71" s="538"/>
      <c r="S71" s="537" t="str">
        <f>IF(入力シート!$M$33="","",IF(($DT$71-6)&lt;=0,"",MID(入力シート!$M$33,$DT$71-6,1)))</f>
        <v/>
      </c>
      <c r="T71" s="538"/>
      <c r="U71" s="558" t="str">
        <f>IF(入力シート!$M$33="","",IF(($DT$71-5)&lt;=0,"",MID(入力シート!$M$33,$DT$71-5,1)))</f>
        <v/>
      </c>
      <c r="V71" s="558"/>
      <c r="W71" s="558" t="str">
        <f>IF(入力シート!$M$33="","",IF(($DT$71-4)&lt;=0,"",MID(入力シート!$M$33,$DT$71-4,1)))</f>
        <v/>
      </c>
      <c r="X71" s="558"/>
      <c r="Y71" s="558" t="str">
        <f>IF(入力シート!$M$33="","",IF(($DT$71-3)&lt;=0,"",MID(入力シート!$M$33,$DT$71-3,1)))</f>
        <v/>
      </c>
      <c r="Z71" s="558"/>
      <c r="AA71" s="558" t="str">
        <f>IF(入力シート!$M$33="","",IF(($DT$71-2)&lt;=0,"",MID(入力シート!$M$33,$DT$71-2,1)))</f>
        <v/>
      </c>
      <c r="AB71" s="558"/>
      <c r="AC71" s="558" t="str">
        <f>IF(入力シート!$M$33="","",IF(($DT$71-1)&lt;=0,"",MID(入力シート!$M$33,$DT$71-1,1)))</f>
        <v/>
      </c>
      <c r="AD71" s="558"/>
      <c r="AE71" s="454" t="str">
        <f>IF(入力シート!$M$33="","",IF(($DT$71)&lt;=0,"",MID(入力シート!$M$33,$DT$71,1)))</f>
        <v/>
      </c>
      <c r="AF71" s="539"/>
      <c r="AG71" s="674" t="s">
        <v>65</v>
      </c>
      <c r="AH71" s="675"/>
      <c r="AI71" s="675"/>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DT71" s="676">
        <f>LEN(入力シート!M33)</f>
        <v>0</v>
      </c>
      <c r="DU71" s="676"/>
      <c r="DV71" s="671" t="s">
        <v>122</v>
      </c>
      <c r="DW71" s="493"/>
      <c r="DX71" s="493"/>
      <c r="DY71" s="493"/>
    </row>
    <row r="72" spans="2:129" ht="12" customHeight="1" thickBot="1">
      <c r="B72" s="501"/>
      <c r="C72" s="502"/>
      <c r="D72" s="502"/>
      <c r="E72" s="502"/>
      <c r="F72" s="502"/>
      <c r="G72" s="502"/>
      <c r="H72" s="502"/>
      <c r="I72" s="502"/>
      <c r="J72" s="502"/>
      <c r="K72" s="503"/>
      <c r="L72" s="569"/>
      <c r="M72" s="535"/>
      <c r="N72" s="536"/>
      <c r="O72" s="446"/>
      <c r="P72" s="453"/>
      <c r="Q72" s="446"/>
      <c r="R72" s="453"/>
      <c r="S72" s="446"/>
      <c r="T72" s="453"/>
      <c r="U72" s="455"/>
      <c r="V72" s="455"/>
      <c r="W72" s="455"/>
      <c r="X72" s="455"/>
      <c r="Y72" s="455"/>
      <c r="Z72" s="455"/>
      <c r="AA72" s="455"/>
      <c r="AB72" s="455"/>
      <c r="AC72" s="455"/>
      <c r="AD72" s="455"/>
      <c r="AE72" s="455"/>
      <c r="AF72" s="540"/>
      <c r="AG72" s="674"/>
      <c r="AH72" s="675"/>
      <c r="AI72" s="675"/>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DT72" s="676"/>
      <c r="DU72" s="676"/>
      <c r="DV72" s="671"/>
      <c r="DW72" s="493"/>
      <c r="DX72" s="493"/>
      <c r="DY72" s="493"/>
    </row>
    <row r="73" spans="2:129" ht="12" customHeight="1" thickBot="1">
      <c r="B73" s="498" t="s">
        <v>67</v>
      </c>
      <c r="C73" s="499"/>
      <c r="D73" s="499"/>
      <c r="E73" s="499"/>
      <c r="F73" s="499"/>
      <c r="G73" s="499"/>
      <c r="H73" s="499"/>
      <c r="I73" s="499"/>
      <c r="J73" s="499"/>
      <c r="K73" s="500"/>
      <c r="L73" s="569"/>
      <c r="M73" s="535" t="str">
        <f>IF(②営業経歴書!$Z$11="","",IF(($DT$73-9)&lt;=0,"",MID(②営業経歴書!$Z$11,$DT$73-9,1)))</f>
        <v/>
      </c>
      <c r="N73" s="536"/>
      <c r="O73" s="537" t="str">
        <f>IF(②営業経歴書!$Z$11="","",IF(($DT$73-8)&lt;=0,"",MID(②営業経歴書!$Z$11,$DT$73-8,1)))</f>
        <v/>
      </c>
      <c r="P73" s="538"/>
      <c r="Q73" s="537" t="str">
        <f>IF(②営業経歴書!$Z$11="","",IF(($DT$73-7)&lt;=0,"",MID(②営業経歴書!$Z$11,$DT$73-7,1)))</f>
        <v/>
      </c>
      <c r="R73" s="538"/>
      <c r="S73" s="537" t="str">
        <f>IF(②営業経歴書!$Z$11="","",IF(($DT$73-6)&lt;=0,"",MID(②営業経歴書!$Z$11,$DT$73-6,1)))</f>
        <v/>
      </c>
      <c r="T73" s="538"/>
      <c r="U73" s="558" t="str">
        <f>IF(②営業経歴書!$Z$11="","",IF(($DT$73-5)&lt;=0,"",MID(②営業経歴書!$Z$11,$DT$73-5,1)))</f>
        <v/>
      </c>
      <c r="V73" s="558"/>
      <c r="W73" s="558" t="str">
        <f>IF(②営業経歴書!$Z$11="","",IF(($DT$73-4)&lt;=0,"",MID(②営業経歴書!$Z$11,$DT$73-4,1)))</f>
        <v/>
      </c>
      <c r="X73" s="558"/>
      <c r="Y73" s="558" t="str">
        <f>IF(②営業経歴書!$Z$11="","",IF(($DT$73-3)&lt;=0,"",MID(②営業経歴書!$Z$11,$DT$73-3,1)))</f>
        <v/>
      </c>
      <c r="Z73" s="558"/>
      <c r="AA73" s="558" t="str">
        <f>IF(②営業経歴書!$Z$11="","",IF(($DT$73-2)&lt;=0,"",MID(②営業経歴書!$Z$11,$DT$73-2,1)))</f>
        <v/>
      </c>
      <c r="AB73" s="558"/>
      <c r="AC73" s="558" t="str">
        <f>IF(②営業経歴書!$Z$11="","",IF(($DT$73-1)&lt;=0,"",MID(②営業経歴書!$Z$11,$DT$73-1,1)))</f>
        <v/>
      </c>
      <c r="AD73" s="558"/>
      <c r="AE73" s="454" t="str">
        <f>IF(②営業経歴書!$Z$11="","",IF(($DT$73-0)&lt;=0,"",MID(②営業経歴書!$Z$11,$DT$73-0,1)))</f>
        <v/>
      </c>
      <c r="AF73" s="539"/>
      <c r="AG73" s="675" t="s">
        <v>65</v>
      </c>
      <c r="AH73" s="675"/>
      <c r="AI73" s="675"/>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DT73" s="676">
        <f>LEN(②営業経歴書!Z11)</f>
        <v>0</v>
      </c>
      <c r="DU73" s="676"/>
      <c r="DV73" s="671" t="s">
        <v>122</v>
      </c>
      <c r="DW73" s="493"/>
      <c r="DX73" s="493"/>
      <c r="DY73" s="493"/>
    </row>
    <row r="74" spans="2:129" ht="12" customHeight="1" thickBot="1">
      <c r="B74" s="501"/>
      <c r="C74" s="502"/>
      <c r="D74" s="502"/>
      <c r="E74" s="502"/>
      <c r="F74" s="502"/>
      <c r="G74" s="502"/>
      <c r="H74" s="502"/>
      <c r="I74" s="502"/>
      <c r="J74" s="502"/>
      <c r="K74" s="503"/>
      <c r="L74" s="569"/>
      <c r="M74" s="535"/>
      <c r="N74" s="536"/>
      <c r="O74" s="446"/>
      <c r="P74" s="453"/>
      <c r="Q74" s="446"/>
      <c r="R74" s="453"/>
      <c r="S74" s="446"/>
      <c r="T74" s="453"/>
      <c r="U74" s="455"/>
      <c r="V74" s="455"/>
      <c r="W74" s="455"/>
      <c r="X74" s="455"/>
      <c r="Y74" s="455"/>
      <c r="Z74" s="455"/>
      <c r="AA74" s="455"/>
      <c r="AB74" s="455"/>
      <c r="AC74" s="455"/>
      <c r="AD74" s="455"/>
      <c r="AE74" s="455"/>
      <c r="AF74" s="540"/>
      <c r="AG74" s="675"/>
      <c r="AH74" s="675"/>
      <c r="AI74" s="675"/>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DT74" s="676"/>
      <c r="DU74" s="676"/>
      <c r="DV74" s="671"/>
      <c r="DW74" s="493"/>
      <c r="DX74" s="493"/>
      <c r="DY74" s="493"/>
    </row>
    <row r="75" spans="2:129" ht="12" customHeight="1">
      <c r="B75" s="570" t="s">
        <v>68</v>
      </c>
      <c r="C75" s="571"/>
      <c r="D75" s="571"/>
      <c r="E75" s="571"/>
      <c r="F75" s="571"/>
      <c r="G75" s="571"/>
      <c r="H75" s="571"/>
      <c r="I75" s="571"/>
      <c r="J75" s="571"/>
      <c r="K75" s="572"/>
      <c r="L75" s="563" t="s">
        <v>69</v>
      </c>
      <c r="M75" s="564"/>
      <c r="N75" s="564"/>
      <c r="O75" s="564"/>
      <c r="P75" s="565"/>
      <c r="Q75" s="556" t="str">
        <f>IF(入力シート!$M$34="","",IF(($DT$75-7)&lt;=0,"",MID(入力シート!$M$34,$DT$75-7,1)))</f>
        <v/>
      </c>
      <c r="R75" s="452"/>
      <c r="S75" s="444" t="str">
        <f>IF(入力シート!$M$34="","",IF(($DT$75-6)&lt;=0,"",MID(入力シート!$M$34,$DT$75-6,1)))</f>
        <v/>
      </c>
      <c r="T75" s="452"/>
      <c r="U75" s="444" t="str">
        <f>IF(入力シート!$M$34="","",IF(($DT$75-5)&lt;=0,"",MID(入力シート!$M$34,$DT$75-5,1)))</f>
        <v/>
      </c>
      <c r="V75" s="452"/>
      <c r="W75" s="444" t="str">
        <f>IF(入力シート!$M$34="","",IF(($DT$75-4)&lt;=0,"",MID(入力シート!$M$34,$DT$75-4,1)))</f>
        <v/>
      </c>
      <c r="X75" s="452"/>
      <c r="Y75" s="454" t="str">
        <f>IF(入力シート!$M$34="","",IF(($DT$75-3)&lt;=0,"",MID(入力シート!$M$34,$DT$75-3,1)))</f>
        <v/>
      </c>
      <c r="Z75" s="454"/>
      <c r="AA75" s="454" t="str">
        <f>IF(入力シート!$M$34="","",IF(($DT$75-2)&lt;=0,"",MID(入力シート!$M$34,$DT$75-2,1)))</f>
        <v/>
      </c>
      <c r="AB75" s="454"/>
      <c r="AC75" s="454" t="str">
        <f>IF(入力シート!$M$34="","",IF(($DT$75-1)&lt;=0,"",MID(入力シート!$M$34,$DT$75-1,1)))</f>
        <v/>
      </c>
      <c r="AD75" s="454"/>
      <c r="AE75" s="454" t="str">
        <f>IF(入力シート!$M$34="","",IF(($DT$75)&lt;=0,"",MID(入力シート!$M$34,$DT$75,1)))</f>
        <v/>
      </c>
      <c r="AF75" s="539"/>
      <c r="AG75" s="674" t="s">
        <v>70</v>
      </c>
      <c r="AH75" s="675"/>
      <c r="AI75" s="675"/>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DT75" s="676">
        <f>LEN(入力シート!M34)</f>
        <v>0</v>
      </c>
      <c r="DU75" s="676"/>
      <c r="DV75" s="671" t="s">
        <v>122</v>
      </c>
      <c r="DW75" s="493"/>
      <c r="DX75" s="493"/>
      <c r="DY75" s="493"/>
    </row>
    <row r="76" spans="2:129" ht="12" customHeight="1" thickBot="1">
      <c r="B76" s="573"/>
      <c r="C76" s="574"/>
      <c r="D76" s="574"/>
      <c r="E76" s="574"/>
      <c r="F76" s="574"/>
      <c r="G76" s="574"/>
      <c r="H76" s="574"/>
      <c r="I76" s="574"/>
      <c r="J76" s="574"/>
      <c r="K76" s="575"/>
      <c r="L76" s="566"/>
      <c r="M76" s="567"/>
      <c r="N76" s="567"/>
      <c r="O76" s="567"/>
      <c r="P76" s="568"/>
      <c r="Q76" s="557"/>
      <c r="R76" s="453"/>
      <c r="S76" s="446"/>
      <c r="T76" s="453"/>
      <c r="U76" s="446"/>
      <c r="V76" s="453"/>
      <c r="W76" s="446"/>
      <c r="X76" s="453"/>
      <c r="Y76" s="455"/>
      <c r="Z76" s="455"/>
      <c r="AA76" s="455"/>
      <c r="AB76" s="455"/>
      <c r="AC76" s="455"/>
      <c r="AD76" s="455"/>
      <c r="AE76" s="455"/>
      <c r="AF76" s="540"/>
      <c r="AG76" s="674"/>
      <c r="AH76" s="675"/>
      <c r="AI76" s="675"/>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DT76" s="676"/>
      <c r="DU76" s="676"/>
      <c r="DV76" s="671"/>
      <c r="DW76" s="493"/>
      <c r="DX76" s="493"/>
      <c r="DY76" s="493"/>
    </row>
    <row r="77" spans="2:129" ht="12" customHeight="1">
      <c r="B77" s="576"/>
      <c r="C77" s="577"/>
      <c r="D77" s="577"/>
      <c r="E77" s="577"/>
      <c r="F77" s="577"/>
      <c r="G77" s="577"/>
      <c r="H77" s="577"/>
      <c r="I77" s="577"/>
      <c r="J77" s="577"/>
      <c r="K77" s="578"/>
      <c r="L77" s="563" t="s">
        <v>71</v>
      </c>
      <c r="M77" s="564"/>
      <c r="N77" s="564"/>
      <c r="O77" s="564"/>
      <c r="P77" s="565"/>
      <c r="Q77" s="556" t="str">
        <f>IF(入力シート!$M$35="","",IF(($DT$77-7)&lt;=0,"",MID(入力シート!$M$35,$DT$77-7,1)))</f>
        <v/>
      </c>
      <c r="R77" s="452"/>
      <c r="S77" s="444" t="str">
        <f>IF(入力シート!$M$35="","",IF(($DT$77-6)&lt;=0,"",MID(入力シート!$M$35,$DT$77-6,1)))</f>
        <v/>
      </c>
      <c r="T77" s="452"/>
      <c r="U77" s="444" t="str">
        <f>IF(入力シート!$M$35="","",IF(($DT$77-5)&lt;=0,"",MID(入力シート!$M$35,$DT$77-5,1)))</f>
        <v/>
      </c>
      <c r="V77" s="452"/>
      <c r="W77" s="444" t="str">
        <f>IF(入力シート!$M$35="","",IF(($DT$77-4)&lt;=0,"",MID(入力シート!$M$35,$DT$77-4,1)))</f>
        <v/>
      </c>
      <c r="X77" s="452"/>
      <c r="Y77" s="454" t="str">
        <f>IF(入力シート!$M$35="","",IF(($DT$77-3)&lt;=0,"",MID(入力シート!$M$35,$DT$77-3,1)))</f>
        <v/>
      </c>
      <c r="Z77" s="454"/>
      <c r="AA77" s="454" t="str">
        <f>IF(入力シート!$M$35="","",IF(($DT$77-2)&lt;=0,"",MID(入力シート!$M$35,$DT$77-2,1)))</f>
        <v/>
      </c>
      <c r="AB77" s="454"/>
      <c r="AC77" s="454" t="str">
        <f>IF(入力シート!$M$35="","",IF(($DT$77-1)&lt;=0,"",MID(入力シート!$M$35,$DT$77-1,1)))</f>
        <v/>
      </c>
      <c r="AD77" s="454"/>
      <c r="AE77" s="454" t="str">
        <f>IF(入力シート!$M$35="","",IF(($DT$77)&lt;=0,"",MID(入力シート!$M$35,$DT$77,1)))</f>
        <v/>
      </c>
      <c r="AF77" s="539"/>
      <c r="AG77" s="674" t="s">
        <v>70</v>
      </c>
      <c r="AH77" s="675"/>
      <c r="AI77" s="675"/>
      <c r="AJ77" s="53"/>
      <c r="AK77" s="53"/>
      <c r="AL77" s="53"/>
      <c r="AM77" s="67"/>
      <c r="AN77" s="67"/>
      <c r="AO77" s="68"/>
      <c r="AP77" s="68"/>
      <c r="AQ77" s="68"/>
      <c r="AR77" s="68"/>
      <c r="DT77" s="676">
        <f>LEN(入力シート!M35)</f>
        <v>0</v>
      </c>
      <c r="DU77" s="676"/>
      <c r="DV77" s="671" t="s">
        <v>122</v>
      </c>
      <c r="DW77" s="493"/>
      <c r="DX77" s="493"/>
      <c r="DY77" s="493"/>
    </row>
    <row r="78" spans="2:129" ht="12" customHeight="1" thickBot="1">
      <c r="B78" s="579"/>
      <c r="C78" s="580"/>
      <c r="D78" s="580"/>
      <c r="E78" s="580"/>
      <c r="F78" s="580"/>
      <c r="G78" s="580"/>
      <c r="H78" s="580"/>
      <c r="I78" s="580"/>
      <c r="J78" s="580"/>
      <c r="K78" s="581"/>
      <c r="L78" s="566"/>
      <c r="M78" s="567"/>
      <c r="N78" s="567"/>
      <c r="O78" s="567"/>
      <c r="P78" s="568"/>
      <c r="Q78" s="557"/>
      <c r="R78" s="453"/>
      <c r="S78" s="446"/>
      <c r="T78" s="453"/>
      <c r="U78" s="446"/>
      <c r="V78" s="453"/>
      <c r="W78" s="446"/>
      <c r="X78" s="453"/>
      <c r="Y78" s="455"/>
      <c r="Z78" s="455"/>
      <c r="AA78" s="455"/>
      <c r="AB78" s="455"/>
      <c r="AC78" s="455"/>
      <c r="AD78" s="455"/>
      <c r="AE78" s="455"/>
      <c r="AF78" s="540"/>
      <c r="AG78" s="674"/>
      <c r="AH78" s="675"/>
      <c r="AI78" s="675"/>
      <c r="AJ78" s="53"/>
      <c r="AK78" s="53"/>
      <c r="AL78" s="53"/>
      <c r="AM78" s="67"/>
      <c r="AN78" s="67"/>
      <c r="AO78" s="68"/>
      <c r="AP78" s="68"/>
      <c r="AQ78" s="68"/>
      <c r="AR78" s="68"/>
      <c r="DT78" s="676"/>
      <c r="DU78" s="676"/>
      <c r="DV78" s="671"/>
      <c r="DW78" s="493"/>
      <c r="DX78" s="493"/>
      <c r="DY78" s="493"/>
    </row>
    <row r="79" spans="2:129" ht="12" customHeight="1">
      <c r="B79" s="498" t="s">
        <v>72</v>
      </c>
      <c r="C79" s="499"/>
      <c r="D79" s="499"/>
      <c r="E79" s="499"/>
      <c r="F79" s="499"/>
      <c r="G79" s="499"/>
      <c r="H79" s="499"/>
      <c r="I79" s="499"/>
      <c r="J79" s="499"/>
      <c r="K79" s="500"/>
      <c r="L79" s="582"/>
      <c r="M79" s="504" t="str">
        <f>IF(入力シート!$M$37="","",IF(($DT$79-9)&lt;=0,"",MID(入力シート!$M$37,$DT$79-9,1)))</f>
        <v/>
      </c>
      <c r="N79" s="452"/>
      <c r="O79" s="444" t="str">
        <f>IF(入力シート!$M$37="","",IF(($DT$79-8)&lt;=0,"",MID(入力シート!$M$37,$DT$79-8,1)))</f>
        <v/>
      </c>
      <c r="P79" s="452"/>
      <c r="Q79" s="444" t="str">
        <f>IF(入力シート!$M$37="","",IF(($DT$79-7)&lt;=0,"",MID(入力シート!$M$37,$DT$79-7,1)))</f>
        <v/>
      </c>
      <c r="R79" s="452"/>
      <c r="S79" s="444" t="str">
        <f>IF(入力シート!$M$37="","",IF(($DT$79-6)&lt;=0,"",MID(入力シート!$M$37,$DT$79-6,1)))</f>
        <v/>
      </c>
      <c r="T79" s="452"/>
      <c r="U79" s="454" t="str">
        <f>IF(入力シート!$M$37="","",IF(($DT$79-5)&lt;=0,"",MID(入力シート!$M$37,$DT$79-5,1)))</f>
        <v/>
      </c>
      <c r="V79" s="454"/>
      <c r="W79" s="454" t="str">
        <f>IF(入力シート!$M$37="","",IF(($DT$79-4)&lt;=0,"",MID(入力シート!$M$37,$DT$79-4,1)))</f>
        <v/>
      </c>
      <c r="X79" s="454"/>
      <c r="Y79" s="454" t="str">
        <f>IF(入力シート!$M$37="","",IF(($DT$79-3)&lt;=0,"",MID(入力シート!$M$37,$DT$79-3,1)))</f>
        <v/>
      </c>
      <c r="Z79" s="454"/>
      <c r="AA79" s="454" t="str">
        <f>IF(入力シート!$M$37="","",IF(($DT$79-2)&lt;=0,"",MID(入力シート!$M$37,$DT$79-2,1)))</f>
        <v/>
      </c>
      <c r="AB79" s="454"/>
      <c r="AC79" s="454" t="str">
        <f>IF(入力シート!$M$37="","",IF(($DT$79-1)&lt;=0,"",MID(入力シート!$M$37,$DT$79-1,1)))</f>
        <v/>
      </c>
      <c r="AD79" s="454"/>
      <c r="AE79" s="454" t="str">
        <f>IF(入力シート!$M$37="","",IF(($DT$79)&lt;=0,"",MID(入力シート!$M$37,$DT$79,1)))</f>
        <v/>
      </c>
      <c r="AF79" s="539"/>
      <c r="AG79" s="675" t="s">
        <v>22</v>
      </c>
      <c r="AH79" s="675"/>
      <c r="AI79" s="675"/>
      <c r="AJ79" s="53"/>
      <c r="AK79" s="53"/>
      <c r="AL79" s="53"/>
      <c r="AM79" s="53"/>
      <c r="AN79" s="53"/>
      <c r="AO79" s="53"/>
      <c r="AP79" s="53"/>
      <c r="AQ79" s="53"/>
      <c r="AR79" s="53"/>
      <c r="DT79" s="676">
        <f>LEN(入力シート!M37)</f>
        <v>0</v>
      </c>
      <c r="DU79" s="676"/>
      <c r="DV79" s="671" t="s">
        <v>122</v>
      </c>
      <c r="DW79" s="493"/>
      <c r="DX79" s="493"/>
      <c r="DY79" s="493"/>
    </row>
    <row r="80" spans="2:129" ht="12" customHeight="1" thickBot="1">
      <c r="B80" s="501"/>
      <c r="C80" s="502"/>
      <c r="D80" s="502"/>
      <c r="E80" s="502"/>
      <c r="F80" s="502"/>
      <c r="G80" s="502"/>
      <c r="H80" s="502"/>
      <c r="I80" s="502"/>
      <c r="J80" s="502"/>
      <c r="K80" s="503"/>
      <c r="L80" s="583"/>
      <c r="M80" s="505"/>
      <c r="N80" s="453"/>
      <c r="O80" s="446"/>
      <c r="P80" s="453"/>
      <c r="Q80" s="446"/>
      <c r="R80" s="453"/>
      <c r="S80" s="446"/>
      <c r="T80" s="453"/>
      <c r="U80" s="455"/>
      <c r="V80" s="455"/>
      <c r="W80" s="455"/>
      <c r="X80" s="455"/>
      <c r="Y80" s="455"/>
      <c r="Z80" s="455"/>
      <c r="AA80" s="455"/>
      <c r="AB80" s="455"/>
      <c r="AC80" s="455"/>
      <c r="AD80" s="455"/>
      <c r="AE80" s="455"/>
      <c r="AF80" s="540"/>
      <c r="AG80" s="675"/>
      <c r="AH80" s="675"/>
      <c r="AI80" s="675"/>
      <c r="AJ80" s="53"/>
      <c r="AK80" s="53"/>
      <c r="AL80" s="53"/>
      <c r="AM80" s="53"/>
      <c r="AN80" s="53"/>
      <c r="AO80" s="53"/>
      <c r="AP80" s="53"/>
      <c r="AQ80" s="53"/>
      <c r="AR80" s="53"/>
      <c r="DT80" s="676"/>
      <c r="DU80" s="676"/>
      <c r="DV80" s="671"/>
      <c r="DW80" s="493"/>
      <c r="DX80" s="493"/>
      <c r="DY80" s="493"/>
    </row>
    <row r="81" spans="1:136" ht="12" customHeight="1">
      <c r="B81" s="64"/>
      <c r="C81" s="64"/>
      <c r="D81" s="64"/>
      <c r="E81" s="64"/>
      <c r="F81" s="64"/>
      <c r="G81" s="64"/>
      <c r="H81" s="64"/>
      <c r="I81" s="64"/>
      <c r="J81" s="64"/>
      <c r="K81" s="64"/>
      <c r="L81" s="65"/>
      <c r="M81" s="65"/>
      <c r="N81" s="65"/>
      <c r="O81" s="65"/>
      <c r="P81" s="65"/>
      <c r="Q81" s="53"/>
      <c r="R81" s="53"/>
      <c r="W81" s="5"/>
      <c r="X81" s="5"/>
      <c r="Y81" s="5"/>
      <c r="Z81" s="53"/>
      <c r="AA81" s="5"/>
      <c r="AB81" s="5"/>
      <c r="AC81" s="5"/>
      <c r="AD81" s="5"/>
      <c r="AE81" s="5"/>
      <c r="AF81" s="5"/>
      <c r="AG81" s="5"/>
      <c r="AH81" s="5"/>
      <c r="AI81" s="5"/>
      <c r="AJ81" s="5"/>
      <c r="AK81" s="5"/>
      <c r="AL81" s="5"/>
      <c r="AM81" s="5"/>
      <c r="AN81" s="5"/>
      <c r="AO81" s="5"/>
      <c r="AP81" s="5"/>
    </row>
    <row r="82" spans="1:136" ht="12" customHeight="1">
      <c r="B82" s="64"/>
      <c r="C82" s="64"/>
      <c r="D82" s="64"/>
      <c r="E82" s="64"/>
      <c r="F82" s="64"/>
      <c r="G82" s="64"/>
      <c r="H82" s="64"/>
      <c r="I82" s="64"/>
      <c r="J82" s="64"/>
      <c r="K82" s="64"/>
      <c r="L82" s="65"/>
      <c r="M82" s="65"/>
      <c r="N82" s="65"/>
      <c r="O82" s="65"/>
      <c r="P82" s="65"/>
      <c r="Q82" s="53"/>
      <c r="R82" s="53"/>
      <c r="W82" s="5"/>
      <c r="X82" s="5"/>
      <c r="Y82" s="5"/>
      <c r="Z82" s="53"/>
      <c r="AA82" s="5"/>
      <c r="AB82" s="5"/>
      <c r="AC82" s="5"/>
      <c r="AD82" s="5"/>
      <c r="AE82" s="5"/>
      <c r="AF82" s="5"/>
      <c r="AG82" s="5"/>
      <c r="AH82" s="5"/>
      <c r="AI82" s="5"/>
      <c r="AJ82" s="5"/>
      <c r="AK82" s="5"/>
      <c r="AL82" s="5"/>
      <c r="AM82" s="5"/>
      <c r="AN82" s="5"/>
      <c r="AO82" s="5"/>
      <c r="AP82" s="5"/>
    </row>
    <row r="83" spans="1:136" ht="12" customHeight="1">
      <c r="B83" s="64"/>
      <c r="C83" s="64"/>
      <c r="D83" s="64"/>
      <c r="E83" s="64"/>
      <c r="F83" s="64"/>
      <c r="G83" s="64"/>
      <c r="H83" s="64"/>
      <c r="I83" s="64"/>
      <c r="J83" s="64"/>
      <c r="K83" s="64"/>
      <c r="L83" s="65"/>
      <c r="M83" s="65"/>
      <c r="N83" s="65"/>
      <c r="O83" s="65"/>
      <c r="P83" s="65"/>
      <c r="Q83" s="53"/>
      <c r="R83" s="53"/>
      <c r="W83" s="5"/>
      <c r="X83" s="5"/>
      <c r="Y83" s="5"/>
      <c r="Z83" s="53"/>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row>
    <row r="84" spans="1:136" ht="12" customHeight="1">
      <c r="B84" s="64"/>
      <c r="C84" s="64"/>
      <c r="D84" s="64"/>
      <c r="E84" s="64"/>
      <c r="F84" s="64"/>
      <c r="G84" s="64"/>
      <c r="H84" s="64"/>
      <c r="I84" s="64"/>
      <c r="J84" s="64"/>
      <c r="K84" s="64"/>
      <c r="L84" s="65"/>
      <c r="M84" s="65"/>
      <c r="N84" s="65"/>
      <c r="O84" s="65"/>
      <c r="P84" s="65"/>
      <c r="Q84" s="53"/>
      <c r="R84" s="53"/>
      <c r="W84" s="5"/>
      <c r="X84" s="5"/>
      <c r="Y84" s="5"/>
      <c r="Z84" s="53"/>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row>
    <row r="85" spans="1:136" ht="12" customHeight="1">
      <c r="B85" s="64"/>
      <c r="C85" s="64"/>
      <c r="D85" s="64"/>
      <c r="E85" s="64"/>
      <c r="F85" s="64"/>
      <c r="G85" s="64"/>
      <c r="H85" s="64"/>
      <c r="I85" s="64"/>
      <c r="J85" s="64"/>
      <c r="K85" s="64"/>
      <c r="L85" s="65"/>
      <c r="M85" s="65"/>
      <c r="N85" s="65"/>
      <c r="O85" s="65"/>
      <c r="P85" s="65"/>
      <c r="Q85" s="53"/>
      <c r="R85" s="53"/>
      <c r="W85" s="5"/>
      <c r="X85" s="5"/>
      <c r="Y85" s="5"/>
      <c r="Z85" s="53"/>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row>
    <row r="86" spans="1:136" ht="12" customHeight="1">
      <c r="B86" s="64"/>
      <c r="C86" s="64"/>
      <c r="D86" s="64"/>
      <c r="E86" s="64"/>
      <c r="F86" s="64"/>
      <c r="G86" s="64"/>
      <c r="H86" s="64"/>
      <c r="I86" s="64"/>
      <c r="J86" s="64"/>
      <c r="K86" s="64"/>
      <c r="L86" s="65"/>
      <c r="M86" s="65"/>
      <c r="N86" s="65"/>
      <c r="O86" s="65"/>
      <c r="P86" s="65"/>
      <c r="Q86" s="53"/>
      <c r="R86" s="53"/>
      <c r="W86" s="5"/>
      <c r="X86" s="5"/>
      <c r="Y86" s="5"/>
      <c r="Z86" s="53"/>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row>
    <row r="87" spans="1:136" ht="12" customHeight="1">
      <c r="B87" s="64"/>
      <c r="C87" s="64"/>
      <c r="D87" s="64"/>
      <c r="E87" s="64"/>
      <c r="F87" s="64"/>
      <c r="G87" s="64"/>
      <c r="H87" s="64"/>
      <c r="I87" s="64"/>
      <c r="J87" s="64"/>
      <c r="K87" s="64"/>
      <c r="L87" s="65"/>
      <c r="M87" s="65"/>
      <c r="N87" s="65"/>
      <c r="O87" s="65"/>
      <c r="P87" s="65"/>
      <c r="Q87" s="53"/>
      <c r="R87" s="53"/>
      <c r="W87" s="5"/>
      <c r="X87" s="5"/>
      <c r="Y87" s="5"/>
      <c r="Z87" s="53"/>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row>
    <row r="88" spans="1:136" ht="12" customHeight="1">
      <c r="B88" s="64"/>
      <c r="C88" s="64"/>
      <c r="D88" s="64"/>
      <c r="E88" s="64"/>
      <c r="F88" s="64"/>
      <c r="G88" s="64"/>
      <c r="H88" s="64"/>
      <c r="I88" s="64"/>
      <c r="J88" s="64"/>
      <c r="K88" s="64"/>
      <c r="L88" s="65"/>
      <c r="M88" s="65"/>
      <c r="N88" s="65"/>
      <c r="O88" s="65"/>
      <c r="P88" s="65"/>
      <c r="Q88" s="53"/>
      <c r="R88" s="53"/>
      <c r="W88" s="5"/>
      <c r="X88" s="5"/>
      <c r="Y88" s="5"/>
      <c r="Z88" s="53"/>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row>
    <row r="89" spans="1:136" ht="12" customHeight="1">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row>
    <row r="90" spans="1:136" ht="12" customHeight="1">
      <c r="DR90" s="48"/>
      <c r="DS90" s="48"/>
      <c r="DT90" s="48"/>
      <c r="DU90" s="48"/>
      <c r="DV90" s="48"/>
      <c r="DW90" s="48"/>
      <c r="DX90" s="48"/>
      <c r="DY90" s="48"/>
      <c r="DZ90" s="48"/>
      <c r="EA90" s="48"/>
      <c r="EB90" s="48"/>
      <c r="EC90" s="48"/>
      <c r="ED90" s="48"/>
      <c r="EE90" s="48"/>
      <c r="EF90" s="48"/>
    </row>
    <row r="91" spans="1:136" ht="12" customHeight="1">
      <c r="B91" s="64"/>
      <c r="C91" s="64"/>
      <c r="D91" s="64"/>
      <c r="E91" s="64"/>
      <c r="F91" s="64"/>
      <c r="G91" s="64"/>
      <c r="H91" s="64"/>
      <c r="I91" s="64"/>
      <c r="J91" s="64"/>
      <c r="K91" s="64"/>
      <c r="L91" s="65"/>
      <c r="M91" s="65"/>
      <c r="N91" s="65"/>
      <c r="O91" s="65"/>
      <c r="P91" s="65"/>
      <c r="Q91" s="53"/>
      <c r="R91" s="53"/>
      <c r="S91" s="53"/>
      <c r="T91" s="53"/>
      <c r="U91" s="53"/>
      <c r="V91" s="53"/>
      <c r="W91" s="53"/>
      <c r="X91" s="53"/>
      <c r="Y91" s="53"/>
      <c r="Z91" s="53"/>
      <c r="AA91" s="53"/>
      <c r="AB91" s="53"/>
      <c r="AC91" s="53"/>
      <c r="AD91" s="53"/>
      <c r="AE91" s="53"/>
      <c r="AF91" s="53"/>
      <c r="AG91" s="69"/>
      <c r="AH91" s="69"/>
      <c r="BF91" s="53"/>
      <c r="BG91" s="53"/>
      <c r="BH91" s="53"/>
      <c r="BI91" s="53"/>
      <c r="BJ91" s="53"/>
      <c r="BK91" s="53"/>
      <c r="BL91" s="53"/>
      <c r="DR91" s="48"/>
      <c r="DS91" s="48"/>
      <c r="DT91" s="48"/>
      <c r="DU91" s="48"/>
      <c r="DV91" s="48"/>
      <c r="DW91" s="48"/>
      <c r="DX91" s="48"/>
      <c r="DY91" s="48"/>
      <c r="DZ91" s="48"/>
      <c r="EA91" s="48"/>
      <c r="EB91" s="48"/>
      <c r="EC91" s="48"/>
      <c r="ED91" s="48"/>
      <c r="EE91" s="48"/>
      <c r="EF91" s="48"/>
    </row>
    <row r="92" spans="1:136" ht="12" customHeight="1">
      <c r="B92" s="64"/>
      <c r="C92" s="64"/>
      <c r="D92" s="64"/>
      <c r="E92" s="64"/>
      <c r="F92" s="64"/>
      <c r="G92" s="64"/>
      <c r="H92" s="64"/>
      <c r="I92" s="64"/>
      <c r="J92" s="64"/>
      <c r="K92" s="64"/>
      <c r="L92" s="65"/>
      <c r="M92" s="65"/>
      <c r="N92" s="65"/>
      <c r="O92" s="65"/>
      <c r="P92" s="65"/>
      <c r="Q92" s="53"/>
      <c r="R92" s="53"/>
      <c r="S92" s="53"/>
      <c r="T92" s="53"/>
      <c r="U92" s="53"/>
      <c r="V92" s="53"/>
      <c r="W92" s="53"/>
      <c r="X92" s="53"/>
      <c r="Y92" s="53"/>
      <c r="Z92" s="53"/>
      <c r="AA92" s="53"/>
      <c r="AB92" s="53"/>
      <c r="AC92" s="53"/>
      <c r="AD92" s="53"/>
      <c r="AE92" s="53"/>
      <c r="AF92" s="53"/>
      <c r="AG92" s="69"/>
      <c r="AH92" s="69"/>
      <c r="BF92" s="53"/>
      <c r="BG92" s="53"/>
      <c r="BH92" s="53"/>
      <c r="BI92" s="53"/>
      <c r="BJ92" s="53"/>
      <c r="BK92" s="53"/>
      <c r="BL92" s="53"/>
    </row>
    <row r="93" spans="1:136" ht="12" customHeight="1">
      <c r="A93" s="70"/>
      <c r="R93" s="524" t="s">
        <v>185</v>
      </c>
      <c r="S93" s="525"/>
      <c r="T93" s="525"/>
      <c r="U93" s="525"/>
      <c r="V93" s="525"/>
      <c r="W93" s="525"/>
      <c r="X93" s="525"/>
      <c r="Y93" s="525"/>
      <c r="Z93" s="525"/>
      <c r="AA93" s="525"/>
      <c r="AB93" s="525"/>
      <c r="AC93" s="525"/>
      <c r="AD93" s="525"/>
      <c r="AE93" s="525"/>
      <c r="AF93" s="525"/>
      <c r="AG93" s="525"/>
      <c r="AH93" s="525"/>
      <c r="AI93" s="525"/>
      <c r="AJ93" s="525"/>
      <c r="AK93" s="525"/>
      <c r="AL93" s="525"/>
      <c r="AM93" s="525"/>
      <c r="AN93" s="525"/>
      <c r="AO93" s="525"/>
      <c r="AP93" s="525"/>
      <c r="AQ93" s="525"/>
      <c r="AR93" s="525"/>
      <c r="BB93" s="494" t="s">
        <v>204</v>
      </c>
      <c r="BC93" s="494"/>
      <c r="BD93" s="494"/>
      <c r="BE93" s="494"/>
      <c r="BF93" s="494"/>
      <c r="BG93" s="494"/>
      <c r="BH93" s="494"/>
      <c r="BI93" s="493" t="s">
        <v>207</v>
      </c>
      <c r="BJ93" s="493"/>
    </row>
    <row r="94" spans="1:136" ht="12" customHeight="1">
      <c r="A94" s="70"/>
      <c r="R94" s="525"/>
      <c r="S94" s="525"/>
      <c r="T94" s="525"/>
      <c r="U94" s="525"/>
      <c r="V94" s="525"/>
      <c r="W94" s="525"/>
      <c r="X94" s="525"/>
      <c r="Y94" s="525"/>
      <c r="Z94" s="525"/>
      <c r="AA94" s="525"/>
      <c r="AB94" s="525"/>
      <c r="AC94" s="525"/>
      <c r="AD94" s="525"/>
      <c r="AE94" s="525"/>
      <c r="AF94" s="525"/>
      <c r="AG94" s="525"/>
      <c r="AH94" s="525"/>
      <c r="AI94" s="525"/>
      <c r="AJ94" s="525"/>
      <c r="AK94" s="525"/>
      <c r="AL94" s="525"/>
      <c r="AM94" s="525"/>
      <c r="AN94" s="525"/>
      <c r="AO94" s="525"/>
      <c r="AP94" s="525"/>
      <c r="AQ94" s="525"/>
      <c r="AR94" s="525"/>
    </row>
    <row r="95" spans="1:136" ht="12" customHeight="1">
      <c r="A95" s="70"/>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BE95" s="49"/>
      <c r="BF95" s="49"/>
      <c r="BG95" s="49"/>
      <c r="BH95" s="49"/>
      <c r="BI95" s="49"/>
    </row>
    <row r="96" spans="1:136" ht="12" customHeight="1">
      <c r="B96" s="522" t="s">
        <v>33</v>
      </c>
      <c r="C96" s="522"/>
      <c r="D96" s="522"/>
      <c r="E96" s="522"/>
      <c r="F96" s="522"/>
      <c r="G96" s="521" t="s">
        <v>222</v>
      </c>
      <c r="H96" s="521"/>
      <c r="I96" s="521"/>
      <c r="J96" s="521"/>
      <c r="K96" s="521"/>
      <c r="L96" s="521"/>
      <c r="M96" s="521"/>
      <c r="N96" s="521"/>
      <c r="O96" s="521"/>
      <c r="P96" s="521"/>
      <c r="Q96" s="521"/>
      <c r="R96" s="521"/>
    </row>
    <row r="97" spans="2:63" ht="12" customHeight="1">
      <c r="B97" s="522"/>
      <c r="C97" s="522"/>
      <c r="D97" s="522"/>
      <c r="E97" s="522"/>
      <c r="F97" s="522"/>
      <c r="G97" s="521"/>
      <c r="H97" s="521"/>
      <c r="I97" s="521"/>
      <c r="J97" s="521"/>
      <c r="K97" s="521"/>
      <c r="L97" s="521"/>
      <c r="M97" s="521"/>
      <c r="N97" s="521"/>
      <c r="O97" s="521"/>
      <c r="P97" s="521"/>
      <c r="Q97" s="521"/>
      <c r="R97" s="521"/>
      <c r="Z97" s="492" t="s">
        <v>60</v>
      </c>
      <c r="AA97" s="492"/>
      <c r="AB97" s="492"/>
      <c r="AC97" s="492"/>
      <c r="AD97" s="492"/>
      <c r="AE97" s="492"/>
      <c r="AF97" s="66"/>
      <c r="AG97" s="66"/>
      <c r="AH97" s="523" t="str">
        <f>IF(入力シート!I6="","",入力シート!I6)</f>
        <v/>
      </c>
      <c r="AI97" s="523"/>
      <c r="AJ97" s="523"/>
      <c r="AK97" s="523"/>
      <c r="AL97" s="523"/>
      <c r="AM97" s="523"/>
      <c r="AN97" s="523"/>
      <c r="AO97" s="523"/>
      <c r="AP97" s="523"/>
      <c r="AQ97" s="523"/>
      <c r="AR97" s="523"/>
      <c r="AS97" s="523"/>
      <c r="AT97" s="523"/>
      <c r="AU97" s="66"/>
      <c r="AV97" s="66"/>
    </row>
    <row r="98" spans="2:63" ht="12" customHeight="1"/>
    <row r="99" spans="2:63" ht="12" customHeight="1">
      <c r="B99" s="56"/>
      <c r="C99" s="56"/>
      <c r="D99" s="56"/>
      <c r="E99" s="56"/>
      <c r="F99" s="56"/>
      <c r="G99" s="56"/>
      <c r="H99" s="56"/>
      <c r="I99" s="56"/>
      <c r="J99" s="56"/>
      <c r="K99" s="56"/>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row>
    <row r="100" spans="2:63" ht="12" customHeight="1">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row>
    <row r="101" spans="2:63" ht="12" customHeight="1">
      <c r="U101" s="506" t="s">
        <v>186</v>
      </c>
      <c r="V101" s="507"/>
      <c r="W101" s="507"/>
      <c r="X101" s="508"/>
      <c r="Y101" s="512" t="s">
        <v>187</v>
      </c>
      <c r="Z101" s="513"/>
      <c r="AA101" s="513"/>
      <c r="AB101" s="513"/>
      <c r="AC101" s="513"/>
      <c r="AD101" s="513"/>
      <c r="AE101" s="513"/>
      <c r="AF101" s="513"/>
      <c r="AG101" s="513"/>
      <c r="AH101" s="513"/>
      <c r="AI101" s="513"/>
      <c r="AJ101" s="514"/>
      <c r="AL101" s="72"/>
      <c r="AM101" s="73"/>
      <c r="AN101" s="73"/>
      <c r="AO101" s="73"/>
      <c r="AP101" s="73"/>
      <c r="AQ101" s="73"/>
      <c r="AR101" s="72"/>
      <c r="AS101" s="72"/>
      <c r="AT101" s="74"/>
      <c r="AU101" s="74"/>
      <c r="AV101" s="74"/>
      <c r="AW101" s="74"/>
      <c r="AX101" s="74"/>
      <c r="AY101" s="74"/>
      <c r="AZ101" s="74"/>
      <c r="BA101" s="74"/>
      <c r="BB101" s="74"/>
      <c r="BC101" s="74"/>
      <c r="BD101" s="74"/>
      <c r="BE101" s="74"/>
      <c r="BF101" s="74"/>
      <c r="BG101" s="72"/>
      <c r="BH101" s="72"/>
    </row>
    <row r="102" spans="2:63" ht="12" customHeight="1" thickBot="1">
      <c r="U102" s="509"/>
      <c r="V102" s="510"/>
      <c r="W102" s="510"/>
      <c r="X102" s="511"/>
      <c r="Y102" s="515"/>
      <c r="Z102" s="516"/>
      <c r="AA102" s="516"/>
      <c r="AB102" s="516"/>
      <c r="AC102" s="516"/>
      <c r="AD102" s="516"/>
      <c r="AE102" s="516"/>
      <c r="AF102" s="516"/>
      <c r="AG102" s="516"/>
      <c r="AH102" s="516"/>
      <c r="AI102" s="516"/>
      <c r="AJ102" s="517"/>
      <c r="AK102" s="72"/>
      <c r="AL102" s="72"/>
      <c r="AM102" s="72"/>
      <c r="AN102" s="72"/>
    </row>
    <row r="103" spans="2:63" ht="12" customHeight="1">
      <c r="U103" s="465" t="str">
        <f>IF(入力シート!$F45="","","○")</f>
        <v/>
      </c>
      <c r="V103" s="466"/>
      <c r="W103" s="466"/>
      <c r="X103" s="467"/>
      <c r="Y103" s="518"/>
      <c r="Z103" s="472"/>
      <c r="AA103" s="475" t="s">
        <v>188</v>
      </c>
      <c r="AB103" s="476"/>
      <c r="AC103" s="476"/>
      <c r="AD103" s="476"/>
      <c r="AE103" s="476"/>
      <c r="AF103" s="476"/>
      <c r="AG103" s="476"/>
      <c r="AH103" s="476"/>
      <c r="AI103" s="476"/>
      <c r="AJ103" s="477"/>
      <c r="AK103" s="72"/>
      <c r="AL103" s="72"/>
      <c r="AM103" s="72"/>
      <c r="AN103" s="72"/>
    </row>
    <row r="104" spans="2:63" ht="12" customHeight="1" thickBot="1">
      <c r="B104" s="16"/>
      <c r="C104" s="16"/>
      <c r="D104" s="16"/>
      <c r="E104" s="16"/>
      <c r="F104" s="16"/>
      <c r="G104" s="16"/>
      <c r="H104" s="16"/>
      <c r="I104" s="16"/>
      <c r="J104" s="16"/>
      <c r="K104" s="16"/>
      <c r="L104" s="16"/>
      <c r="M104" s="16"/>
      <c r="U104" s="468"/>
      <c r="V104" s="469"/>
      <c r="W104" s="469"/>
      <c r="X104" s="470"/>
      <c r="Y104" s="519"/>
      <c r="Z104" s="474"/>
      <c r="AA104" s="478"/>
      <c r="AB104" s="479"/>
      <c r="AC104" s="479"/>
      <c r="AD104" s="479"/>
      <c r="AE104" s="479"/>
      <c r="AF104" s="479"/>
      <c r="AG104" s="479"/>
      <c r="AH104" s="479"/>
      <c r="AI104" s="479"/>
      <c r="AJ104" s="480"/>
      <c r="AK104" s="72"/>
      <c r="AL104" s="72"/>
      <c r="AM104" s="72"/>
      <c r="AN104" s="72"/>
    </row>
    <row r="105" spans="2:63" ht="12" customHeight="1">
      <c r="B105" s="72"/>
      <c r="C105" s="72"/>
      <c r="D105" s="72"/>
      <c r="E105" s="72"/>
      <c r="F105" s="72"/>
      <c r="G105" s="72"/>
      <c r="U105" s="465" t="str">
        <f>IF(入力シート!$F46="","","○")</f>
        <v/>
      </c>
      <c r="V105" s="466"/>
      <c r="W105" s="466"/>
      <c r="X105" s="467"/>
      <c r="Y105" s="471"/>
      <c r="Z105" s="472"/>
      <c r="AA105" s="475" t="s">
        <v>189</v>
      </c>
      <c r="AB105" s="476"/>
      <c r="AC105" s="476"/>
      <c r="AD105" s="476"/>
      <c r="AE105" s="476"/>
      <c r="AF105" s="476"/>
      <c r="AG105" s="476"/>
      <c r="AH105" s="476"/>
      <c r="AI105" s="476"/>
      <c r="AJ105" s="477"/>
      <c r="AK105" s="72"/>
      <c r="AL105" s="72"/>
      <c r="AM105" s="72"/>
      <c r="AN105" s="72"/>
    </row>
    <row r="106" spans="2:63" ht="12" customHeight="1" thickBot="1">
      <c r="B106" s="75"/>
      <c r="C106" s="75"/>
      <c r="D106" s="75"/>
      <c r="E106" s="75"/>
      <c r="F106" s="75"/>
      <c r="G106" s="75"/>
      <c r="U106" s="468"/>
      <c r="V106" s="469"/>
      <c r="W106" s="469"/>
      <c r="X106" s="470"/>
      <c r="Y106" s="473"/>
      <c r="Z106" s="474"/>
      <c r="AA106" s="478"/>
      <c r="AB106" s="479"/>
      <c r="AC106" s="479"/>
      <c r="AD106" s="479"/>
      <c r="AE106" s="479"/>
      <c r="AF106" s="479"/>
      <c r="AG106" s="479"/>
      <c r="AH106" s="479"/>
      <c r="AI106" s="479"/>
      <c r="AJ106" s="480"/>
      <c r="AK106" s="75"/>
      <c r="AL106" s="75"/>
      <c r="AM106" s="75"/>
      <c r="AN106" s="75"/>
    </row>
    <row r="107" spans="2:63" ht="12" customHeight="1">
      <c r="B107" s="75"/>
      <c r="C107" s="75"/>
      <c r="D107" s="75"/>
      <c r="E107" s="75"/>
      <c r="F107" s="75"/>
      <c r="G107" s="75"/>
      <c r="U107" s="465" t="str">
        <f>IF(入力シート!$F47="","","○")</f>
        <v/>
      </c>
      <c r="V107" s="466"/>
      <c r="W107" s="466"/>
      <c r="X107" s="467"/>
      <c r="Y107" s="471"/>
      <c r="Z107" s="472"/>
      <c r="AA107" s="475" t="s">
        <v>190</v>
      </c>
      <c r="AB107" s="476"/>
      <c r="AC107" s="476"/>
      <c r="AD107" s="476"/>
      <c r="AE107" s="476"/>
      <c r="AF107" s="476"/>
      <c r="AG107" s="476"/>
      <c r="AH107" s="476"/>
      <c r="AI107" s="476"/>
      <c r="AJ107" s="477"/>
      <c r="AK107" s="75"/>
      <c r="AL107" s="75"/>
      <c r="AM107" s="75"/>
      <c r="AN107" s="75"/>
    </row>
    <row r="108" spans="2:63" ht="12" customHeight="1" thickBot="1">
      <c r="B108" s="76"/>
      <c r="C108" s="76"/>
      <c r="D108" s="76"/>
      <c r="E108" s="76"/>
      <c r="F108" s="76"/>
      <c r="G108" s="76"/>
      <c r="U108" s="468"/>
      <c r="V108" s="469"/>
      <c r="W108" s="469"/>
      <c r="X108" s="470"/>
      <c r="Y108" s="473"/>
      <c r="Z108" s="474"/>
      <c r="AA108" s="478"/>
      <c r="AB108" s="479"/>
      <c r="AC108" s="479"/>
      <c r="AD108" s="479"/>
      <c r="AE108" s="479"/>
      <c r="AF108" s="479"/>
      <c r="AG108" s="479"/>
      <c r="AH108" s="479"/>
      <c r="AI108" s="479"/>
      <c r="AJ108" s="480"/>
      <c r="AK108" s="72"/>
      <c r="AL108" s="72"/>
      <c r="AM108" s="72"/>
      <c r="AN108" s="72"/>
    </row>
    <row r="109" spans="2:63" ht="12" customHeight="1">
      <c r="B109" s="72"/>
      <c r="C109" s="56"/>
      <c r="D109" s="56"/>
      <c r="E109" s="56"/>
      <c r="F109" s="56"/>
      <c r="G109" s="56"/>
      <c r="H109" s="56"/>
      <c r="I109" s="56"/>
      <c r="J109" s="56"/>
      <c r="K109" s="56"/>
      <c r="L109" s="56"/>
      <c r="M109" s="56"/>
      <c r="U109" s="465" t="str">
        <f>IF(入力シート!$F48="","","○")</f>
        <v/>
      </c>
      <c r="V109" s="466"/>
      <c r="W109" s="466"/>
      <c r="X109" s="467"/>
      <c r="Y109" s="471"/>
      <c r="Z109" s="472"/>
      <c r="AA109" s="475" t="s">
        <v>191</v>
      </c>
      <c r="AB109" s="476"/>
      <c r="AC109" s="476"/>
      <c r="AD109" s="476"/>
      <c r="AE109" s="476"/>
      <c r="AF109" s="476"/>
      <c r="AG109" s="476"/>
      <c r="AH109" s="476"/>
      <c r="AI109" s="476"/>
      <c r="AJ109" s="477"/>
      <c r="AK109" s="72"/>
      <c r="AQ109" s="77" t="s">
        <v>192</v>
      </c>
      <c r="AR109" s="72"/>
      <c r="AS109" s="72"/>
    </row>
    <row r="110" spans="2:63" ht="12" customHeight="1" thickBot="1">
      <c r="B110" s="78"/>
      <c r="C110" s="79"/>
      <c r="D110" s="79"/>
      <c r="E110" s="79"/>
      <c r="F110" s="79"/>
      <c r="G110" s="79"/>
      <c r="H110" s="79"/>
      <c r="I110" s="79"/>
      <c r="J110" s="79"/>
      <c r="K110" s="79"/>
      <c r="L110" s="79"/>
      <c r="M110" s="79"/>
      <c r="U110" s="468"/>
      <c r="V110" s="469"/>
      <c r="W110" s="469"/>
      <c r="X110" s="470"/>
      <c r="Y110" s="473"/>
      <c r="Z110" s="474"/>
      <c r="AA110" s="478"/>
      <c r="AB110" s="479"/>
      <c r="AC110" s="479"/>
      <c r="AD110" s="479"/>
      <c r="AE110" s="479"/>
      <c r="AF110" s="479"/>
      <c r="AG110" s="479"/>
      <c r="AH110" s="479"/>
      <c r="AI110" s="479"/>
      <c r="AJ110" s="480"/>
      <c r="AK110" s="72"/>
    </row>
    <row r="111" spans="2:63" ht="12" customHeight="1">
      <c r="B111" s="78"/>
      <c r="C111" s="79"/>
      <c r="D111" s="79"/>
      <c r="E111" s="79"/>
      <c r="F111" s="79"/>
      <c r="G111" s="79"/>
      <c r="H111" s="79"/>
      <c r="I111" s="79"/>
      <c r="J111" s="79"/>
      <c r="K111" s="79"/>
      <c r="U111" s="465" t="str">
        <f>IF(入力シート!$F49="","","○")</f>
        <v/>
      </c>
      <c r="V111" s="466"/>
      <c r="W111" s="466"/>
      <c r="X111" s="467"/>
      <c r="Y111" s="471"/>
      <c r="Z111" s="472"/>
      <c r="AA111" s="475" t="s">
        <v>193</v>
      </c>
      <c r="AB111" s="476"/>
      <c r="AC111" s="476"/>
      <c r="AD111" s="476"/>
      <c r="AE111" s="476"/>
      <c r="AF111" s="476"/>
      <c r="AG111" s="476"/>
      <c r="AH111" s="476"/>
      <c r="AI111" s="476"/>
      <c r="AJ111" s="477"/>
      <c r="AK111" s="72"/>
      <c r="AQ111" s="481" t="s">
        <v>194</v>
      </c>
      <c r="AR111" s="483" t="str">
        <f>IF(入力シート!$X$49="","",IF(入力シート!$X$49="","",MID(入力シート!$X$49,M2,1)))</f>
        <v/>
      </c>
      <c r="AS111" s="487"/>
      <c r="AT111" s="486" t="str">
        <f>IF(入力シート!$X$49="","",IF(入力シート!$X$49="","",MID(入力シート!$X$49,O2,1)))</f>
        <v/>
      </c>
      <c r="AU111" s="487"/>
      <c r="AV111" s="486" t="str">
        <f>IF(入力シート!$X$49="","",IF(入力シート!$X$49="","",MID(入力シート!$X$49,Q2,1)))</f>
        <v/>
      </c>
      <c r="AW111" s="487"/>
      <c r="AX111" s="486" t="str">
        <f>IF(入力シート!$X$49="","",IF(入力シート!$X$49="","",MID(入力シート!$X$49,S2,1)))</f>
        <v/>
      </c>
      <c r="AY111" s="487"/>
      <c r="AZ111" s="486" t="str">
        <f>IF(入力シート!$X$49="","",IF(入力シート!$X$49="","",MID(入力シート!$X$49,U2,1)))</f>
        <v/>
      </c>
      <c r="BA111" s="487"/>
      <c r="BB111" s="486" t="str">
        <f>IF(入力シート!$X$49="","",IF(入力シート!$X$49="","",MID(入力シート!$X$49,W2,1)))</f>
        <v/>
      </c>
      <c r="BC111" s="487"/>
      <c r="BD111" s="486" t="str">
        <f>IF(入力シート!$X$49="","",IF(入力シート!$X$49="","",MID(入力シート!$X$49,Y2,1)))</f>
        <v/>
      </c>
      <c r="BE111" s="487"/>
      <c r="BF111" s="486" t="str">
        <f>IF(入力シート!$X$49="","",IF(入力シート!$X$49="","",MID(入力シート!$X$49,AA2,1)))</f>
        <v/>
      </c>
      <c r="BG111" s="487"/>
      <c r="BH111" s="486" t="str">
        <f>IF(入力シート!$X$49="","",IF(入力シート!$X$49="","",MID(入力シート!$X$49,AC2,1)))</f>
        <v/>
      </c>
      <c r="BI111" s="487"/>
      <c r="BJ111" s="458" t="str">
        <f>IF(入力シート!$X$49="","",IF(入力シート!$X$49="","",MID(入力シート!$X$49,AE2,1)))</f>
        <v/>
      </c>
      <c r="BK111" s="459"/>
    </row>
    <row r="112" spans="2:63" ht="12" customHeight="1" thickBot="1">
      <c r="B112" s="56"/>
      <c r="C112" s="56"/>
      <c r="D112" s="56"/>
      <c r="E112" s="56"/>
      <c r="F112" s="56"/>
      <c r="G112" s="56"/>
      <c r="H112" s="56"/>
      <c r="I112" s="56"/>
      <c r="J112" s="56"/>
      <c r="K112" s="56"/>
      <c r="U112" s="468"/>
      <c r="V112" s="469"/>
      <c r="W112" s="469"/>
      <c r="X112" s="470"/>
      <c r="Y112" s="473"/>
      <c r="Z112" s="474"/>
      <c r="AA112" s="478"/>
      <c r="AB112" s="479"/>
      <c r="AC112" s="479"/>
      <c r="AD112" s="479"/>
      <c r="AE112" s="479"/>
      <c r="AF112" s="479"/>
      <c r="AG112" s="479"/>
      <c r="AH112" s="479"/>
      <c r="AI112" s="479"/>
      <c r="AJ112" s="480"/>
      <c r="AK112" s="72"/>
      <c r="AQ112" s="496"/>
      <c r="AR112" s="484"/>
      <c r="AS112" s="489"/>
      <c r="AT112" s="490"/>
      <c r="AU112" s="491"/>
      <c r="AV112" s="490"/>
      <c r="AW112" s="491"/>
      <c r="AX112" s="490"/>
      <c r="AY112" s="491"/>
      <c r="AZ112" s="490"/>
      <c r="BA112" s="491"/>
      <c r="BB112" s="490"/>
      <c r="BC112" s="491"/>
      <c r="BD112" s="490"/>
      <c r="BE112" s="491"/>
      <c r="BF112" s="490"/>
      <c r="BG112" s="491"/>
      <c r="BH112" s="490"/>
      <c r="BI112" s="491"/>
      <c r="BJ112" s="460"/>
      <c r="BK112" s="461"/>
    </row>
    <row r="113" spans="2:63" ht="12" customHeight="1">
      <c r="B113" s="72"/>
      <c r="C113" s="72"/>
      <c r="D113" s="72"/>
      <c r="E113" s="72"/>
      <c r="F113" s="72"/>
      <c r="G113" s="72"/>
      <c r="H113" s="72"/>
      <c r="I113" s="72"/>
      <c r="J113" s="72"/>
      <c r="K113" s="72"/>
      <c r="U113" s="465" t="str">
        <f>IF(入力シート!$F50="","","○")</f>
        <v/>
      </c>
      <c r="V113" s="466"/>
      <c r="W113" s="466"/>
      <c r="X113" s="467"/>
      <c r="Y113" s="471"/>
      <c r="Z113" s="472"/>
      <c r="AA113" s="475" t="s">
        <v>195</v>
      </c>
      <c r="AB113" s="476"/>
      <c r="AC113" s="476"/>
      <c r="AD113" s="476"/>
      <c r="AE113" s="476"/>
      <c r="AF113" s="476"/>
      <c r="AG113" s="476"/>
      <c r="AH113" s="476"/>
      <c r="AI113" s="476"/>
      <c r="AJ113" s="477"/>
      <c r="AK113" s="72"/>
      <c r="AQ113" s="481" t="s">
        <v>196</v>
      </c>
      <c r="AR113" s="483" t="str">
        <f>IF(入力シート!$X$50="","",IF(入力シート!$X$50="","",MID(入力シート!$X$50,M2,1)))</f>
        <v/>
      </c>
      <c r="AS113" s="458"/>
      <c r="AT113" s="486" t="str">
        <f>IF(入力シート!$X$50="","",IF(入力シート!$X$50="","",MID(入力シート!$X$50,O2,1)))</f>
        <v/>
      </c>
      <c r="AU113" s="487"/>
      <c r="AV113" s="486" t="str">
        <f>IF(入力シート!$X$50="","",IF(入力シート!$X$50="","",MID(入力シート!$X$50,Q2,1)))</f>
        <v/>
      </c>
      <c r="AW113" s="487"/>
      <c r="AX113" s="486" t="str">
        <f>IF(入力シート!$X$50="","",IF(入力シート!$X$50="","",MID(入力シート!$X$50,S2,1)))</f>
        <v/>
      </c>
      <c r="AY113" s="487"/>
      <c r="AZ113" s="486" t="str">
        <f>IF(入力シート!$X$50="","",IF(入力シート!$X$50="","",MID(入力シート!$X$50,U2,1)))</f>
        <v/>
      </c>
      <c r="BA113" s="487"/>
      <c r="BB113" s="486" t="str">
        <f>IF(入力シート!$X$50="","",IF(入力シート!$X$50="","",MID(入力シート!$X$50,W2,1)))</f>
        <v/>
      </c>
      <c r="BC113" s="487"/>
      <c r="BD113" s="486" t="str">
        <f>IF(入力シート!$X$50="","",IF(入力シート!$X$50="","",MID(入力シート!$X$50,Y2,1)))</f>
        <v/>
      </c>
      <c r="BE113" s="487"/>
      <c r="BF113" s="486" t="str">
        <f>IF(入力シート!$X$50="","",IF(入力シート!$X$50="","",MID(入力シート!$X$50,AA2,1)))</f>
        <v/>
      </c>
      <c r="BG113" s="487"/>
      <c r="BH113" s="486" t="str">
        <f>IF(入力シート!$X$50="","",IF(入力シート!$X$50="","",MID(入力シート!$X$50,AC2,1)))</f>
        <v/>
      </c>
      <c r="BI113" s="487"/>
      <c r="BJ113" s="458" t="str">
        <f>IF(入力シート!$X$50="","",IF(入力シート!$X$50="","",MID(入力シート!$X$50,AE2,1)))</f>
        <v/>
      </c>
      <c r="BK113" s="459"/>
    </row>
    <row r="114" spans="2:63" ht="12" customHeight="1" thickBot="1">
      <c r="B114" s="72"/>
      <c r="C114" s="56"/>
      <c r="D114" s="56"/>
      <c r="E114" s="56"/>
      <c r="F114" s="56"/>
      <c r="G114" s="56"/>
      <c r="H114" s="56"/>
      <c r="I114" s="56"/>
      <c r="J114" s="56"/>
      <c r="K114" s="56"/>
      <c r="U114" s="468"/>
      <c r="V114" s="469"/>
      <c r="W114" s="469"/>
      <c r="X114" s="470"/>
      <c r="Y114" s="473"/>
      <c r="Z114" s="474"/>
      <c r="AA114" s="478"/>
      <c r="AB114" s="479"/>
      <c r="AC114" s="479"/>
      <c r="AD114" s="479"/>
      <c r="AE114" s="479"/>
      <c r="AF114" s="479"/>
      <c r="AG114" s="479"/>
      <c r="AH114" s="479"/>
      <c r="AI114" s="479"/>
      <c r="AJ114" s="480"/>
      <c r="AK114" s="72"/>
      <c r="AQ114" s="496"/>
      <c r="AR114" s="497"/>
      <c r="AS114" s="460"/>
      <c r="AT114" s="490"/>
      <c r="AU114" s="491"/>
      <c r="AV114" s="490"/>
      <c r="AW114" s="491"/>
      <c r="AX114" s="490"/>
      <c r="AY114" s="491"/>
      <c r="AZ114" s="490"/>
      <c r="BA114" s="491"/>
      <c r="BB114" s="490"/>
      <c r="BC114" s="491"/>
      <c r="BD114" s="490"/>
      <c r="BE114" s="491"/>
      <c r="BF114" s="490"/>
      <c r="BG114" s="491"/>
      <c r="BH114" s="490"/>
      <c r="BI114" s="491"/>
      <c r="BJ114" s="460"/>
      <c r="BK114" s="461"/>
    </row>
    <row r="115" spans="2:63" ht="12" customHeight="1">
      <c r="B115" s="80"/>
      <c r="C115" s="81"/>
      <c r="D115" s="81"/>
      <c r="E115" s="81"/>
      <c r="F115" s="81"/>
      <c r="G115" s="81"/>
      <c r="H115" s="81"/>
      <c r="I115" s="81"/>
      <c r="J115" s="81"/>
      <c r="K115" s="81"/>
      <c r="L115" s="81"/>
      <c r="M115" s="81"/>
      <c r="U115" s="465" t="str">
        <f>IF(入力シート!$F51="","","○")</f>
        <v/>
      </c>
      <c r="V115" s="466"/>
      <c r="W115" s="466"/>
      <c r="X115" s="467"/>
      <c r="Y115" s="471"/>
      <c r="Z115" s="472"/>
      <c r="AA115" s="475" t="s">
        <v>71</v>
      </c>
      <c r="AB115" s="476"/>
      <c r="AC115" s="476"/>
      <c r="AD115" s="476"/>
      <c r="AE115" s="476"/>
      <c r="AF115" s="476"/>
      <c r="AG115" s="476"/>
      <c r="AH115" s="476"/>
      <c r="AI115" s="476"/>
      <c r="AJ115" s="477"/>
      <c r="AK115" s="72"/>
      <c r="AQ115" s="481" t="s">
        <v>197</v>
      </c>
      <c r="AR115" s="483" t="str">
        <f>IF(入力シート!$X$51="","",IF(入力シート!$X$51="","",MID(入力シート!$X$51,M2,1)))</f>
        <v/>
      </c>
      <c r="AS115" s="458"/>
      <c r="AT115" s="486" t="str">
        <f>IF(入力シート!$X$51="","",IF(入力シート!$X$51="","",MID(入力シート!$X$51,O2,1)))</f>
        <v/>
      </c>
      <c r="AU115" s="487"/>
      <c r="AV115" s="486" t="str">
        <f>IF(入力シート!$X$51="","",IF(入力シート!$X$51="","",MID(入力シート!$X$51,Q2,1)))</f>
        <v/>
      </c>
      <c r="AW115" s="487"/>
      <c r="AX115" s="486" t="str">
        <f>IF(入力シート!$X$51="","",IF(入力シート!$X$51="","",MID(入力シート!$X$51,S2,1)))</f>
        <v/>
      </c>
      <c r="AY115" s="487"/>
      <c r="AZ115" s="486" t="str">
        <f>IF(入力シート!$X$51="","",IF(入力シート!$X$51="","",MID(入力シート!$X$51,U2,1)))</f>
        <v/>
      </c>
      <c r="BA115" s="487"/>
      <c r="BB115" s="486" t="str">
        <f>IF(入力シート!$X$51="","",IF(入力シート!$X$51="","",MID(入力シート!$X$51,W2,1)))</f>
        <v/>
      </c>
      <c r="BC115" s="487"/>
      <c r="BD115" s="486" t="str">
        <f>IF(入力シート!$X$51="","",IF(入力シート!$X$51="","",MID(入力シート!$X$51,Y2,1)))</f>
        <v/>
      </c>
      <c r="BE115" s="487"/>
      <c r="BF115" s="486" t="str">
        <f>IF(入力シート!$X$51="","",IF(入力シート!$X$51="","",MID(入力シート!$X$51,AA2,1)))</f>
        <v/>
      </c>
      <c r="BG115" s="487"/>
      <c r="BH115" s="486" t="str">
        <f>IF(入力シート!$X$51="","",IF(入力シート!$X$51="","",MID(入力シート!$X$51,AC2,1)))</f>
        <v/>
      </c>
      <c r="BI115" s="487"/>
      <c r="BJ115" s="458" t="str">
        <f>IF(入力シート!$X$51="","",IF(入力シート!$X$51="","",MID(入力シート!$X$51,AE2,1)))</f>
        <v/>
      </c>
      <c r="BK115" s="459"/>
    </row>
    <row r="116" spans="2:63" ht="12" customHeight="1" thickBot="1">
      <c r="B116" s="80"/>
      <c r="C116" s="81"/>
      <c r="D116" s="81"/>
      <c r="E116" s="81"/>
      <c r="F116" s="81"/>
      <c r="G116" s="81"/>
      <c r="H116" s="81"/>
      <c r="I116" s="81"/>
      <c r="J116" s="81"/>
      <c r="K116" s="81"/>
      <c r="L116" s="81"/>
      <c r="M116" s="81"/>
      <c r="U116" s="468"/>
      <c r="V116" s="469"/>
      <c r="W116" s="469"/>
      <c r="X116" s="470"/>
      <c r="Y116" s="473"/>
      <c r="Z116" s="474"/>
      <c r="AA116" s="478"/>
      <c r="AB116" s="479"/>
      <c r="AC116" s="479"/>
      <c r="AD116" s="479"/>
      <c r="AE116" s="479"/>
      <c r="AF116" s="479"/>
      <c r="AG116" s="479"/>
      <c r="AH116" s="479"/>
      <c r="AI116" s="479"/>
      <c r="AJ116" s="480"/>
      <c r="AQ116" s="482"/>
      <c r="AR116" s="484"/>
      <c r="AS116" s="485"/>
      <c r="AT116" s="488"/>
      <c r="AU116" s="489"/>
      <c r="AV116" s="488"/>
      <c r="AW116" s="489"/>
      <c r="AX116" s="488"/>
      <c r="AY116" s="489"/>
      <c r="AZ116" s="488"/>
      <c r="BA116" s="489"/>
      <c r="BB116" s="488"/>
      <c r="BC116" s="489"/>
      <c r="BD116" s="488"/>
      <c r="BE116" s="489"/>
      <c r="BF116" s="488"/>
      <c r="BG116" s="489"/>
      <c r="BH116" s="488"/>
      <c r="BI116" s="489"/>
      <c r="BJ116" s="485"/>
      <c r="BK116" s="495"/>
    </row>
    <row r="117" spans="2:63" ht="12" customHeight="1">
      <c r="B117" s="82"/>
      <c r="C117" s="82"/>
      <c r="D117" s="82"/>
      <c r="E117" s="82"/>
      <c r="AQ117" s="71"/>
      <c r="AR117" s="71"/>
      <c r="AS117" s="71"/>
      <c r="AT117" s="71"/>
      <c r="AU117" s="71"/>
      <c r="AV117" s="71"/>
      <c r="AW117" s="71"/>
      <c r="AX117" s="71"/>
      <c r="AY117" s="71"/>
      <c r="AZ117" s="71"/>
      <c r="BA117" s="71"/>
      <c r="BB117" s="71"/>
      <c r="BC117" s="71"/>
      <c r="BD117" s="71"/>
      <c r="BE117" s="71"/>
      <c r="BF117" s="71"/>
      <c r="BG117" s="71"/>
      <c r="BH117" s="71"/>
      <c r="BI117" s="71"/>
      <c r="BJ117" s="71"/>
      <c r="BK117" s="71"/>
    </row>
    <row r="118" spans="2:63" ht="12" customHeight="1"/>
    <row r="119" spans="2:63" ht="12" customHeight="1"/>
    <row r="120" spans="2:63" ht="12" customHeight="1"/>
    <row r="121" spans="2:63" ht="12" customHeight="1"/>
    <row r="122" spans="2:63" ht="12" customHeight="1"/>
    <row r="123" spans="2:63" ht="12" customHeight="1"/>
    <row r="124" spans="2:63" ht="12" customHeight="1"/>
  </sheetData>
  <sheetProtection selectLockedCells="1"/>
  <mergeCells count="741">
    <mergeCell ref="B36:K53"/>
    <mergeCell ref="L50:P53"/>
    <mergeCell ref="AQ52:AR53"/>
    <mergeCell ref="AS52:AT53"/>
    <mergeCell ref="AU52:AV53"/>
    <mergeCell ref="AW52:AX53"/>
    <mergeCell ref="AY52:AZ53"/>
    <mergeCell ref="BA52:BB53"/>
    <mergeCell ref="BC52:BD53"/>
    <mergeCell ref="AE36:AE37"/>
    <mergeCell ref="AF36:AF37"/>
    <mergeCell ref="AG42:AH43"/>
    <mergeCell ref="AC40:AD41"/>
    <mergeCell ref="AE40:AF41"/>
    <mergeCell ref="Q42:R43"/>
    <mergeCell ref="S42:T43"/>
    <mergeCell ref="U42:V43"/>
    <mergeCell ref="W42:X43"/>
    <mergeCell ref="S48:T49"/>
    <mergeCell ref="U52:V53"/>
    <mergeCell ref="W52:X53"/>
    <mergeCell ref="Y52:Z53"/>
    <mergeCell ref="L46:P47"/>
    <mergeCell ref="Q46:R47"/>
    <mergeCell ref="AA34:AB35"/>
    <mergeCell ref="AC34:AD35"/>
    <mergeCell ref="AE34:AF35"/>
    <mergeCell ref="AE38:AF39"/>
    <mergeCell ref="AE30:AF31"/>
    <mergeCell ref="AG30:AH31"/>
    <mergeCell ref="AI30:AJ31"/>
    <mergeCell ref="AK30:AL31"/>
    <mergeCell ref="AC36:AC37"/>
    <mergeCell ref="AD36:AD37"/>
    <mergeCell ref="AG38:AH39"/>
    <mergeCell ref="AG34:AH35"/>
    <mergeCell ref="AI34:AJ35"/>
    <mergeCell ref="AK34:AL35"/>
    <mergeCell ref="AO63:AP64"/>
    <mergeCell ref="Q96:R97"/>
    <mergeCell ref="BA18:BB19"/>
    <mergeCell ref="BC18:BD19"/>
    <mergeCell ref="BE18:BF19"/>
    <mergeCell ref="BG18:BH19"/>
    <mergeCell ref="BI18:BJ19"/>
    <mergeCell ref="BA16:BA17"/>
    <mergeCell ref="BB16:BB17"/>
    <mergeCell ref="BC16:BC17"/>
    <mergeCell ref="BD16:BD17"/>
    <mergeCell ref="BE16:BE17"/>
    <mergeCell ref="BF16:BF17"/>
    <mergeCell ref="BG16:BG17"/>
    <mergeCell ref="BH16:BH17"/>
    <mergeCell ref="BI16:BI17"/>
    <mergeCell ref="BJ16:BJ17"/>
    <mergeCell ref="BG34:BH35"/>
    <mergeCell ref="BF25:BH25"/>
    <mergeCell ref="AY32:AZ33"/>
    <mergeCell ref="BF24:BH24"/>
    <mergeCell ref="AY34:AZ35"/>
    <mergeCell ref="Y79:Z80"/>
    <mergeCell ref="AA79:AB80"/>
    <mergeCell ref="BY2:BZ2"/>
    <mergeCell ref="CA2:CB2"/>
    <mergeCell ref="CC2:CD2"/>
    <mergeCell ref="CE2:CF2"/>
    <mergeCell ref="CG2:CH2"/>
    <mergeCell ref="BF22:BH22"/>
    <mergeCell ref="BI22:BJ22"/>
    <mergeCell ref="BF23:BH23"/>
    <mergeCell ref="BI23:BJ23"/>
    <mergeCell ref="BV9:CH10"/>
    <mergeCell ref="BQ2:BR2"/>
    <mergeCell ref="BS2:BT2"/>
    <mergeCell ref="BU2:BV2"/>
    <mergeCell ref="BW2:BX2"/>
    <mergeCell ref="BO2:BP2"/>
    <mergeCell ref="BK2:BL2"/>
    <mergeCell ref="BM2:BN2"/>
    <mergeCell ref="BK18:BL19"/>
    <mergeCell ref="BM18:BN19"/>
    <mergeCell ref="BK16:BK17"/>
    <mergeCell ref="BL16:BL17"/>
    <mergeCell ref="BM16:BM17"/>
    <mergeCell ref="BN16:BN17"/>
    <mergeCell ref="BE21:BL21"/>
    <mergeCell ref="DA2:DB2"/>
    <mergeCell ref="DC2:DD2"/>
    <mergeCell ref="DE2:DF2"/>
    <mergeCell ref="DG2:DH2"/>
    <mergeCell ref="CI2:CJ2"/>
    <mergeCell ref="CK2:CL2"/>
    <mergeCell ref="CM2:CN2"/>
    <mergeCell ref="CO2:CP2"/>
    <mergeCell ref="CQ2:CR2"/>
    <mergeCell ref="CS2:CT2"/>
    <mergeCell ref="CU2:CV2"/>
    <mergeCell ref="CW2:CX2"/>
    <mergeCell ref="CY2:CZ2"/>
    <mergeCell ref="BM34:BN35"/>
    <mergeCell ref="AZ7:BI8"/>
    <mergeCell ref="BI26:BJ26"/>
    <mergeCell ref="BF27:BH27"/>
    <mergeCell ref="BI27:BJ27"/>
    <mergeCell ref="BG32:BH33"/>
    <mergeCell ref="BI32:BJ33"/>
    <mergeCell ref="BK32:BL33"/>
    <mergeCell ref="BI24:BJ24"/>
    <mergeCell ref="AZ16:AZ17"/>
    <mergeCell ref="BD9:BE10"/>
    <mergeCell ref="BF9:BG10"/>
    <mergeCell ref="BG2:BH2"/>
    <mergeCell ref="BI2:BJ2"/>
    <mergeCell ref="BH9:BI10"/>
    <mergeCell ref="BK4:BL4"/>
    <mergeCell ref="BD4:BJ4"/>
    <mergeCell ref="AU34:AV35"/>
    <mergeCell ref="AW34:AX35"/>
    <mergeCell ref="AU16:AU17"/>
    <mergeCell ref="AV16:AV17"/>
    <mergeCell ref="AW16:AW17"/>
    <mergeCell ref="AX16:AX17"/>
    <mergeCell ref="AY16:AY17"/>
    <mergeCell ref="AY18:AZ19"/>
    <mergeCell ref="AZ9:BA10"/>
    <mergeCell ref="BB9:BC10"/>
    <mergeCell ref="BA32:BB33"/>
    <mergeCell ref="BC32:BD33"/>
    <mergeCell ref="BE32:BF33"/>
    <mergeCell ref="BI25:BJ25"/>
    <mergeCell ref="BI34:BJ35"/>
    <mergeCell ref="BF28:BH28"/>
    <mergeCell ref="BI28:BJ28"/>
    <mergeCell ref="BF26:BH26"/>
    <mergeCell ref="AW2:AX2"/>
    <mergeCell ref="AU18:AV19"/>
    <mergeCell ref="AW18:AX19"/>
    <mergeCell ref="AE61:AF62"/>
    <mergeCell ref="Y40:Z41"/>
    <mergeCell ref="AA40:AB41"/>
    <mergeCell ref="AC48:AD49"/>
    <mergeCell ref="AE48:AF49"/>
    <mergeCell ref="Y46:Z47"/>
    <mergeCell ref="AA46:AB47"/>
    <mergeCell ref="AW32:AX33"/>
    <mergeCell ref="AG32:AH33"/>
    <mergeCell ref="AI32:AJ33"/>
    <mergeCell ref="AK32:AL33"/>
    <mergeCell ref="AM32:AN33"/>
    <mergeCell ref="AI38:AJ39"/>
    <mergeCell ref="AG36:AG37"/>
    <mergeCell ref="AH36:AH37"/>
    <mergeCell ref="AI36:AI37"/>
    <mergeCell ref="AJ36:AJ37"/>
    <mergeCell ref="Y38:Z39"/>
    <mergeCell ref="AA38:AB39"/>
    <mergeCell ref="AC38:AD39"/>
    <mergeCell ref="Y36:Y37"/>
    <mergeCell ref="Y34:Z35"/>
    <mergeCell ref="AE22:AF23"/>
    <mergeCell ref="AE20:AE21"/>
    <mergeCell ref="AF20:AF21"/>
    <mergeCell ref="AK28:AL29"/>
    <mergeCell ref="AM28:AN29"/>
    <mergeCell ref="AG22:AH23"/>
    <mergeCell ref="AI22:AJ23"/>
    <mergeCell ref="AG24:AH25"/>
    <mergeCell ref="AE16:AE17"/>
    <mergeCell ref="AF16:AF17"/>
    <mergeCell ref="AE18:AF19"/>
    <mergeCell ref="AH16:AH17"/>
    <mergeCell ref="AI16:AI17"/>
    <mergeCell ref="AJ16:AJ17"/>
    <mergeCell ref="AK16:AK17"/>
    <mergeCell ref="AI18:AJ19"/>
    <mergeCell ref="AG18:AH19"/>
    <mergeCell ref="AH20:AH21"/>
    <mergeCell ref="AI20:AI21"/>
    <mergeCell ref="AJ20:AJ21"/>
    <mergeCell ref="AG20:AG21"/>
    <mergeCell ref="AE24:AF25"/>
    <mergeCell ref="AE28:AF29"/>
    <mergeCell ref="AG28:AH29"/>
    <mergeCell ref="AE79:AF80"/>
    <mergeCell ref="AE77:AF78"/>
    <mergeCell ref="Y77:Z78"/>
    <mergeCell ref="AA77:AB78"/>
    <mergeCell ref="AC77:AD78"/>
    <mergeCell ref="Y75:Z76"/>
    <mergeCell ref="AC67:AD68"/>
    <mergeCell ref="AE67:AF68"/>
    <mergeCell ref="DT79:DU80"/>
    <mergeCell ref="AG67:AH68"/>
    <mergeCell ref="AE75:AF76"/>
    <mergeCell ref="Y73:Z74"/>
    <mergeCell ref="AA73:AB74"/>
    <mergeCell ref="AG73:AI74"/>
    <mergeCell ref="AG71:AI72"/>
    <mergeCell ref="AA67:AB68"/>
    <mergeCell ref="AA71:AB72"/>
    <mergeCell ref="Y67:Z68"/>
    <mergeCell ref="AA75:AB76"/>
    <mergeCell ref="AC75:AD76"/>
    <mergeCell ref="Y71:Z72"/>
    <mergeCell ref="AC79:AD80"/>
    <mergeCell ref="AC71:AD72"/>
    <mergeCell ref="AE71:AF72"/>
    <mergeCell ref="DV79:DY80"/>
    <mergeCell ref="DT32:EI33"/>
    <mergeCell ref="AG69:AI70"/>
    <mergeCell ref="AG75:AI76"/>
    <mergeCell ref="AG77:AI78"/>
    <mergeCell ref="AG79:AI80"/>
    <mergeCell ref="DT69:DU70"/>
    <mergeCell ref="DV69:DY70"/>
    <mergeCell ref="DT71:DU72"/>
    <mergeCell ref="DV71:DY72"/>
    <mergeCell ref="DT73:DU74"/>
    <mergeCell ref="DV73:DY74"/>
    <mergeCell ref="DT75:DU76"/>
    <mergeCell ref="DV75:DY76"/>
    <mergeCell ref="DT77:DU78"/>
    <mergeCell ref="DV77:DY78"/>
    <mergeCell ref="BK34:BL35"/>
    <mergeCell ref="BM32:BN33"/>
    <mergeCell ref="AO32:AP33"/>
    <mergeCell ref="AQ32:AR33"/>
    <mergeCell ref="BA34:BB35"/>
    <mergeCell ref="BC34:BD35"/>
    <mergeCell ref="BE34:BF35"/>
    <mergeCell ref="AU32:AV33"/>
    <mergeCell ref="AC73:AD74"/>
    <mergeCell ref="AE73:AF74"/>
    <mergeCell ref="L69:L70"/>
    <mergeCell ref="AE32:AF33"/>
    <mergeCell ref="L32:P35"/>
    <mergeCell ref="Q34:R35"/>
    <mergeCell ref="S34:T35"/>
    <mergeCell ref="U34:V35"/>
    <mergeCell ref="W34:X35"/>
    <mergeCell ref="Z36:Z37"/>
    <mergeCell ref="AA36:AA37"/>
    <mergeCell ref="AB36:AB37"/>
    <mergeCell ref="Q58:R59"/>
    <mergeCell ref="Y32:Z33"/>
    <mergeCell ref="U48:V49"/>
    <mergeCell ref="W48:X49"/>
    <mergeCell ref="Y48:Z49"/>
    <mergeCell ref="AA48:AB49"/>
    <mergeCell ref="AC46:AD47"/>
    <mergeCell ref="AE46:AF47"/>
    <mergeCell ref="W46:X47"/>
    <mergeCell ref="W69:X70"/>
    <mergeCell ref="Y69:Z70"/>
    <mergeCell ref="AA69:AB70"/>
    <mergeCell ref="AC14:AD15"/>
    <mergeCell ref="L14:P15"/>
    <mergeCell ref="Q14:R15"/>
    <mergeCell ref="S14:T15"/>
    <mergeCell ref="U14:V15"/>
    <mergeCell ref="W14:X15"/>
    <mergeCell ref="Y14:Z15"/>
    <mergeCell ref="AA14:AB15"/>
    <mergeCell ref="AC16:AC17"/>
    <mergeCell ref="AD16:AD17"/>
    <mergeCell ref="AS34:AT35"/>
    <mergeCell ref="AL16:AL17"/>
    <mergeCell ref="AM16:AM17"/>
    <mergeCell ref="AN16:AN17"/>
    <mergeCell ref="AO16:AO17"/>
    <mergeCell ref="AP16:AP17"/>
    <mergeCell ref="AQ16:AQ17"/>
    <mergeCell ref="AR16:AR17"/>
    <mergeCell ref="AS16:AS17"/>
    <mergeCell ref="AS32:AT33"/>
    <mergeCell ref="AK18:AL19"/>
    <mergeCell ref="AM18:AN19"/>
    <mergeCell ref="AO18:AP19"/>
    <mergeCell ref="AQ18:AR19"/>
    <mergeCell ref="AM30:AN31"/>
    <mergeCell ref="AS18:AT19"/>
    <mergeCell ref="AS24:AT25"/>
    <mergeCell ref="AQ22:AR23"/>
    <mergeCell ref="AO22:AP23"/>
    <mergeCell ref="AM22:AN23"/>
    <mergeCell ref="AK22:AL23"/>
    <mergeCell ref="AO28:AP29"/>
    <mergeCell ref="B12:K15"/>
    <mergeCell ref="L12:P13"/>
    <mergeCell ref="Y18:Z19"/>
    <mergeCell ref="AA18:AB19"/>
    <mergeCell ref="AC18:AD19"/>
    <mergeCell ref="U12:V13"/>
    <mergeCell ref="W12:X13"/>
    <mergeCell ref="Y12:Z13"/>
    <mergeCell ref="C4:M5"/>
    <mergeCell ref="O4:AX5"/>
    <mergeCell ref="AA12:AB13"/>
    <mergeCell ref="AP7:AY8"/>
    <mergeCell ref="AP9:AY10"/>
    <mergeCell ref="AT16:AT17"/>
    <mergeCell ref="T16:T17"/>
    <mergeCell ref="U16:U17"/>
    <mergeCell ref="V16:V17"/>
    <mergeCell ref="W16:W17"/>
    <mergeCell ref="X16:X17"/>
    <mergeCell ref="Y16:Y17"/>
    <mergeCell ref="Z16:Z17"/>
    <mergeCell ref="AA16:AA17"/>
    <mergeCell ref="AB16:AB17"/>
    <mergeCell ref="AG16:AG17"/>
    <mergeCell ref="B16:K19"/>
    <mergeCell ref="L16:L17"/>
    <mergeCell ref="M16:M17"/>
    <mergeCell ref="N16:N17"/>
    <mergeCell ref="O16:O17"/>
    <mergeCell ref="P16:P17"/>
    <mergeCell ref="Q16:Q17"/>
    <mergeCell ref="R16:R17"/>
    <mergeCell ref="S16:S17"/>
    <mergeCell ref="L18:L19"/>
    <mergeCell ref="M18:N19"/>
    <mergeCell ref="O18:P19"/>
    <mergeCell ref="Q18:R19"/>
    <mergeCell ref="S18:T19"/>
    <mergeCell ref="AE14:AF15"/>
    <mergeCell ref="B20:K25"/>
    <mergeCell ref="L20:P21"/>
    <mergeCell ref="Q20:Q21"/>
    <mergeCell ref="R20:R21"/>
    <mergeCell ref="S20:S21"/>
    <mergeCell ref="T20:T21"/>
    <mergeCell ref="U20:U21"/>
    <mergeCell ref="V20:V21"/>
    <mergeCell ref="W20:W21"/>
    <mergeCell ref="L24:P25"/>
    <mergeCell ref="Q24:R25"/>
    <mergeCell ref="S24:T25"/>
    <mergeCell ref="U24:V25"/>
    <mergeCell ref="W24:X25"/>
    <mergeCell ref="L22:P23"/>
    <mergeCell ref="Q22:R23"/>
    <mergeCell ref="S22:T23"/>
    <mergeCell ref="U22:V23"/>
    <mergeCell ref="W22:X23"/>
    <mergeCell ref="Z20:Z21"/>
    <mergeCell ref="AA20:AA21"/>
    <mergeCell ref="AB20:AB21"/>
    <mergeCell ref="Y20:Y21"/>
    <mergeCell ref="AC20:AC21"/>
    <mergeCell ref="AD20:AD21"/>
    <mergeCell ref="AA32:AB33"/>
    <mergeCell ref="AC32:AD33"/>
    <mergeCell ref="AA26:AB27"/>
    <mergeCell ref="AC26:AD27"/>
    <mergeCell ref="X20:X21"/>
    <mergeCell ref="Y22:Z23"/>
    <mergeCell ref="AA22:AB23"/>
    <mergeCell ref="AC22:AD23"/>
    <mergeCell ref="Y30:Z31"/>
    <mergeCell ref="AA30:AB31"/>
    <mergeCell ref="AC30:AD31"/>
    <mergeCell ref="AC24:AD25"/>
    <mergeCell ref="Y24:Z25"/>
    <mergeCell ref="AA24:AB25"/>
    <mergeCell ref="Y28:Z29"/>
    <mergeCell ref="AA28:AB29"/>
    <mergeCell ref="AC28:AD29"/>
    <mergeCell ref="L26:P27"/>
    <mergeCell ref="Q26:R27"/>
    <mergeCell ref="S26:T27"/>
    <mergeCell ref="U26:V27"/>
    <mergeCell ref="W26:X27"/>
    <mergeCell ref="Q32:R33"/>
    <mergeCell ref="S32:T33"/>
    <mergeCell ref="U32:V33"/>
    <mergeCell ref="W32:X33"/>
    <mergeCell ref="Q28:R29"/>
    <mergeCell ref="S28:T29"/>
    <mergeCell ref="Q30:R31"/>
    <mergeCell ref="S30:T31"/>
    <mergeCell ref="U30:V31"/>
    <mergeCell ref="W30:X31"/>
    <mergeCell ref="L28:P29"/>
    <mergeCell ref="AI28:AJ29"/>
    <mergeCell ref="Y26:Z27"/>
    <mergeCell ref="AE26:AF27"/>
    <mergeCell ref="B58:F59"/>
    <mergeCell ref="G58:H59"/>
    <mergeCell ref="I58:J59"/>
    <mergeCell ref="K58:L59"/>
    <mergeCell ref="M58:N59"/>
    <mergeCell ref="O58:P59"/>
    <mergeCell ref="AJ59:AV59"/>
    <mergeCell ref="AG50:AH51"/>
    <mergeCell ref="AI50:AJ51"/>
    <mergeCell ref="AK50:AL51"/>
    <mergeCell ref="AM50:AN51"/>
    <mergeCell ref="AO50:AP51"/>
    <mergeCell ref="AQ50:AR51"/>
    <mergeCell ref="AS50:AT51"/>
    <mergeCell ref="AU50:AV51"/>
    <mergeCell ref="W50:X51"/>
    <mergeCell ref="Y50:Z51"/>
    <mergeCell ref="AA50:AB51"/>
    <mergeCell ref="AC50:AD51"/>
    <mergeCell ref="Q52:R53"/>
    <mergeCell ref="S52:T53"/>
    <mergeCell ref="AC69:AD70"/>
    <mergeCell ref="AE69:AF70"/>
    <mergeCell ref="B61:K68"/>
    <mergeCell ref="AA61:AB62"/>
    <mergeCell ref="AC61:AD62"/>
    <mergeCell ref="L65:P68"/>
    <mergeCell ref="Q67:R68"/>
    <mergeCell ref="S67:T68"/>
    <mergeCell ref="U67:V68"/>
    <mergeCell ref="W67:X68"/>
    <mergeCell ref="W65:X66"/>
    <mergeCell ref="Y65:Z66"/>
    <mergeCell ref="AA65:AB66"/>
    <mergeCell ref="AC65:AD66"/>
    <mergeCell ref="AE65:AF66"/>
    <mergeCell ref="W61:X62"/>
    <mergeCell ref="Y61:Z62"/>
    <mergeCell ref="W63:X64"/>
    <mergeCell ref="Y63:Z64"/>
    <mergeCell ref="AA63:AB64"/>
    <mergeCell ref="Q69:R70"/>
    <mergeCell ref="S69:T70"/>
    <mergeCell ref="U69:V70"/>
    <mergeCell ref="Q65:R66"/>
    <mergeCell ref="S65:T66"/>
    <mergeCell ref="U65:V66"/>
    <mergeCell ref="Q50:R51"/>
    <mergeCell ref="S50:T51"/>
    <mergeCell ref="U50:V51"/>
    <mergeCell ref="L36:P37"/>
    <mergeCell ref="L40:P41"/>
    <mergeCell ref="Q36:Q37"/>
    <mergeCell ref="R36:R37"/>
    <mergeCell ref="Q48:R49"/>
    <mergeCell ref="L63:P64"/>
    <mergeCell ref="L38:P39"/>
    <mergeCell ref="S46:T47"/>
    <mergeCell ref="L48:P49"/>
    <mergeCell ref="U46:V47"/>
    <mergeCell ref="L61:P62"/>
    <mergeCell ref="Q61:R62"/>
    <mergeCell ref="S61:T62"/>
    <mergeCell ref="U61:V62"/>
    <mergeCell ref="Q63:R64"/>
    <mergeCell ref="S63:T64"/>
    <mergeCell ref="U63:V64"/>
    <mergeCell ref="L73:L74"/>
    <mergeCell ref="M71:N72"/>
    <mergeCell ref="O71:P72"/>
    <mergeCell ref="Q79:R80"/>
    <mergeCell ref="S79:T80"/>
    <mergeCell ref="B75:K78"/>
    <mergeCell ref="W79:X80"/>
    <mergeCell ref="S75:T76"/>
    <mergeCell ref="U79:V80"/>
    <mergeCell ref="L79:L80"/>
    <mergeCell ref="W77:X78"/>
    <mergeCell ref="L77:P78"/>
    <mergeCell ref="Q77:R78"/>
    <mergeCell ref="S77:T78"/>
    <mergeCell ref="U77:V78"/>
    <mergeCell ref="BK65:BL66"/>
    <mergeCell ref="AI67:AJ68"/>
    <mergeCell ref="AK67:AL68"/>
    <mergeCell ref="AM67:AN68"/>
    <mergeCell ref="BK67:BL68"/>
    <mergeCell ref="BG65:BH66"/>
    <mergeCell ref="BI65:BJ66"/>
    <mergeCell ref="AK65:AL66"/>
    <mergeCell ref="AM65:AN66"/>
    <mergeCell ref="AI65:AJ66"/>
    <mergeCell ref="AQ67:AR68"/>
    <mergeCell ref="BG67:BH68"/>
    <mergeCell ref="BI67:BJ68"/>
    <mergeCell ref="AS67:AT68"/>
    <mergeCell ref="AU67:AV68"/>
    <mergeCell ref="AW67:AX68"/>
    <mergeCell ref="AY67:AZ68"/>
    <mergeCell ref="BA67:BB68"/>
    <mergeCell ref="BC67:BD68"/>
    <mergeCell ref="BE67:BF68"/>
    <mergeCell ref="AO67:AP68"/>
    <mergeCell ref="AW65:AX66"/>
    <mergeCell ref="AY65:AZ66"/>
    <mergeCell ref="BA65:BB66"/>
    <mergeCell ref="BC65:BD66"/>
    <mergeCell ref="BE65:BF66"/>
    <mergeCell ref="BC50:BD51"/>
    <mergeCell ref="BE50:BF51"/>
    <mergeCell ref="BG50:BH51"/>
    <mergeCell ref="AY50:AZ51"/>
    <mergeCell ref="BA50:BB51"/>
    <mergeCell ref="BD58:BJ58"/>
    <mergeCell ref="AS42:AT43"/>
    <mergeCell ref="AS65:AT66"/>
    <mergeCell ref="AU65:AV66"/>
    <mergeCell ref="AW50:AX51"/>
    <mergeCell ref="AS2:AT2"/>
    <mergeCell ref="AU2:AV2"/>
    <mergeCell ref="Y2:Z2"/>
    <mergeCell ref="AA2:AB2"/>
    <mergeCell ref="AC2:AD2"/>
    <mergeCell ref="AC63:AD64"/>
    <mergeCell ref="AE63:AF64"/>
    <mergeCell ref="AQ42:AR43"/>
    <mergeCell ref="Y44:Z45"/>
    <mergeCell ref="AA44:AB45"/>
    <mergeCell ref="AC44:AD45"/>
    <mergeCell ref="AE44:AF45"/>
    <mergeCell ref="AI42:AJ43"/>
    <mergeCell ref="AM46:AN47"/>
    <mergeCell ref="AM42:AN43"/>
    <mergeCell ref="AE50:AF51"/>
    <mergeCell ref="Y42:Z43"/>
    <mergeCell ref="AA42:AB43"/>
    <mergeCell ref="AC42:AD43"/>
    <mergeCell ref="AE42:AF43"/>
    <mergeCell ref="AA52:AB53"/>
    <mergeCell ref="AC52:AD53"/>
    <mergeCell ref="AE52:AF53"/>
    <mergeCell ref="AG52:AH53"/>
    <mergeCell ref="AY2:AZ2"/>
    <mergeCell ref="BA2:BB2"/>
    <mergeCell ref="BC2:BD2"/>
    <mergeCell ref="BE2:BF2"/>
    <mergeCell ref="AS20:AS21"/>
    <mergeCell ref="Q38:R39"/>
    <mergeCell ref="S38:T39"/>
    <mergeCell ref="U38:V39"/>
    <mergeCell ref="W38:X39"/>
    <mergeCell ref="Q12:R13"/>
    <mergeCell ref="AE2:AF2"/>
    <mergeCell ref="AG2:AH2"/>
    <mergeCell ref="AI2:AJ2"/>
    <mergeCell ref="AK2:AL2"/>
    <mergeCell ref="AM2:AN2"/>
    <mergeCell ref="AO2:AP2"/>
    <mergeCell ref="AQ2:AR2"/>
    <mergeCell ref="AT20:AT21"/>
    <mergeCell ref="AS22:AT23"/>
    <mergeCell ref="AQ24:AR25"/>
    <mergeCell ref="AO24:AP25"/>
    <mergeCell ref="AM24:AN25"/>
    <mergeCell ref="AK24:AL25"/>
    <mergeCell ref="AI24:AJ25"/>
    <mergeCell ref="AG65:AH66"/>
    <mergeCell ref="AK61:AL62"/>
    <mergeCell ref="AM61:AN62"/>
    <mergeCell ref="AG63:AH64"/>
    <mergeCell ref="AI63:AJ64"/>
    <mergeCell ref="AK63:AL64"/>
    <mergeCell ref="AM63:AN64"/>
    <mergeCell ref="AG61:AH62"/>
    <mergeCell ref="AI61:AJ62"/>
    <mergeCell ref="AI52:AJ53"/>
    <mergeCell ref="AB59:AG59"/>
    <mergeCell ref="M2:N2"/>
    <mergeCell ref="O2:P2"/>
    <mergeCell ref="Q2:R2"/>
    <mergeCell ref="S2:T2"/>
    <mergeCell ref="U2:V2"/>
    <mergeCell ref="W2:X2"/>
    <mergeCell ref="L44:P45"/>
    <mergeCell ref="Q44:R45"/>
    <mergeCell ref="S44:T45"/>
    <mergeCell ref="U44:V45"/>
    <mergeCell ref="W44:X45"/>
    <mergeCell ref="L42:P43"/>
    <mergeCell ref="Q40:R41"/>
    <mergeCell ref="S40:T41"/>
    <mergeCell ref="U40:V41"/>
    <mergeCell ref="W40:X41"/>
    <mergeCell ref="X36:X37"/>
    <mergeCell ref="W28:X29"/>
    <mergeCell ref="U28:V29"/>
    <mergeCell ref="L30:P31"/>
    <mergeCell ref="U18:V19"/>
    <mergeCell ref="W18:X19"/>
    <mergeCell ref="AG48:AH49"/>
    <mergeCell ref="AI48:AJ49"/>
    <mergeCell ref="AK48:AL49"/>
    <mergeCell ref="AM48:AN49"/>
    <mergeCell ref="AG46:AH47"/>
    <mergeCell ref="AI46:AJ47"/>
    <mergeCell ref="AK46:AL47"/>
    <mergeCell ref="AO42:AP43"/>
    <mergeCell ref="AK42:AL43"/>
    <mergeCell ref="AG40:AH41"/>
    <mergeCell ref="B7:AJ8"/>
    <mergeCell ref="S12:T13"/>
    <mergeCell ref="S36:S37"/>
    <mergeCell ref="T36:T37"/>
    <mergeCell ref="U36:U37"/>
    <mergeCell ref="V36:V37"/>
    <mergeCell ref="W36:W37"/>
    <mergeCell ref="B96:F97"/>
    <mergeCell ref="G96:H97"/>
    <mergeCell ref="I96:J97"/>
    <mergeCell ref="K96:L97"/>
    <mergeCell ref="M96:N97"/>
    <mergeCell ref="O96:P97"/>
    <mergeCell ref="AH97:AT97"/>
    <mergeCell ref="R93:AR94"/>
    <mergeCell ref="B26:K35"/>
    <mergeCell ref="B79:K80"/>
    <mergeCell ref="M79:N80"/>
    <mergeCell ref="O79:P80"/>
    <mergeCell ref="B73:K74"/>
    <mergeCell ref="M73:N74"/>
    <mergeCell ref="O73:P74"/>
    <mergeCell ref="B71:K72"/>
    <mergeCell ref="B69:K70"/>
    <mergeCell ref="M69:N70"/>
    <mergeCell ref="O69:P70"/>
    <mergeCell ref="U101:X102"/>
    <mergeCell ref="Y101:AJ102"/>
    <mergeCell ref="U103:X104"/>
    <mergeCell ref="Y103:Z104"/>
    <mergeCell ref="AA103:AJ104"/>
    <mergeCell ref="U105:X106"/>
    <mergeCell ref="Y105:Z106"/>
    <mergeCell ref="AA105:AJ106"/>
    <mergeCell ref="Q73:R74"/>
    <mergeCell ref="S73:T74"/>
    <mergeCell ref="U73:V74"/>
    <mergeCell ref="U75:V76"/>
    <mergeCell ref="W75:X76"/>
    <mergeCell ref="W73:X74"/>
    <mergeCell ref="L75:P76"/>
    <mergeCell ref="Q75:R76"/>
    <mergeCell ref="W71:X72"/>
    <mergeCell ref="Q71:R72"/>
    <mergeCell ref="S71:T72"/>
    <mergeCell ref="U71:V72"/>
    <mergeCell ref="L71:L72"/>
    <mergeCell ref="U107:X108"/>
    <mergeCell ref="Y107:Z108"/>
    <mergeCell ref="AA107:AJ108"/>
    <mergeCell ref="U109:X110"/>
    <mergeCell ref="Y109:Z110"/>
    <mergeCell ref="AA109:AJ110"/>
    <mergeCell ref="U111:X112"/>
    <mergeCell ref="Y111:Z112"/>
    <mergeCell ref="AA111:AJ112"/>
    <mergeCell ref="AQ111:AQ112"/>
    <mergeCell ref="AR111:AS112"/>
    <mergeCell ref="AT111:AU112"/>
    <mergeCell ref="U113:X114"/>
    <mergeCell ref="Y113:Z114"/>
    <mergeCell ref="AA113:AJ114"/>
    <mergeCell ref="AQ113:AQ114"/>
    <mergeCell ref="AR113:AS114"/>
    <mergeCell ref="AT113:AU114"/>
    <mergeCell ref="BJ115:BK116"/>
    <mergeCell ref="AV111:AW112"/>
    <mergeCell ref="AX111:AY112"/>
    <mergeCell ref="AZ111:BA112"/>
    <mergeCell ref="BB111:BC112"/>
    <mergeCell ref="BD111:BE112"/>
    <mergeCell ref="BF111:BG112"/>
    <mergeCell ref="BH111:BI112"/>
    <mergeCell ref="BJ111:BK112"/>
    <mergeCell ref="BB113:BC114"/>
    <mergeCell ref="BD113:BE114"/>
    <mergeCell ref="BF113:BG114"/>
    <mergeCell ref="BH113:BI114"/>
    <mergeCell ref="AI40:AJ41"/>
    <mergeCell ref="BJ113:BK114"/>
    <mergeCell ref="AO65:AP66"/>
    <mergeCell ref="AQ65:AR66"/>
    <mergeCell ref="U115:X116"/>
    <mergeCell ref="Y115:Z116"/>
    <mergeCell ref="AA115:AJ116"/>
    <mergeCell ref="AQ115:AQ116"/>
    <mergeCell ref="AR115:AS116"/>
    <mergeCell ref="AT115:AU116"/>
    <mergeCell ref="AV115:AW116"/>
    <mergeCell ref="AX115:AY116"/>
    <mergeCell ref="AZ115:BA116"/>
    <mergeCell ref="AV113:AW114"/>
    <mergeCell ref="AX113:AY114"/>
    <mergeCell ref="AZ113:BA114"/>
    <mergeCell ref="Z97:AE97"/>
    <mergeCell ref="BK58:BL58"/>
    <mergeCell ref="BB93:BH93"/>
    <mergeCell ref="BI93:BJ93"/>
    <mergeCell ref="BB115:BC116"/>
    <mergeCell ref="BD115:BE116"/>
    <mergeCell ref="BF115:BG116"/>
    <mergeCell ref="BH115:BI116"/>
    <mergeCell ref="AR36:AR37"/>
    <mergeCell ref="AQ36:AQ37"/>
    <mergeCell ref="AP36:AP37"/>
    <mergeCell ref="AO36:AO37"/>
    <mergeCell ref="AN36:AN37"/>
    <mergeCell ref="AM36:AM37"/>
    <mergeCell ref="AL36:AL37"/>
    <mergeCell ref="AK36:AK37"/>
    <mergeCell ref="AR20:AR21"/>
    <mergeCell ref="AQ20:AQ21"/>
    <mergeCell ref="AP20:AP21"/>
    <mergeCell ref="AO20:AO21"/>
    <mergeCell ref="AN20:AN21"/>
    <mergeCell ref="AM20:AM21"/>
    <mergeCell ref="AL20:AL21"/>
    <mergeCell ref="AK20:AK21"/>
    <mergeCell ref="AM34:AN35"/>
    <mergeCell ref="AO34:AP35"/>
    <mergeCell ref="AQ34:AR35"/>
    <mergeCell ref="BM50:BN51"/>
    <mergeCell ref="BM52:BN53"/>
    <mergeCell ref="AS36:AS37"/>
    <mergeCell ref="AT36:AT37"/>
    <mergeCell ref="AS38:AT39"/>
    <mergeCell ref="AQ40:AR41"/>
    <mergeCell ref="AO40:AP41"/>
    <mergeCell ref="AM40:AN41"/>
    <mergeCell ref="AK40:AL41"/>
    <mergeCell ref="BI50:BJ51"/>
    <mergeCell ref="AO46:AP47"/>
    <mergeCell ref="AK52:AL53"/>
    <mergeCell ref="AM52:AN53"/>
    <mergeCell ref="AO52:AP53"/>
    <mergeCell ref="BI52:BJ53"/>
    <mergeCell ref="BK52:BL53"/>
    <mergeCell ref="BE52:BF53"/>
    <mergeCell ref="BG52:BH53"/>
    <mergeCell ref="BK50:BL51"/>
    <mergeCell ref="AS40:AT41"/>
    <mergeCell ref="AQ38:AR39"/>
    <mergeCell ref="AO38:AP39"/>
    <mergeCell ref="AM38:AN39"/>
    <mergeCell ref="AK38:AL39"/>
  </mergeCells>
  <phoneticPr fontId="3"/>
  <dataValidations count="2">
    <dataValidation imeMode="fullAlpha" allowBlank="1" showInputMessage="1" showErrorMessage="1" promptTitle="受付日　欄" prompt="大田原市で記入しますので、ここには記入しないでください" sqref="Q14:AF15"/>
    <dataValidation imeMode="fullAlpha" allowBlank="1" showInputMessage="1" showErrorMessage="1" promptTitle="受付番号　欄" prompt="大田原市で記入いたしますので、ここは記入しないでください" sqref="Q12:AB13"/>
  </dataValidations>
  <pageMargins left="0.23622047244094491" right="0.19685039370078741" top="0.78740157480314965" bottom="0" header="0.19685039370078741" footer="0.19685039370078741"/>
  <pageSetup paperSize="9" scale="97" orientation="landscape" r:id="rId1"/>
  <headerFooter alignWithMargins="0"/>
  <rowBreaks count="2" manualBreakCount="2">
    <brk id="53" max="16383" man="1"/>
    <brk id="8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入力上の注意</vt:lpstr>
      <vt:lpstr>入力シート</vt:lpstr>
      <vt:lpstr>①申請書</vt:lpstr>
      <vt:lpstr>②営業経歴書</vt:lpstr>
      <vt:lpstr>③委任状</vt:lpstr>
      <vt:lpstr>④使用印鑑届</vt:lpstr>
      <vt:lpstr>⑤暴力団排除誓約書</vt:lpstr>
      <vt:lpstr>⑥登録票</vt:lpstr>
      <vt:lpstr>①申請書!Print_Area</vt:lpstr>
      <vt:lpstr>②営業経歴書!Print_Area</vt:lpstr>
      <vt:lpstr>③委任状!Print_Area</vt:lpstr>
      <vt:lpstr>④使用印鑑届!Print_Area</vt:lpstr>
      <vt:lpstr>⑥登録票!Print_Area</vt:lpstr>
      <vt:lpstr>入力シート!Print_Area</vt:lpstr>
      <vt:lpstr>入力上の注意!Print_Area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2020-10-08T04:06:53Z</dcterms:created>
  <dcterms:modified xsi:type="dcterms:W3CDTF">2023-10-23T06:43:36Z</dcterms:modified>
</cp:coreProperties>
</file>